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StVKozlov\Desktop\"/>
    </mc:Choice>
  </mc:AlternateContent>
  <xr:revisionPtr revIDLastSave="0" documentId="13_ncr:1_{CE58CD5B-48A5-4907-AF68-2A604AD3C92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рточка организации" sheetId="7" r:id="rId1"/>
    <sheet name="Общие требования" sheetId="6" r:id="rId2"/>
    <sheet name="Сметный расчет" sheetId="5" r:id="rId3"/>
  </sheets>
  <externalReferences>
    <externalReference r:id="rId4"/>
  </externalReferences>
  <definedNames>
    <definedName name="_площадь">[1]Запрос!$F:$F</definedName>
    <definedName name="_форматТП">[1]Запрос!$E:$E</definedName>
    <definedName name="_численность">[1]Запрос!$J:$J</definedName>
    <definedName name="_xlnm.Print_Area" localSheetId="0">'Карточка организации'!$A$1:$D$30</definedName>
    <definedName name="_xlnm.Print_Area" localSheetId="1">'Общие требования'!$A$1:$G$24</definedName>
    <definedName name="_xlnm.Print_Area" localSheetId="2">'Сметный расчет'!$A$1:$M$466</definedName>
    <definedName name="покрытие" localSheetId="0">#REF!</definedName>
    <definedName name="покрытие">#REF!</definedName>
    <definedName name="соответствуетнесоответствует">#REF!</definedName>
  </definedNames>
  <calcPr calcId="191028" iterate="1"/>
</workbook>
</file>

<file path=xl/calcChain.xml><?xml version="1.0" encoding="utf-8"?>
<calcChain xmlns="http://schemas.openxmlformats.org/spreadsheetml/2006/main">
  <c r="D5" i="6" l="1"/>
  <c r="D4" i="6"/>
  <c r="L371" i="5" l="1"/>
  <c r="L372" i="5" s="1"/>
  <c r="L301" i="5"/>
  <c r="L302" i="5" s="1"/>
  <c r="L367" i="5"/>
  <c r="L265" i="5"/>
  <c r="L266" i="5" s="1"/>
  <c r="L264" i="5"/>
  <c r="G264" i="5"/>
  <c r="G265" i="5"/>
  <c r="L308" i="5"/>
  <c r="L309" i="5" s="1"/>
  <c r="L22" i="5"/>
  <c r="L21" i="5"/>
  <c r="L20" i="5"/>
  <c r="L19" i="5"/>
  <c r="L18" i="5"/>
  <c r="L17" i="5"/>
  <c r="L16" i="5"/>
  <c r="L15" i="5"/>
  <c r="L23" i="5" s="1"/>
  <c r="L14" i="5"/>
  <c r="L13" i="5"/>
  <c r="L12" i="5"/>
  <c r="L11" i="5"/>
  <c r="L10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55" i="5"/>
  <c r="G54" i="5"/>
  <c r="G53" i="5"/>
  <c r="G52" i="5"/>
  <c r="G51" i="5"/>
  <c r="G50" i="5"/>
  <c r="G49" i="5"/>
  <c r="G67" i="5"/>
  <c r="G66" i="5"/>
  <c r="G65" i="5"/>
  <c r="G64" i="5"/>
  <c r="G63" i="5"/>
  <c r="G62" i="5"/>
  <c r="G61" i="5"/>
  <c r="G60" i="5"/>
  <c r="G59" i="5"/>
  <c r="G58" i="5"/>
  <c r="G76" i="5"/>
  <c r="G75" i="5"/>
  <c r="G74" i="5"/>
  <c r="G73" i="5"/>
  <c r="G72" i="5"/>
  <c r="G71" i="5"/>
  <c r="G98" i="5"/>
  <c r="G97" i="5"/>
  <c r="G96" i="5"/>
  <c r="G95" i="5"/>
  <c r="G94" i="5"/>
  <c r="G93" i="5"/>
  <c r="G91" i="5"/>
  <c r="G90" i="5"/>
  <c r="G88" i="5"/>
  <c r="G87" i="5"/>
  <c r="G86" i="5"/>
  <c r="G85" i="5"/>
  <c r="G84" i="5"/>
  <c r="G83" i="5"/>
  <c r="G82" i="5"/>
  <c r="G81" i="5"/>
  <c r="G80" i="5"/>
  <c r="G79" i="5"/>
  <c r="G107" i="5"/>
  <c r="G105" i="5"/>
  <c r="G104" i="5"/>
  <c r="G103" i="5"/>
  <c r="G102" i="5"/>
  <c r="G113" i="5"/>
  <c r="G112" i="5"/>
  <c r="G111" i="5"/>
  <c r="G110" i="5"/>
  <c r="G122" i="5"/>
  <c r="G121" i="5"/>
  <c r="G120" i="5"/>
  <c r="G119" i="5"/>
  <c r="G132" i="5"/>
  <c r="G131" i="5"/>
  <c r="G130" i="5"/>
  <c r="G129" i="5"/>
  <c r="G128" i="5"/>
  <c r="G12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97" i="5"/>
  <c r="G196" i="5"/>
  <c r="G195" i="5"/>
  <c r="G194" i="5"/>
  <c r="G193" i="5"/>
  <c r="G192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220" i="5"/>
  <c r="G218" i="5"/>
  <c r="G217" i="5"/>
  <c r="G216" i="5"/>
  <c r="G215" i="5"/>
  <c r="G214" i="5"/>
  <c r="G213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55" i="5"/>
  <c r="G254" i="5"/>
  <c r="G253" i="5"/>
  <c r="G252" i="5"/>
  <c r="G251" i="5"/>
  <c r="G250" i="5"/>
  <c r="G249" i="5"/>
  <c r="G248" i="5"/>
  <c r="G247" i="5"/>
  <c r="G290" i="5"/>
  <c r="G289" i="5"/>
  <c r="G297" i="5"/>
  <c r="G296" i="5"/>
  <c r="G295" i="5"/>
  <c r="G301" i="5"/>
  <c r="G304" i="5"/>
  <c r="G305" i="5" s="1"/>
  <c r="G308" i="5"/>
  <c r="G323" i="5"/>
  <c r="G322" i="5"/>
  <c r="G321" i="5"/>
  <c r="G366" i="5"/>
  <c r="G365" i="5"/>
  <c r="G364" i="5"/>
  <c r="G363" i="5"/>
  <c r="G362" i="5"/>
  <c r="G361" i="5"/>
  <c r="G360" i="5"/>
  <c r="G359" i="5"/>
  <c r="G346" i="5"/>
  <c r="G345" i="5"/>
  <c r="G344" i="5"/>
  <c r="G343" i="5"/>
  <c r="G342" i="5"/>
  <c r="G341" i="5"/>
  <c r="G340" i="5"/>
  <c r="G339" i="5"/>
  <c r="G371" i="5"/>
  <c r="G377" i="5"/>
  <c r="G382" i="5"/>
  <c r="G381" i="5"/>
  <c r="G383" i="5" s="1"/>
  <c r="G447" i="5"/>
  <c r="G445" i="5"/>
  <c r="G444" i="5"/>
  <c r="G443" i="5"/>
  <c r="G442" i="5"/>
  <c r="G441" i="5"/>
  <c r="G440" i="5"/>
  <c r="G439" i="5"/>
  <c r="G438" i="5"/>
  <c r="G437" i="5"/>
  <c r="G436" i="5"/>
  <c r="G435" i="5"/>
  <c r="G434" i="5"/>
  <c r="G429" i="5"/>
  <c r="G425" i="5"/>
  <c r="G418" i="5"/>
  <c r="G415" i="5"/>
  <c r="G414" i="5"/>
  <c r="G413" i="5"/>
  <c r="G412" i="5"/>
  <c r="G411" i="5"/>
  <c r="G410" i="5"/>
  <c r="G409" i="5"/>
  <c r="G407" i="5"/>
  <c r="G406" i="5"/>
  <c r="G405" i="5"/>
  <c r="G404" i="5"/>
  <c r="G403" i="5"/>
  <c r="G402" i="5"/>
  <c r="G401" i="5"/>
  <c r="G399" i="5"/>
  <c r="G398" i="5"/>
  <c r="G397" i="5"/>
  <c r="G396" i="5"/>
  <c r="G395" i="5"/>
  <c r="G394" i="5"/>
  <c r="G393" i="5"/>
  <c r="G392" i="5"/>
  <c r="G391" i="5"/>
  <c r="G390" i="5"/>
  <c r="G389" i="5"/>
  <c r="G388" i="5"/>
  <c r="G387" i="5"/>
  <c r="G386" i="5"/>
  <c r="L456" i="5"/>
  <c r="L455" i="5"/>
  <c r="L454" i="5"/>
  <c r="L453" i="5"/>
  <c r="L451" i="5"/>
  <c r="L450" i="5"/>
  <c r="L448" i="5"/>
  <c r="L447" i="5"/>
  <c r="L446" i="5"/>
  <c r="L445" i="5"/>
  <c r="L444" i="5"/>
  <c r="L443" i="5"/>
  <c r="L442" i="5"/>
  <c r="L441" i="5"/>
  <c r="L440" i="5"/>
  <c r="L439" i="5"/>
  <c r="L438" i="5"/>
  <c r="L437" i="5"/>
  <c r="L436" i="5"/>
  <c r="L435" i="5"/>
  <c r="L434" i="5"/>
  <c r="L433" i="5"/>
  <c r="L432" i="5"/>
  <c r="L431" i="5"/>
  <c r="L430" i="5"/>
  <c r="L429" i="5"/>
  <c r="L428" i="5"/>
  <c r="L427" i="5"/>
  <c r="L426" i="5"/>
  <c r="L425" i="5"/>
  <c r="L424" i="5"/>
  <c r="L423" i="5"/>
  <c r="L422" i="5"/>
  <c r="L421" i="5"/>
  <c r="L420" i="5"/>
  <c r="L419" i="5"/>
  <c r="L418" i="5"/>
  <c r="L417" i="5"/>
  <c r="L416" i="5"/>
  <c r="L415" i="5"/>
  <c r="L414" i="5"/>
  <c r="L413" i="5"/>
  <c r="L412" i="5"/>
  <c r="L411" i="5"/>
  <c r="L410" i="5"/>
  <c r="L409" i="5"/>
  <c r="L408" i="5"/>
  <c r="L407" i="5"/>
  <c r="L406" i="5"/>
  <c r="L405" i="5"/>
  <c r="L404" i="5"/>
  <c r="L403" i="5"/>
  <c r="L402" i="5"/>
  <c r="L401" i="5"/>
  <c r="L400" i="5"/>
  <c r="L399" i="5"/>
  <c r="L398" i="5"/>
  <c r="L397" i="5"/>
  <c r="L396" i="5"/>
  <c r="L395" i="5"/>
  <c r="L394" i="5"/>
  <c r="L393" i="5"/>
  <c r="L392" i="5"/>
  <c r="L391" i="5"/>
  <c r="L390" i="5"/>
  <c r="L389" i="5"/>
  <c r="L388" i="5"/>
  <c r="L387" i="5"/>
  <c r="L386" i="5"/>
  <c r="L385" i="5"/>
  <c r="L382" i="5"/>
  <c r="L381" i="5"/>
  <c r="L377" i="5"/>
  <c r="L376" i="5"/>
  <c r="L375" i="5"/>
  <c r="L374" i="5"/>
  <c r="L366" i="5"/>
  <c r="L365" i="5"/>
  <c r="L364" i="5"/>
  <c r="L363" i="5"/>
  <c r="L362" i="5"/>
  <c r="L361" i="5"/>
  <c r="L360" i="5"/>
  <c r="L359" i="5"/>
  <c r="L358" i="5"/>
  <c r="L357" i="5"/>
  <c r="L356" i="5"/>
  <c r="L355" i="5"/>
  <c r="L354" i="5"/>
  <c r="L352" i="5"/>
  <c r="L351" i="5"/>
  <c r="L350" i="5"/>
  <c r="L349" i="5"/>
  <c r="L348" i="5"/>
  <c r="L347" i="5"/>
  <c r="L346" i="5"/>
  <c r="L345" i="5"/>
  <c r="L344" i="5"/>
  <c r="L343" i="5"/>
  <c r="L342" i="5"/>
  <c r="L341" i="5"/>
  <c r="L340" i="5"/>
  <c r="L339" i="5"/>
  <c r="L338" i="5"/>
  <c r="L335" i="5"/>
  <c r="L334" i="5"/>
  <c r="L333" i="5"/>
  <c r="L332" i="5"/>
  <c r="L331" i="5"/>
  <c r="L330" i="5"/>
  <c r="L329" i="5"/>
  <c r="L323" i="5"/>
  <c r="L322" i="5"/>
  <c r="L321" i="5"/>
  <c r="L320" i="5"/>
  <c r="L319" i="5"/>
  <c r="L318" i="5"/>
  <c r="L317" i="5"/>
  <c r="L316" i="5"/>
  <c r="L324" i="5" s="1"/>
  <c r="L315" i="5"/>
  <c r="L314" i="5"/>
  <c r="L313" i="5"/>
  <c r="L312" i="5"/>
  <c r="L311" i="5"/>
  <c r="L304" i="5"/>
  <c r="L305" i="5" s="1"/>
  <c r="L297" i="5"/>
  <c r="L296" i="5"/>
  <c r="L298" i="5" s="1"/>
  <c r="L295" i="5"/>
  <c r="L294" i="5"/>
  <c r="L293" i="5"/>
  <c r="L290" i="5"/>
  <c r="L289" i="5"/>
  <c r="L288" i="5"/>
  <c r="L287" i="5"/>
  <c r="L286" i="5"/>
  <c r="L285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2" i="5"/>
  <c r="L271" i="5"/>
  <c r="L270" i="5"/>
  <c r="L269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1" i="5"/>
  <c r="L230" i="5"/>
  <c r="L229" i="5"/>
  <c r="L228" i="5"/>
  <c r="L227" i="5"/>
  <c r="L226" i="5"/>
  <c r="L225" i="5"/>
  <c r="L224" i="5"/>
  <c r="L220" i="5"/>
  <c r="L219" i="5"/>
  <c r="L218" i="5"/>
  <c r="L217" i="5"/>
  <c r="L216" i="5"/>
  <c r="L215" i="5"/>
  <c r="L214" i="5"/>
  <c r="L213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7" i="5"/>
  <c r="L196" i="5"/>
  <c r="L195" i="5"/>
  <c r="L194" i="5"/>
  <c r="L193" i="5"/>
  <c r="L192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8" i="5"/>
  <c r="L167" i="5"/>
  <c r="L166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2" i="5"/>
  <c r="L131" i="5"/>
  <c r="L130" i="5"/>
  <c r="L129" i="5"/>
  <c r="L128" i="5"/>
  <c r="L127" i="5"/>
  <c r="L122" i="5"/>
  <c r="L123" i="5" s="1"/>
  <c r="L121" i="5"/>
  <c r="L120" i="5"/>
  <c r="L119" i="5"/>
  <c r="L107" i="5"/>
  <c r="L106" i="5"/>
  <c r="L105" i="5"/>
  <c r="L104" i="5"/>
  <c r="L103" i="5"/>
  <c r="L102" i="5"/>
  <c r="L108" i="5" s="1"/>
  <c r="L81" i="5"/>
  <c r="L76" i="5"/>
  <c r="L75" i="5"/>
  <c r="L74" i="5"/>
  <c r="L73" i="5"/>
  <c r="L72" i="5"/>
  <c r="L77" i="5" s="1"/>
  <c r="L71" i="5"/>
  <c r="L66" i="5"/>
  <c r="L63" i="5"/>
  <c r="L28" i="5"/>
  <c r="L34" i="5"/>
  <c r="L35" i="5"/>
  <c r="L36" i="5"/>
  <c r="L37" i="5"/>
  <c r="L56" i="5"/>
  <c r="G302" i="5"/>
  <c r="G372" i="5"/>
  <c r="L383" i="5" l="1"/>
  <c r="L256" i="5"/>
  <c r="G266" i="5"/>
  <c r="E456" i="5"/>
  <c r="G456" i="5" s="1"/>
  <c r="C456" i="5"/>
  <c r="E455" i="5"/>
  <c r="G455" i="5" s="1"/>
  <c r="C455" i="5"/>
  <c r="E454" i="5"/>
  <c r="G454" i="5" s="1"/>
  <c r="C454" i="5"/>
  <c r="E453" i="5"/>
  <c r="G453" i="5" s="1"/>
  <c r="C453" i="5"/>
  <c r="E451" i="5"/>
  <c r="G451" i="5" s="1"/>
  <c r="C451" i="5"/>
  <c r="E450" i="5"/>
  <c r="G450" i="5" s="1"/>
  <c r="C450" i="5"/>
  <c r="E448" i="5"/>
  <c r="G448" i="5" s="1"/>
  <c r="C448" i="5"/>
  <c r="E446" i="5"/>
  <c r="G446" i="5" s="1"/>
  <c r="C446" i="5"/>
  <c r="E433" i="5"/>
  <c r="G433" i="5" s="1"/>
  <c r="C433" i="5"/>
  <c r="E432" i="5"/>
  <c r="G432" i="5" s="1"/>
  <c r="C432" i="5"/>
  <c r="E431" i="5"/>
  <c r="G431" i="5" s="1"/>
  <c r="C431" i="5"/>
  <c r="E430" i="5"/>
  <c r="G430" i="5" s="1"/>
  <c r="C430" i="5"/>
  <c r="E428" i="5"/>
  <c r="G428" i="5" s="1"/>
  <c r="C428" i="5"/>
  <c r="E427" i="5"/>
  <c r="G427" i="5" s="1"/>
  <c r="C427" i="5"/>
  <c r="E426" i="5"/>
  <c r="G426" i="5" s="1"/>
  <c r="C426" i="5"/>
  <c r="E424" i="5"/>
  <c r="G424" i="5" s="1"/>
  <c r="C424" i="5"/>
  <c r="E423" i="5"/>
  <c r="G423" i="5" s="1"/>
  <c r="C423" i="5"/>
  <c r="E422" i="5"/>
  <c r="G422" i="5" s="1"/>
  <c r="C422" i="5"/>
  <c r="E421" i="5"/>
  <c r="G421" i="5" s="1"/>
  <c r="C421" i="5"/>
  <c r="E420" i="5"/>
  <c r="G420" i="5" s="1"/>
  <c r="C420" i="5"/>
  <c r="E419" i="5"/>
  <c r="G419" i="5" s="1"/>
  <c r="C419" i="5"/>
  <c r="E417" i="5"/>
  <c r="G417" i="5" s="1"/>
  <c r="C417" i="5"/>
  <c r="E416" i="5"/>
  <c r="G416" i="5" s="1"/>
  <c r="C416" i="5"/>
  <c r="E408" i="5"/>
  <c r="G408" i="5" s="1"/>
  <c r="C408" i="5"/>
  <c r="E400" i="5"/>
  <c r="G400" i="5" s="1"/>
  <c r="C400" i="5"/>
  <c r="L457" i="5"/>
  <c r="E385" i="5"/>
  <c r="G385" i="5" s="1"/>
  <c r="G457" i="5" s="1"/>
  <c r="C385" i="5"/>
  <c r="H379" i="5"/>
  <c r="E376" i="5"/>
  <c r="G376" i="5" s="1"/>
  <c r="C376" i="5"/>
  <c r="E375" i="5"/>
  <c r="G375" i="5" s="1"/>
  <c r="C375" i="5"/>
  <c r="E374" i="5"/>
  <c r="G374" i="5" s="1"/>
  <c r="C374" i="5"/>
  <c r="H369" i="5"/>
  <c r="E358" i="5"/>
  <c r="G358" i="5" s="1"/>
  <c r="C358" i="5"/>
  <c r="E357" i="5"/>
  <c r="G357" i="5" s="1"/>
  <c r="C357" i="5"/>
  <c r="E356" i="5"/>
  <c r="G356" i="5" s="1"/>
  <c r="C356" i="5"/>
  <c r="E355" i="5"/>
  <c r="G355" i="5" s="1"/>
  <c r="C355" i="5"/>
  <c r="E354" i="5"/>
  <c r="G354" i="5" s="1"/>
  <c r="C354" i="5"/>
  <c r="E352" i="5"/>
  <c r="G352" i="5" s="1"/>
  <c r="C352" i="5"/>
  <c r="E351" i="5"/>
  <c r="G351" i="5" s="1"/>
  <c r="C351" i="5"/>
  <c r="E350" i="5"/>
  <c r="G350" i="5" s="1"/>
  <c r="C350" i="5"/>
  <c r="E349" i="5"/>
  <c r="G349" i="5" s="1"/>
  <c r="C349" i="5"/>
  <c r="E348" i="5"/>
  <c r="G348" i="5" s="1"/>
  <c r="C348" i="5"/>
  <c r="E347" i="5"/>
  <c r="G347" i="5" s="1"/>
  <c r="C347" i="5"/>
  <c r="E338" i="5"/>
  <c r="G338" i="5" s="1"/>
  <c r="C338" i="5"/>
  <c r="E335" i="5"/>
  <c r="G335" i="5" s="1"/>
  <c r="C335" i="5"/>
  <c r="E334" i="5"/>
  <c r="G334" i="5" s="1"/>
  <c r="C334" i="5"/>
  <c r="E333" i="5"/>
  <c r="G333" i="5" s="1"/>
  <c r="C333" i="5"/>
  <c r="E332" i="5"/>
  <c r="G332" i="5" s="1"/>
  <c r="C332" i="5"/>
  <c r="E331" i="5"/>
  <c r="G331" i="5" s="1"/>
  <c r="C331" i="5"/>
  <c r="E330" i="5"/>
  <c r="G330" i="5" s="1"/>
  <c r="C330" i="5"/>
  <c r="E329" i="5"/>
  <c r="G329" i="5" s="1"/>
  <c r="C329" i="5"/>
  <c r="H325" i="5"/>
  <c r="E320" i="5"/>
  <c r="G320" i="5" s="1"/>
  <c r="C320" i="5"/>
  <c r="E319" i="5"/>
  <c r="G319" i="5" s="1"/>
  <c r="C319" i="5"/>
  <c r="E318" i="5"/>
  <c r="G318" i="5" s="1"/>
  <c r="C318" i="5"/>
  <c r="E317" i="5"/>
  <c r="G317" i="5" s="1"/>
  <c r="C317" i="5"/>
  <c r="E316" i="5"/>
  <c r="G316" i="5" s="1"/>
  <c r="C316" i="5"/>
  <c r="E315" i="5"/>
  <c r="G315" i="5" s="1"/>
  <c r="C315" i="5"/>
  <c r="E314" i="5"/>
  <c r="G314" i="5" s="1"/>
  <c r="C314" i="5"/>
  <c r="E313" i="5"/>
  <c r="G313" i="5" s="1"/>
  <c r="C313" i="5"/>
  <c r="E312" i="5"/>
  <c r="G312" i="5" s="1"/>
  <c r="C312" i="5"/>
  <c r="E311" i="5"/>
  <c r="G311" i="5" s="1"/>
  <c r="C311" i="5"/>
  <c r="G309" i="5"/>
  <c r="H306" i="5"/>
  <c r="H299" i="5"/>
  <c r="C295" i="5"/>
  <c r="E294" i="5"/>
  <c r="G294" i="5" s="1"/>
  <c r="C294" i="5"/>
  <c r="E293" i="5"/>
  <c r="G293" i="5" s="1"/>
  <c r="C293" i="5"/>
  <c r="E288" i="5"/>
  <c r="G288" i="5" s="1"/>
  <c r="C288" i="5"/>
  <c r="E287" i="5"/>
  <c r="G287" i="5" s="1"/>
  <c r="C287" i="5"/>
  <c r="E286" i="5"/>
  <c r="G286" i="5" s="1"/>
  <c r="C286" i="5"/>
  <c r="E285" i="5"/>
  <c r="G285" i="5" s="1"/>
  <c r="C285" i="5"/>
  <c r="E284" i="5"/>
  <c r="G284" i="5" s="1"/>
  <c r="C284" i="5"/>
  <c r="E283" i="5"/>
  <c r="G283" i="5" s="1"/>
  <c r="C283" i="5"/>
  <c r="E282" i="5"/>
  <c r="G282" i="5" s="1"/>
  <c r="C282" i="5"/>
  <c r="E281" i="5"/>
  <c r="G281" i="5" s="1"/>
  <c r="C281" i="5"/>
  <c r="E280" i="5"/>
  <c r="G280" i="5" s="1"/>
  <c r="C280" i="5"/>
  <c r="E279" i="5"/>
  <c r="G279" i="5" s="1"/>
  <c r="C279" i="5"/>
  <c r="E278" i="5"/>
  <c r="G278" i="5" s="1"/>
  <c r="C278" i="5"/>
  <c r="E277" i="5"/>
  <c r="G277" i="5" s="1"/>
  <c r="C277" i="5"/>
  <c r="E276" i="5"/>
  <c r="G276" i="5" s="1"/>
  <c r="C276" i="5"/>
  <c r="E275" i="5"/>
  <c r="G275" i="5" s="1"/>
  <c r="C275" i="5"/>
  <c r="E274" i="5"/>
  <c r="G274" i="5" s="1"/>
  <c r="C274" i="5"/>
  <c r="E273" i="5"/>
  <c r="G273" i="5" s="1"/>
  <c r="C273" i="5"/>
  <c r="E272" i="5"/>
  <c r="G272" i="5" s="1"/>
  <c r="C272" i="5"/>
  <c r="E271" i="5"/>
  <c r="G271" i="5" s="1"/>
  <c r="C271" i="5"/>
  <c r="E270" i="5"/>
  <c r="G270" i="5" s="1"/>
  <c r="C270" i="5"/>
  <c r="E269" i="5"/>
  <c r="G269" i="5" s="1"/>
  <c r="C269" i="5"/>
  <c r="H262" i="5"/>
  <c r="H257" i="5"/>
  <c r="H246" i="5"/>
  <c r="H221" i="5"/>
  <c r="E219" i="5"/>
  <c r="G219" i="5" s="1"/>
  <c r="G256" i="5" s="1"/>
  <c r="C219" i="5"/>
  <c r="H117" i="5"/>
  <c r="E115" i="5"/>
  <c r="E114" i="5"/>
  <c r="J113" i="5"/>
  <c r="L113" i="5" s="1"/>
  <c r="I113" i="5"/>
  <c r="J112" i="5"/>
  <c r="L112" i="5" s="1"/>
  <c r="I112" i="5"/>
  <c r="J111" i="5"/>
  <c r="L111" i="5" s="1"/>
  <c r="I111" i="5"/>
  <c r="J110" i="5"/>
  <c r="L110" i="5" s="1"/>
  <c r="E106" i="5"/>
  <c r="H100" i="5"/>
  <c r="J98" i="5"/>
  <c r="L98" i="5" s="1"/>
  <c r="J97" i="5"/>
  <c r="L97" i="5" s="1"/>
  <c r="J96" i="5"/>
  <c r="L96" i="5" s="1"/>
  <c r="J95" i="5"/>
  <c r="L95" i="5" s="1"/>
  <c r="J94" i="5"/>
  <c r="L94" i="5" s="1"/>
  <c r="J93" i="5"/>
  <c r="L93" i="5" s="1"/>
  <c r="E92" i="5"/>
  <c r="J91" i="5"/>
  <c r="L91" i="5" s="1"/>
  <c r="J90" i="5"/>
  <c r="L90" i="5" s="1"/>
  <c r="J88" i="5"/>
  <c r="L88" i="5" s="1"/>
  <c r="J87" i="5"/>
  <c r="L87" i="5" s="1"/>
  <c r="J86" i="5"/>
  <c r="L86" i="5" s="1"/>
  <c r="J85" i="5"/>
  <c r="L85" i="5" s="1"/>
  <c r="J84" i="5"/>
  <c r="L84" i="5" s="1"/>
  <c r="J83" i="5"/>
  <c r="L83" i="5" s="1"/>
  <c r="J82" i="5"/>
  <c r="L82" i="5" s="1"/>
  <c r="J80" i="5"/>
  <c r="L80" i="5" s="1"/>
  <c r="J79" i="5"/>
  <c r="L79" i="5" s="1"/>
  <c r="G77" i="5"/>
  <c r="H69" i="5"/>
  <c r="J67" i="5"/>
  <c r="L67" i="5" s="1"/>
  <c r="J65" i="5"/>
  <c r="L65" i="5" s="1"/>
  <c r="J64" i="5"/>
  <c r="L64" i="5" s="1"/>
  <c r="J62" i="5"/>
  <c r="L62" i="5" s="1"/>
  <c r="J61" i="5"/>
  <c r="L61" i="5" s="1"/>
  <c r="J60" i="5"/>
  <c r="L60" i="5" s="1"/>
  <c r="J59" i="5"/>
  <c r="L59" i="5" s="1"/>
  <c r="J58" i="5"/>
  <c r="L58" i="5" s="1"/>
  <c r="G56" i="5"/>
  <c r="H47" i="5"/>
  <c r="L45" i="5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3" i="5"/>
  <c r="L33" i="5" s="1"/>
  <c r="J32" i="5"/>
  <c r="L32" i="5" s="1"/>
  <c r="J31" i="5"/>
  <c r="L31" i="5" s="1"/>
  <c r="J30" i="5"/>
  <c r="L30" i="5" s="1"/>
  <c r="J29" i="5"/>
  <c r="L29" i="5" s="1"/>
  <c r="J27" i="5"/>
  <c r="L27" i="5" s="1"/>
  <c r="J26" i="5"/>
  <c r="L26" i="5" s="1"/>
  <c r="J25" i="5"/>
  <c r="L25" i="5" s="1"/>
  <c r="G23" i="5"/>
  <c r="L378" i="5"/>
  <c r="G46" i="5"/>
  <c r="G123" i="5"/>
  <c r="E89" i="5" l="1"/>
  <c r="G92" i="5"/>
  <c r="G106" i="5"/>
  <c r="G108" i="5" s="1"/>
  <c r="J114" i="5"/>
  <c r="L114" i="5" s="1"/>
  <c r="L116" i="5" s="1"/>
  <c r="G114" i="5"/>
  <c r="J115" i="5"/>
  <c r="L115" i="5" s="1"/>
  <c r="G115" i="5"/>
  <c r="L46" i="5"/>
  <c r="G298" i="5"/>
  <c r="L68" i="5"/>
  <c r="J92" i="5"/>
  <c r="L92" i="5" s="1"/>
  <c r="L368" i="5"/>
  <c r="G116" i="5"/>
  <c r="L291" i="5"/>
  <c r="G368" i="5"/>
  <c r="G378" i="5"/>
  <c r="G291" i="5"/>
  <c r="G68" i="5"/>
  <c r="J89" i="5" l="1"/>
  <c r="L89" i="5" s="1"/>
  <c r="L99" i="5" s="1"/>
  <c r="G89" i="5"/>
  <c r="G99" i="5" s="1"/>
  <c r="G458" i="5"/>
  <c r="L458" i="5"/>
  <c r="G459" i="5" l="1"/>
  <c r="G465" i="5" l="1"/>
</calcChain>
</file>

<file path=xl/sharedStrings.xml><?xml version="1.0" encoding="utf-8"?>
<sst xmlns="http://schemas.openxmlformats.org/spreadsheetml/2006/main" count="1078" uniqueCount="460">
  <si>
    <t>Работы</t>
  </si>
  <si>
    <t>Материалы</t>
  </si>
  <si>
    <t>Наименование работ</t>
  </si>
  <si>
    <t>Объем работ</t>
  </si>
  <si>
    <t>Расцен.</t>
  </si>
  <si>
    <t>Стоим.</t>
  </si>
  <si>
    <t>Наименование материала</t>
  </si>
  <si>
    <t>Ед. изм.</t>
  </si>
  <si>
    <t>Кол-во.</t>
  </si>
  <si>
    <t>Стоимость материала</t>
  </si>
  <si>
    <t>Ед.изм.</t>
  </si>
  <si>
    <t>Колич.</t>
  </si>
  <si>
    <t>руб.</t>
  </si>
  <si>
    <t>работ</t>
  </si>
  <si>
    <t>ед.</t>
  </si>
  <si>
    <t>Помещение ЦУС (3 этаж)</t>
  </si>
  <si>
    <t>Демонтажные работы</t>
  </si>
  <si>
    <t>Демонтаж ГВЛ по алюминевому профилю</t>
  </si>
  <si>
    <t>м2</t>
  </si>
  <si>
    <t>Демонитаж перегородок из силикатного кирпича 1\2</t>
  </si>
  <si>
    <t>м3</t>
  </si>
  <si>
    <t>Демонтаж светопрозрачной перегородки ПВХ</t>
  </si>
  <si>
    <t>Демонтаж светопрозрачной перегородки аллюминий</t>
  </si>
  <si>
    <t>Демонтаж потолка Армстронг</t>
  </si>
  <si>
    <t>Демонтаж дверей</t>
  </si>
  <si>
    <t>шт</t>
  </si>
  <si>
    <t>Демонтаж линолиума</t>
  </si>
  <si>
    <t>Демонтаж плинтуса ПВХ</t>
  </si>
  <si>
    <t>мп</t>
  </si>
  <si>
    <t>Демонтаж конструкции фальш пола</t>
  </si>
  <si>
    <t>Зачистка стен от обоев</t>
  </si>
  <si>
    <t>Демонтаж видеостены 67"</t>
  </si>
  <si>
    <t xml:space="preserve">Пожарный кран ПК </t>
  </si>
  <si>
    <t>Труба 65мм</t>
  </si>
  <si>
    <t>Монтажные работы</t>
  </si>
  <si>
    <t>Стены, колонны: устройство каркаса под гвл, зашивка ГВЛ в два слоя</t>
  </si>
  <si>
    <t>профиль, подвесы, гвл, крепеж</t>
  </si>
  <si>
    <t xml:space="preserve">Монтаж перегородки из профиля с зашивкой с двух строн гипоскартоном в два слоя </t>
  </si>
  <si>
    <t>Грунтовка стен в 2 слоя</t>
  </si>
  <si>
    <t>грунтовка Церезит</t>
  </si>
  <si>
    <t>л</t>
  </si>
  <si>
    <t>Монтаж стеклохолста на стены и колонны</t>
  </si>
  <si>
    <t>стеклохолст , клей</t>
  </si>
  <si>
    <t>Шпаклевка стен в 2 слоя</t>
  </si>
  <si>
    <t>шпаклевка ротбанд, ветонит</t>
  </si>
  <si>
    <t>кг</t>
  </si>
  <si>
    <t>Покраска стен водно дисперсными красками в два слоя</t>
  </si>
  <si>
    <t>краска Тиккурилла</t>
  </si>
  <si>
    <t>Монтаж декоративных нащельников между видеостеной и перегородкой</t>
  </si>
  <si>
    <t>Аллюминиевый нащельник ( уголок)</t>
  </si>
  <si>
    <t>Монтаж потолка Армстронг</t>
  </si>
  <si>
    <t>Подвесы, профиль, плитки 60х60</t>
  </si>
  <si>
    <t>Монтаж противопожарной двери ( входная)</t>
  </si>
  <si>
    <t>Дверь противопожарная металлическая , пена проитивопожарная, доводчик</t>
  </si>
  <si>
    <t xml:space="preserve">шт </t>
  </si>
  <si>
    <t>Стяжка пола</t>
  </si>
  <si>
    <t xml:space="preserve">м.п. </t>
  </si>
  <si>
    <t>раствор, маяки</t>
  </si>
  <si>
    <t>Грунтовка пола ( обеспыливание)</t>
  </si>
  <si>
    <t>Укладка керамогранита</t>
  </si>
  <si>
    <t>керамогранит, клей</t>
  </si>
  <si>
    <t>Затирка швов</t>
  </si>
  <si>
    <t>затирка</t>
  </si>
  <si>
    <t>Устройство сапожка из керамогранита</t>
  </si>
  <si>
    <t>Монтаж фальшпола</t>
  </si>
  <si>
    <t xml:space="preserve">стойки, плиты фальшпола 60х60 </t>
  </si>
  <si>
    <t>Монтаж вывески ЦУС</t>
  </si>
  <si>
    <t>вывеска Цус</t>
  </si>
  <si>
    <t>Монтаж телевизора 55</t>
  </si>
  <si>
    <t xml:space="preserve">Телевизор LED 55", кронштейн </t>
  </si>
  <si>
    <t>Монтаж плинтуса</t>
  </si>
  <si>
    <t>Плинтус ПВХ</t>
  </si>
  <si>
    <t>Монтаж двери  межкомнатной в гермозону</t>
  </si>
  <si>
    <t>Дверь, добор, обналичка , замок, ручка</t>
  </si>
  <si>
    <t>Монтаж-демонтаж лесов</t>
  </si>
  <si>
    <t>Серверная ( + помещение оператора)</t>
  </si>
  <si>
    <t>Демонтаж светопрозрачной перегородки</t>
  </si>
  <si>
    <t>Демонтаж межкомнатной двери</t>
  </si>
  <si>
    <t>Демотаж противопожарной двери</t>
  </si>
  <si>
    <t>Демонтаж плиток фальшпола</t>
  </si>
  <si>
    <t>Зачистка стен от обоев ( краски)</t>
  </si>
  <si>
    <t>Закладка дверного проема блоком</t>
  </si>
  <si>
    <t>блок</t>
  </si>
  <si>
    <t xml:space="preserve">Монтаж двери  межкомнатной </t>
  </si>
  <si>
    <t>Монтаж плиток фальшпола</t>
  </si>
  <si>
    <t>плиты фальшпола</t>
  </si>
  <si>
    <t>Лестница</t>
  </si>
  <si>
    <t>Демонтаж перил</t>
  </si>
  <si>
    <t>Демонтаж плиток керамограгита со ступейней и площадок</t>
  </si>
  <si>
    <t>Очистка площадок и ступеней от клея</t>
  </si>
  <si>
    <t>Зачистка стен откраски</t>
  </si>
  <si>
    <t>Штукатурка стен</t>
  </si>
  <si>
    <t>штукатурка боларс</t>
  </si>
  <si>
    <t>Грунтовка потолков в два слоя</t>
  </si>
  <si>
    <t>Грунтовка торцов лестничных маршей</t>
  </si>
  <si>
    <t>Шпаклевка  потолков в два слоя</t>
  </si>
  <si>
    <t>Шпаклевка торцов лестничных маршей</t>
  </si>
  <si>
    <t>Покраска потолков</t>
  </si>
  <si>
    <t>Покраска торцов лестничных маршей</t>
  </si>
  <si>
    <t>Грунтовка ступеней и площадок</t>
  </si>
  <si>
    <t>Монтаж плитки керамогранита на площадки</t>
  </si>
  <si>
    <t>Керамогранит клей</t>
  </si>
  <si>
    <t>Монтаж  плитки керамогранита на ступени и подступенки</t>
  </si>
  <si>
    <t>Затирка швов на пощадка и лестничных маршах</t>
  </si>
  <si>
    <t>Затирка</t>
  </si>
  <si>
    <t>Монтаж перил аллюминевых</t>
  </si>
  <si>
    <t>Перила аллюминиевые</t>
  </si>
  <si>
    <t>Установка аллюменевых светопрозрачных дверей</t>
  </si>
  <si>
    <t>Двери аллюминиевые , со стеклом+доводчик</t>
  </si>
  <si>
    <t>Устройство сапожка их керамогранита на площкадке и лнестничных маршах</t>
  </si>
  <si>
    <t>Монтаж двери металличской противопожарной</t>
  </si>
  <si>
    <t>Заделка проемов газосиликатными блоками</t>
  </si>
  <si>
    <t>м</t>
  </si>
  <si>
    <t>Блок газосиликат</t>
  </si>
  <si>
    <t>Окна</t>
  </si>
  <si>
    <t>Демонтаж отливов</t>
  </si>
  <si>
    <t>Демонтаж подоконников</t>
  </si>
  <si>
    <t>Демонтаж Окон</t>
  </si>
  <si>
    <t>Демонтаж наружних откосов</t>
  </si>
  <si>
    <t>Демонтаж откосов ПВХ</t>
  </si>
  <si>
    <t>Демонтаж жалюзи</t>
  </si>
  <si>
    <t>Монтаж окон</t>
  </si>
  <si>
    <t>Окна ПВЗ , 2-й стеклопекет с открыванием</t>
  </si>
  <si>
    <t>Монтаж отливов</t>
  </si>
  <si>
    <t>отлив оцинкованный крашенный</t>
  </si>
  <si>
    <t>Монтаж подоконников</t>
  </si>
  <si>
    <t>Подоконник ПВХ</t>
  </si>
  <si>
    <t>Монтаж наружних откосов</t>
  </si>
  <si>
    <t>откос цинкованный крашеный</t>
  </si>
  <si>
    <t>Устройство внутренних откосв ( штккатурка, шпаклевка, стеклохолст, грунтовка, покраска)</t>
  </si>
  <si>
    <t>штукатурка Болларс,грунтовка Церезит,шпаклевка ротбанд, ветонит,стеклохолст , клей, краска</t>
  </si>
  <si>
    <t>Монтаж жалюзи</t>
  </si>
  <si>
    <t xml:space="preserve">Жалюзи </t>
  </si>
  <si>
    <t>Кондиционирование и Вентиляция</t>
  </si>
  <si>
    <t>Демонтаж внутренних блоков кондиционирования.</t>
  </si>
  <si>
    <t>Демонтаж Промышленных кондиционеров в серверной</t>
  </si>
  <si>
    <t>Демонтаж наружних блоков кондиционирования</t>
  </si>
  <si>
    <t>Демонтаж трассы дренажа и холодоносителя</t>
  </si>
  <si>
    <t>Отопление</t>
  </si>
  <si>
    <t>компл</t>
  </si>
  <si>
    <t>ПОС+газовое пожаротушение</t>
  </si>
  <si>
    <t>Демонтаж существующей ситемы ПОС</t>
  </si>
  <si>
    <t>компл.</t>
  </si>
  <si>
    <t>Демонтаж существующей системы газового пожаротушения</t>
  </si>
  <si>
    <t>СКС</t>
  </si>
  <si>
    <t>Демонтаж существующей ситемы</t>
  </si>
  <si>
    <t>Монтаж системы</t>
  </si>
  <si>
    <t>лотки, провода, розетки</t>
  </si>
  <si>
    <t>СКУД</t>
  </si>
  <si>
    <t>Электроснабжение и освещение</t>
  </si>
  <si>
    <t xml:space="preserve">Демонтажсуществующей  системы электроснабжения </t>
  </si>
  <si>
    <t>Демонтажсуществующей  системы освещения</t>
  </si>
  <si>
    <t>Итого по разделам</t>
  </si>
  <si>
    <t>Всего по работам и материалам</t>
  </si>
  <si>
    <t>Итого по смете:</t>
  </si>
  <si>
    <t>шт.</t>
  </si>
  <si>
    <t>м.</t>
  </si>
  <si>
    <t>усл.</t>
  </si>
  <si>
    <t xml:space="preserve">Контроллер доступа С2000-2 </t>
  </si>
  <si>
    <t xml:space="preserve">Считыватель бесконтактный накладной С2000-Proxy H </t>
  </si>
  <si>
    <t xml:space="preserve">Извещатель охранный точечный магнитоконтактный ИО 102-6 </t>
  </si>
  <si>
    <t>Кнопка аварийной разблокировки ST-ER115 ООО "СМАРТЕК СЕКЬЮРИТИ"</t>
  </si>
  <si>
    <t>Кнопка накладная, металлическая ST-EX012SM ООО "СМАРТЕК</t>
  </si>
  <si>
    <t>Кабель огнестойкий медный однопроволочный с изоляцией из огнестойкой кремнийорганической резины с общим экраном из алюмолавсановой ленты в оболочке из ПВХ пластиката пониженной пожароопасности с низким дымо- и газовыделением, одна пара сечением 2х0,64 КСБнг(А)-FRLS 2x2x0,64 ТУ16.К99-037-2009 ТД НПП «Спецкабель»</t>
  </si>
  <si>
    <t>Кабель огнестойкий, симметричный, парной скрутки не распространяющий горение, с низким дымо- и газовыделением, одна пара сечением 2х0,5, экранированный КПСЭнг(А)-FRLS 1х2х0,5 ТУ 16.К99-036-2007 ТД НПП «Спецкабель»</t>
  </si>
  <si>
    <t>Кабель силовой, медный, плоский, с пластмассовой изоляцией, не распространяющий горение, с низким дымо- и газовыделением, на напряжение до 0.66 кВ, черный сечением 3×1,5 ВВГп-нг(А)-LS 3х1,5 ГОСТ 31996-2012 АО «Завод «Энергокабель»</t>
  </si>
  <si>
    <t>Труба гофрированная ПВХ 16мм с протяжкой серая (50м) CTG20-16-K41-025I ООО «СТ-ГРУПП»</t>
  </si>
  <si>
    <t>Держатель с защёлкой и дюбелем 16 мм для труб CTA10D-CF16-K41-100 ООО «СТ-ГРУПП»</t>
  </si>
  <si>
    <t>Жесткая гладкая труба d=16 мм 63516UF АО «ДКС» г. Москва</t>
  </si>
  <si>
    <t>Пена монтажная СР620 Hilti,</t>
  </si>
  <si>
    <t>Электромагнитный замок ML-295K AccordTec</t>
  </si>
  <si>
    <t>Сетевая IP камера видеонаблюдения, 4Мп с ИК подсветкой, встроенный микрофон, питание
DC12D/PoE DS-2CD2542FWD-IS Hikvision</t>
  </si>
  <si>
    <t xml:space="preserve">Модульная 8-позиционная 8-контактная вилка типа RJ45  </t>
  </si>
  <si>
    <t xml:space="preserve">Кабель cabeus ftp-4p-cat.5e-solid-lszh-gy  </t>
  </si>
  <si>
    <t xml:space="preserve">Стяжка нейлоновая 3х200 мм 100 штук  </t>
  </si>
  <si>
    <t>уп.</t>
  </si>
  <si>
    <t>Система пожарной сигнализации</t>
  </si>
  <si>
    <t>Пульт контроля и управления "С-2000М" НВП "БОЛИД"</t>
  </si>
  <si>
    <t>Контроллер двухпроводной линии "С2000-КДЛ" НВП "БОЛИД"</t>
  </si>
  <si>
    <t>Контрольно-пусковой блок "С2000-КПБ" НВП "БОЛИД"</t>
  </si>
  <si>
    <t>Блок индикации, 60 разделов "С2000-БИ" НВП "БОЛИД"</t>
  </si>
  <si>
    <t>Блок сигнально-пусковой "С2000-СП1 исп.01" НВП "БОЛИД"</t>
  </si>
  <si>
    <t>Шкаф пожарной сигнализации "ШПС-12" НВП "БОЛИД"</t>
  </si>
  <si>
    <t>Монтажный комплект "МК-1 ШПС" НВП "БОЛИД"</t>
  </si>
  <si>
    <t>Адресный расширитель "С2000-АР2" НВП "БОЛИД"</t>
  </si>
  <si>
    <t>Источник бесперебойного питания СКАТ-1200У Бастион</t>
  </si>
  <si>
    <t>Аккумулятор 12В, 17Ач DTM1217 «Delta»</t>
  </si>
  <si>
    <t>Извещатель пожарный дымовой адресный С2000-ИП-03 НВП "БОЛИД"</t>
  </si>
  <si>
    <t>Извещатель пожарный ручной адресный ИПР-513-3А НВП "БОЛИД"</t>
  </si>
  <si>
    <t xml:space="preserve">Оповещатель звуковой, 12В Иволга </t>
  </si>
  <si>
    <t xml:space="preserve">Табло "ВЫХОД", 12В  </t>
  </si>
  <si>
    <t xml:space="preserve">Кабель КПСЭнг-FRLS 1х2х0,5  </t>
  </si>
  <si>
    <t xml:space="preserve">Кабель КПСЭнг-FRLS 2х2х0,5  </t>
  </si>
  <si>
    <t xml:space="preserve">Кабель КПСЭнг-FRLS 1х2х0,75  </t>
  </si>
  <si>
    <t xml:space="preserve">Кабель ВВГнг-FRLS 3х1,5  </t>
  </si>
  <si>
    <t xml:space="preserve">Короб 40х25  </t>
  </si>
  <si>
    <t xml:space="preserve">Короб 20х10  </t>
  </si>
  <si>
    <t xml:space="preserve">Саморез 3,5х32  </t>
  </si>
  <si>
    <t xml:space="preserve">Дюбель ПХВ, d6  </t>
  </si>
  <si>
    <t>Система автоматического пожаротушения</t>
  </si>
  <si>
    <t>Устройство дистанционного пуска электроконтактное УДП 513-10 НВП "БОЛИД"</t>
  </si>
  <si>
    <t xml:space="preserve">Модуль газового пожаротушения МГП-55-120-32 </t>
  </si>
  <si>
    <t xml:space="preserve">Газовое огнетушащее вещество Хладон ФК-5-1-12 </t>
  </si>
  <si>
    <t xml:space="preserve">Рукав высоково давления РВД-32 </t>
  </si>
  <si>
    <t xml:space="preserve">Универсальный фильтрирующий малогабаритный самоспасатель с полумаской в футляре-контейнере для хранения "Шанс"-Е </t>
  </si>
  <si>
    <t>Система мониторинга параметров среды (СМПС)</t>
  </si>
  <si>
    <t>ОБОРУДОВАНИЕ</t>
  </si>
  <si>
    <t>Приборы и средства автоматизации</t>
  </si>
  <si>
    <t>1. Оборудование NetPing</t>
  </si>
  <si>
    <t>Устройство удаленного мониторинга датчиков по сети Ethernet/Interne для слежениея за микроклиматом Температура окружающего воздуха внутри помещения - 20...25°C UniPing server solution v3 ЗАО "Алентис Электроникс"</t>
  </si>
  <si>
    <t>Датчик температуры окружающего воздуха внутри помещения с интерфейсом 1- wire, длина неразъемного шлейфа 2 м, диапазон рабочих температур -55°C ... +125°C, точность ± 0,5°C, встроенный уникальный номер датчика Влажность воздуха внутри помещения - 45 ... 60%, температура окружающего воздуха - 20...25°C NETPING THS 1-wire ЗАО "Алентис Электроникс"</t>
  </si>
  <si>
    <t>Датчик относительной влажности воздуха с интерфейсом 1-wire и встроенным датчиком температуры , длина провода 2 м, однокристальный датчик НIН-4000, диапазон рабочих температур -40°C ... +85°C, точность ± 3,5%; встроенный уникальный номер датчика NETPING HS 1-wire ЗАО "Алентис Электроникс"</t>
  </si>
  <si>
    <t>NetPing удлинитель-разветвитель 1-wire на 5 портов в комплекте с кабелем l=10м R912R1 ЗАО "Алентис Электроникс"</t>
  </si>
  <si>
    <t>Кабель-удлинитель для 1-wire датчиков с разъемами RJ12 на концах, в комплекте: разветвитель с 3 розетками и кабель плоский, 6 проводной, AWG24 сечением 0,2 мм² длиной 10 м NETPING ЕХТ10 ЗАО "Алентис Электроникс"</t>
  </si>
  <si>
    <t>Кабель-удлинитель для 1-wire датчиков с разъемами RJ12 на концах, в комплекте: разветвитель с 3 розетками и кабель плоский, 6 проводной, AWG24 сечением 0,2 мм² длиной 5 м NETPING ЕХТ5 ЗАО "Алентис Электроникс"</t>
  </si>
  <si>
    <t>Кабель-удлинитель для 1-wire датчиков с разъемами RJ12 на концах, в комплекте: разветвитель с 3 розетками и кабель плоский, 6 проводной, AWG24 сечением 0,2 мм² длиной 2 м NETPING ЕХТ2 ЗАО "Алентис Электроникс"</t>
  </si>
  <si>
    <t>2. Щиты</t>
  </si>
  <si>
    <t>2.1 Сервер контроля параметров помещений в составе :</t>
  </si>
  <si>
    <t xml:space="preserve"> Шкаф Rackсenter D9000 42U 600х1000 мм, RAL 9005, IP20, передняя дверь одностворчатая перфорированная , задняя дверь перфорированная двухстворчатая, боковые панели, основание - щеточный кабельный ввод, шнуры заземления 60F-42-6А-94BL Eurolan</t>
  </si>
  <si>
    <t>Лоток для крепления Zero-U аксессуаров, 42U серии S3000/D9000 60А-11-62-31BL Eurolan</t>
  </si>
  <si>
    <t>Полка выдвижная 60А-03-45-11BL Eurolan</t>
  </si>
  <si>
    <t>Кабельный органайзер 19", высота 1U, горизонтальный с кольцами 25В-1U-14BL Eurolan</t>
  </si>
  <si>
    <t>Панель 19" с DIN-рейкой 3U, 22 модуля, черный 60А-42-03-11BL Eurolan</t>
  </si>
  <si>
    <t>Разветвитель данных, 1 вход RS 232 или RS 485 / 4 выхода 223739 SC&amp;T</t>
  </si>
  <si>
    <t>Резервированный источник питания , Uвх = 250 В, Uвых = 12 В, н = 2 А, навесной, IP20 РИП-12-2/7М1 Исп. 02 Болид</t>
  </si>
  <si>
    <t>Клеммы для установки на DIN-рейку, фронтальное подключение 279-901 WAGO</t>
  </si>
  <si>
    <t>Торцевая пластина 279-235 WAGO</t>
  </si>
  <si>
    <t xml:space="preserve">Кабель с гибкими медными жилами , 1 витая пара, изоляция и оболочка из ПВХ пластиката, диаметр жилы 0,52 мм, частота импульса 100 МГц, U=145 В, категория 5е, температура от -60°C ... +70°C UTP Cat 5e 1х2х0,52 </t>
  </si>
  <si>
    <t>Гофрированная труба из ПВХ, с протяжкой, Ø 16 мм 91916 ТУ 2247-008-47022248-2002 DKC</t>
  </si>
  <si>
    <t>Труба гибкая гофрированная армированная из ПВХ , Ø 20 мм 57020 ТУ 2247-023-47022248-2009 DKC</t>
  </si>
  <si>
    <t>Алюминиевая колонна, высота 1,5 м; цвет светло-серебристый RAL 9006 9581 DKC</t>
  </si>
  <si>
    <t>Миниканал TMR с отгибающейся крышкой, цвет белый RAL 9016 312 DKC</t>
  </si>
  <si>
    <t>Система лотков "S5 Combitech"</t>
  </si>
  <si>
    <t>Лоток металлический перфорированный Н =80 мм, В=100 мм, L=2000мм 35312 DKC</t>
  </si>
  <si>
    <t>Крышка на прямой элемент В=100 мм, L=2000 мм 35512 DKC</t>
  </si>
  <si>
    <t>Угол горизонтальный СРО 90, Н=80 мм, В=100 мм 36022 DKC</t>
  </si>
  <si>
    <t>Угол вертикальный внутренний CS 90°, Н=80 мм, В=100 мм 36682 DKC</t>
  </si>
  <si>
    <t>Крышка на угол вертикальный внутренний CS 90°, Н=80 мм, В=100 мм 38202 DKC</t>
  </si>
  <si>
    <t>Скоба ВММ-10 (ТМ), В=100 мм код 30690 30690 DKC</t>
  </si>
  <si>
    <t>Ответвитель Т-образный DPT, Н=80 мм, В=100 мм 36142 DKC</t>
  </si>
  <si>
    <t>Ответвитель DL, Н=80 мм, В=100 мм 36250 DKC</t>
  </si>
  <si>
    <t>Соединительная пластина GTO, Н=80 мм 37303 DKC</t>
  </si>
  <si>
    <t>Накладка соединительная СGВ, Н=80 мм, В=100 ММ 37352 DKC</t>
  </si>
  <si>
    <t>Винт М6х10 СМ010610 DKC</t>
  </si>
  <si>
    <t>Гайка с насечкой М6 СМ100600 DKC</t>
  </si>
  <si>
    <t>Консоль ВВL-40 (облегченная, ML), В=100 мм BBL4010 DKC</t>
  </si>
  <si>
    <t>К1</t>
  </si>
  <si>
    <t xml:space="preserve">Трубка медная К1 1/4  </t>
  </si>
  <si>
    <t xml:space="preserve">то же 1/2  </t>
  </si>
  <si>
    <t xml:space="preserve">Теплоизоляция К1 ∅6  </t>
  </si>
  <si>
    <t xml:space="preserve">то же ∅12  </t>
  </si>
  <si>
    <t xml:space="preserve">Теплоизоляционный скотч  </t>
  </si>
  <si>
    <t>рулон</t>
  </si>
  <si>
    <t xml:space="preserve">Кабель связующий ВВГнг 5*1,5 К1  </t>
  </si>
  <si>
    <t xml:space="preserve">К2, К5, К6, К12, К13  </t>
  </si>
  <si>
    <t xml:space="preserve">Трубка медная К2 1/4  </t>
  </si>
  <si>
    <t xml:space="preserve">Теплоизоляция К2 ∅6  </t>
  </si>
  <si>
    <t xml:space="preserve">Кабель связующий ВВГнг 5*1,5 К2  </t>
  </si>
  <si>
    <t xml:space="preserve">Трубка медная К5 1/4  </t>
  </si>
  <si>
    <t xml:space="preserve">Теплоизоляция К5 ∅6  </t>
  </si>
  <si>
    <t xml:space="preserve">Кабель связующий ВВГнг 5*1,5 К5  </t>
  </si>
  <si>
    <t xml:space="preserve">Трубка медная К6 1/4  </t>
  </si>
  <si>
    <t xml:space="preserve">ОБОРУДОВАНИЕ  </t>
  </si>
  <si>
    <t xml:space="preserve">то же  </t>
  </si>
  <si>
    <t xml:space="preserve">Теплоизоляция К6  </t>
  </si>
  <si>
    <t xml:space="preserve">Кабель связующий ВВГнг 5*1,5 К6  </t>
  </si>
  <si>
    <t xml:space="preserve">Трубка медная К12  </t>
  </si>
  <si>
    <t xml:space="preserve">Теплоизоляция К12  </t>
  </si>
  <si>
    <t xml:space="preserve">Кабель связующий ВВГнг 5*1,5 К12  </t>
  </si>
  <si>
    <t xml:space="preserve">Трубка медная К13  </t>
  </si>
  <si>
    <t xml:space="preserve">Теплоизоляция К13  </t>
  </si>
  <si>
    <t xml:space="preserve">Кабель связующий ВВГнг 5*1,5 К13  </t>
  </si>
  <si>
    <t xml:space="preserve">К7, К8, К9, К10, К11  </t>
  </si>
  <si>
    <t xml:space="preserve">Трубка медная К 7  </t>
  </si>
  <si>
    <t xml:space="preserve">Теплоизоляция К7  </t>
  </si>
  <si>
    <t xml:space="preserve">Кабель связующий ВВГнг 5*1,5 К7  </t>
  </si>
  <si>
    <t xml:space="preserve">Трубка медная К 8 1/4  </t>
  </si>
  <si>
    <t xml:space="preserve">Теплоизоляция К8 ∅6  </t>
  </si>
  <si>
    <t xml:space="preserve">Кабель связующий ВВГнг 5*1,5 К8  </t>
  </si>
  <si>
    <t xml:space="preserve">Трубка медная К9 1/4  </t>
  </si>
  <si>
    <t xml:space="preserve">Теплоизоляция К9 ∅6  </t>
  </si>
  <si>
    <t xml:space="preserve">Кабель связующий ВВГнг 5*1,5 К9  </t>
  </si>
  <si>
    <t xml:space="preserve">Трубка медная К10 1/4  </t>
  </si>
  <si>
    <t xml:space="preserve">Теплоизоляция К10 ∅6  </t>
  </si>
  <si>
    <t xml:space="preserve">Кабель связующий ВВГнг 5*1,5 К10  </t>
  </si>
  <si>
    <t xml:space="preserve">Трубка медная К11 1/4  </t>
  </si>
  <si>
    <t xml:space="preserve">Теплоизоляция К11 ∅6  </t>
  </si>
  <si>
    <t xml:space="preserve">Кабель связующий ВВГнг 5*1,5 К11  </t>
  </si>
  <si>
    <t xml:space="preserve">К3, К4  </t>
  </si>
  <si>
    <t xml:space="preserve">Трубка медная К3  </t>
  </si>
  <si>
    <t xml:space="preserve">Теплоизоляция К3 ∅24  </t>
  </si>
  <si>
    <t xml:space="preserve">Кабель связующий ВВГнг 5*1,5 К3  </t>
  </si>
  <si>
    <t xml:space="preserve">Трубка медная К4  </t>
  </si>
  <si>
    <t xml:space="preserve">Теплоизоляция К4 ∅24  </t>
  </si>
  <si>
    <t xml:space="preserve">Кабель связующий ВВГнг 5*1,5 К4  </t>
  </si>
  <si>
    <t xml:space="preserve">Изделия и материалы  </t>
  </si>
  <si>
    <t xml:space="preserve">Дренажная труба полипропилен ∅ 20мм  </t>
  </si>
  <si>
    <t xml:space="preserve">Отвод полипропилен ∅ 20мм  </t>
  </si>
  <si>
    <t xml:space="preserve">Тройник полипропилен ∅ 20мм  </t>
  </si>
  <si>
    <t xml:space="preserve">Хомут для полипропиленовых труб ∅ 20мм  </t>
  </si>
  <si>
    <t xml:space="preserve">Лоток перфорированный 200х50  </t>
  </si>
  <si>
    <t>п.м.</t>
  </si>
  <si>
    <t xml:space="preserve">Комплект крепление лотка к потолку с шагом в 1 метр  </t>
  </si>
  <si>
    <t xml:space="preserve">Зимний комплект для кондиционера  </t>
  </si>
  <si>
    <t xml:space="preserve">Крепежные аксесуары  </t>
  </si>
  <si>
    <t>СОТ</t>
  </si>
  <si>
    <t>Канализация бытовая</t>
  </si>
  <si>
    <t>Труба НПВХ DN50</t>
  </si>
  <si>
    <t>Тройник 100*50*90гр.</t>
  </si>
  <si>
    <t>Тройник внутренняя канализация, 45 градусов, 50 мм</t>
  </si>
  <si>
    <t>Заглушка D 50 мм, внутренняя канализация</t>
  </si>
  <si>
    <t>Отвод внутренней канализации 50х45 градусов</t>
  </si>
  <si>
    <t>Держатель труб 50 мм металлический со шпилькой</t>
  </si>
  <si>
    <t>Держатель труб 50 мм пластиковый</t>
  </si>
  <si>
    <t>Сифон для мойки бутылочный</t>
  </si>
  <si>
    <t>Система водоотведения</t>
  </si>
  <si>
    <t>Водоснабжение</t>
  </si>
  <si>
    <t>Водопровод хозяйственно-питьевой</t>
  </si>
  <si>
    <t>Кран шаровой d=20 полипропиленовый</t>
  </si>
  <si>
    <t>Муфта полипропиленовая комбинированная 20*1/2" НР</t>
  </si>
  <si>
    <t>Угол полипропиленовый d=20 90°)</t>
  </si>
  <si>
    <t>Труба РР-2 20 РN 10 питьевая (Ду15)</t>
  </si>
  <si>
    <t>Тройник полипропиленовый d=20</t>
  </si>
  <si>
    <t>Гибкая подводка для воды ДТРД 30 см x 1/2" внутренняя-внутренняя
резьба</t>
  </si>
  <si>
    <t>Опора одинарная для полипропиленовых труб</t>
  </si>
  <si>
    <t>Держатель с защелкой d-20 для труб</t>
  </si>
  <si>
    <t>Трубопровод горячего водоснабжения</t>
  </si>
  <si>
    <t>Кран шаровый проходной муфтовый Ду15,  Ру16 кг/смl</t>
  </si>
  <si>
    <t>Труба РР-2 25 РN 10 питьевая (Ду20)</t>
  </si>
  <si>
    <t>Угол полипропиленовый d=25 90°)</t>
  </si>
  <si>
    <t>Муфта ПП переходная 25х20</t>
  </si>
  <si>
    <t>Электроводонагреватель накопительный V=30 л, N=1,5 кВт</t>
  </si>
  <si>
    <t xml:space="preserve">2.   Светотехнические изделия   </t>
  </si>
  <si>
    <t>2.1 Светильник светодиодный Well Comm D016A  Well Comm</t>
  </si>
  <si>
    <t xml:space="preserve">2.2 Светильник светодиодный Ritter  </t>
  </si>
  <si>
    <t xml:space="preserve">3.   Кабельные изделия и материалы   </t>
  </si>
  <si>
    <t>IEK KARAT Автоматический выключатель ВА47-29 1Р 16А
4,5кА х-ка В MVA20-1-016-B</t>
  </si>
  <si>
    <t>IEK KARAT Автоматический выключатель ВА 47-100 3Р 80А
10 кА х-ка С MVA40-3-080-C</t>
  </si>
  <si>
    <t>IEK KARAT Автоматический выключатель ВА47-29 3Р 63А
4,5кА х-ка В MVA20-3-063-B</t>
  </si>
  <si>
    <t>IEK KARAT Автоматический выключатель ВА47-29 3Р 20А
4,5кА х-ка В MVA20-3-020-B</t>
  </si>
  <si>
    <t>IEK Шина соединительная типа PIN (штырь) 3Р 100А(дл. 1м) YNS21-3-100</t>
  </si>
  <si>
    <t>IEK Шина N ноль на DIN-изол ШНИ-6х9-22-Д-С YNN10-69-22D-K 07</t>
  </si>
  <si>
    <t>IEK Шина N ноль на DIN-изол ШНИ-8х12-10-Д-С YNN10-812-10D-
K07</t>
  </si>
  <si>
    <t>IEK KARAT Автоматический выключатель ВА47-29 3Р 20А 4,5кА х-ка В MVA20-3-020-B</t>
  </si>
  <si>
    <t>IEK TITAN 3 Корпус металлический ЩРн-24 (395х310х120мм)
IP31 MKM14-N-24-31-
Z</t>
  </si>
  <si>
    <t>IEK KARAT Автоматический выключатель ВА47-29 3Р 25А
4,5кА х-ка С MVA20-3-025-C</t>
  </si>
  <si>
    <t>IEK KARAT Автоматический выключатель ВА47-29 1Р 6А
4,5кА х-ка В MVA20-1-006-B</t>
  </si>
  <si>
    <t>IEK KARAT Автоматический выключатель ВА47-29 1Р 16А 4,5кА х-ка С MVA20-1-016-C</t>
  </si>
  <si>
    <t>IEK KARAT Автоматический выключатель ВА47-29 1Р 3А 4,5кА х-ка С MVA20-1-003-C</t>
  </si>
  <si>
    <t>IEK KARAT Автоматический выключатель ВА47-29 1Р 10А
4,5кА х-ка С MVA20-1-010-C</t>
  </si>
  <si>
    <t>IEK Шина соединительная типа PIN (12 штырей) 3Р 63А 22 см YNS21-3-063-22-
12</t>
  </si>
  <si>
    <t>IEK Шина N ноль на DIN-изол ШНИ-6х9-22-Д-С YNN10-69-22D-K
07</t>
  </si>
  <si>
    <t>IEK KARAT Автоматический выключатель ВА47-29 3Р 25А 4,5кА х-ка С MVA20-3-025-C</t>
  </si>
  <si>
    <t>IEK KARAT Автоматический выключатель ВА47-29 1Р 6А 4,5кА х-ка В MVA20-1-006-B</t>
  </si>
  <si>
    <t>IEK KARAT Автоматический выключатель ВА47-29 1Р 16А
4,5кА х-ка С MVA20-1-016-C</t>
  </si>
  <si>
    <t>IEK KARAT Автоматический выключатель ВА47-29 1Р 3А
4,5кА х-ка С MVA20-1-003-C</t>
  </si>
  <si>
    <t>IEK BRITE Алюминий Розетка 2-м с/з без защ штор 16А в сборе РС12-3-БрА BR-R21-16-K47- F</t>
  </si>
  <si>
    <t>IEK BRITE BASE Алюминий Выключ. 1-кл 10А ВС10-1-0-БрА BR-V10-0-10-K4
7</t>
  </si>
  <si>
    <t>IEK BRITE BASE Алюминий Рамка 1-м РУ-1-БрА BR-M12-K47</t>
  </si>
  <si>
    <t>IEK GENERICA Коробка уст. СЗ блоч. для тв. стен 68х45
(ст.уз.) UKT10-068-045-
000-A-S-UO</t>
  </si>
  <si>
    <t>IEK GENERICA Коробка уст. СЗ для полых стен 68х45
(пласт.лап.) UKG10-068-045-
000-P-UO</t>
  </si>
  <si>
    <t>IEK GERMES PLUS РСб20-3-ГПБд Розетка 1м с з/к о/у IP54 (цвет крышки: дымчатый) ERMP12-K03-16- 54-EC</t>
  </si>
  <si>
    <t>IEK ELECOR Кабель-канал 100х60 (1шт.= 2 м.) CKK10-100-060- 1-K01</t>
  </si>
  <si>
    <t>IEK ELASTA Труба гофр.ПНД d 20 с зондом (25 м) черный CTG20-20-K02-0 25-1</t>
  </si>
  <si>
    <t>IEK ESCA Лоток перфорированный 50х300х3000-1,0 CLP10-050-300-
100-3</t>
  </si>
  <si>
    <t>IEK Перегородка разделительная h=50мм L3000 CLM50D-RP-050
-30</t>
  </si>
  <si>
    <t>IEK ESCA Лоток перфорированный 50х100х3000-1,0 CLP10-050-100-
100-3</t>
  </si>
  <si>
    <t>IEK ESCA Лоток перфорированный 35х100х3000-0,55 CLP10-035-100-
055-3</t>
  </si>
  <si>
    <t>IEK ESCA Лоток перфорированный 35х300х3000, 0,8мм CLP10-035-300- 080-3</t>
  </si>
  <si>
    <t>IEK Перегородка разделительная h=35мм L3000 CLM50D-RP-035
-30</t>
  </si>
  <si>
    <t>IEK ESCA Отвод Т-образный плавный тип Г01 ESCA
50х300мм COT01-0-050-30
0</t>
  </si>
  <si>
    <t>IEK ESCA Отвод Т-образный плавный тип Г01 ESCA
50х100мм COT01-0-050-10
0</t>
  </si>
  <si>
    <t>IEK ESCA Поворот плавн. 90град тип Г01 50х300мм CPG01-0-90-050
-300</t>
  </si>
  <si>
    <t>IEK ESCA Поворот плавн. 90град тип Г01 50х100мм CPG01-0-90-050
-100</t>
  </si>
  <si>
    <t>IEK Пластина шарнирного соединения h 100 CLP1SH-100</t>
  </si>
  <si>
    <t>IEK Подвес С-образный 300 CLW10-VRU-300</t>
  </si>
  <si>
    <t>IEK Стойка настенная СНП300 CLW10-SNP-300</t>
  </si>
  <si>
    <t>IEK Комплект соединительный КС М6х10 (упаковка 200шт) CLP1M-CS-6-10-
1 (Опт)</t>
  </si>
  <si>
    <t>1 800</t>
  </si>
  <si>
    <t>IEK Анкер стальной забивной М10 CLP1M-AS-10</t>
  </si>
  <si>
    <t>IEK Гайка со стопорным буртом М10 CLP1M-N-10</t>
  </si>
  <si>
    <t>IEK Гайка шестигранная М10 CLP1M-G-10</t>
  </si>
  <si>
    <t>IEK Шайба плоская усиленная M10 CLP1M-SHU-10</t>
  </si>
  <si>
    <t>IEK Болт анкерный с гайкой М8*65 CLP1M-A-B-8-65</t>
  </si>
  <si>
    <t>IEK Самоклеящаяся этикетка: 50х50х50, символ "Молния" YPC30-MOLNI-2- 110</t>
  </si>
  <si>
    <t>IEK ELASTA Держатель с защёлкой CF20 CTA10D-CF20-K 41-100</t>
  </si>
  <si>
    <t>PROconnect Хомут-стяжка кабельная нейлоновая 150 x2,5
мм, белая, упаковка 100 шт. 57-0150</t>
  </si>
  <si>
    <t>упак</t>
  </si>
  <si>
    <t>1 000</t>
  </si>
  <si>
    <t>IEK Коробка КМ41235 распаячная для о/п 85х85х40мм IP44
(RAL7035, 6 гермовводов) UKO11-085-085-
040-K41-44</t>
  </si>
  <si>
    <t>IEK Наконечник JG-6 медный луженый кабельный (упаковка) UNP40-006-04-0
4 (ОПТ)</t>
  </si>
  <si>
    <t>IEK Крышка на лоток осн. 300-0,55мм CLP1K-300-055- 3</t>
  </si>
  <si>
    <t xml:space="preserve">3.4 Провод установочный, изоляция из ПВХ пластиката пониженной ПуВнг(А)-LS 1х4,0  горючести с пониженным газо- дымовыделением   </t>
  </si>
  <si>
    <t>СКУД+СМПС</t>
  </si>
  <si>
    <t>Мотаж подводящих труб</t>
  </si>
  <si>
    <t xml:space="preserve">Монтаж системы - Сплит - система, внутренний блок настенного типа, мощностью 7000 BTU  </t>
  </si>
  <si>
    <t xml:space="preserve">Монтаж системы - Сплит - система, внутренний блок настенного типа, мощностью 12000 BTU  </t>
  </si>
  <si>
    <t xml:space="preserve">Монтаж системы - Промышленный кондиционер мощностью охлаждения не ниже 21900 Вт.  </t>
  </si>
  <si>
    <t xml:space="preserve">Провод установочный, гибкий, сечением:  ПуГВ 1х1,0 мм² ТУ 16-705.501-2010 </t>
  </si>
  <si>
    <t>Пункт распределительный ПР8503-1075 1Р NKU10-PTRS- 85031075-01 IEK</t>
  </si>
  <si>
    <t xml:space="preserve">Кабель силовой, медный, с ПВХ изоляцией, не распространяющий ВВГ-нг(А)-LS 3х1,5  горение, с низким дымо- и газовыделением, сечением 3×1,5   </t>
  </si>
  <si>
    <t xml:space="preserve">Кабель силовой, медный, с ПВХ изоляцией, не распространяющий ВВГ-нг(А)-LS 3х2,5  горение, с низким дымо- и газовыделением, сечением 3×2,5   </t>
  </si>
  <si>
    <t xml:space="preserve">Кабель силовой, медный, с ПВХ изоляцией, не распространяющий ВВГ-нг(А)-LS 5х6  горение, с низким дымо- и газовыделением, сечением 5×6   </t>
  </si>
  <si>
    <t>перегородочный профиль, подвесы, гвл, крепеж</t>
  </si>
  <si>
    <t>Не разрабатывается</t>
  </si>
  <si>
    <t>Командировочный расходы</t>
  </si>
  <si>
    <t>Погрузка и вывоз мусора</t>
  </si>
  <si>
    <t>Расходные материалы</t>
  </si>
  <si>
    <t>Транспортные расходы</t>
  </si>
  <si>
    <t>Непредвиденные расходы</t>
  </si>
  <si>
    <t>Скс: 15 рабочих мест по 12 розеток, ориентировочно 200 кордов, все на 3 этаже</t>
  </si>
  <si>
    <t>Демонтаж существующей системы</t>
  </si>
  <si>
    <t>Сметный расчёт</t>
  </si>
  <si>
    <t xml:space="preserve">монтаж эмблемы </t>
  </si>
  <si>
    <t xml:space="preserve">Эмблема </t>
  </si>
  <si>
    <t>Наименование компании-участника</t>
  </si>
  <si>
    <t>ИНН</t>
  </si>
  <si>
    <t>№ п/п</t>
  </si>
  <si>
    <t>Требования Заказчика</t>
  </si>
  <si>
    <t>Подтверждение 
Участника (поставщика)</t>
  </si>
  <si>
    <t>Комментарии (при наличии)</t>
  </si>
  <si>
    <t>Да</t>
  </si>
  <si>
    <t>Нет</t>
  </si>
  <si>
    <t>Наличие необходимых лицензий, сертификатов, разрешений, допусков для осуществления деятельности по проекту и соответствие требованиям, предъявляемым действующим законодательством РФ</t>
  </si>
  <si>
    <t>При проведении работ, персонал контрагента должен обеспечивать выполнение комплекса мероприятий по охране труда и пожарной безопасности в соответствии с действующими нормативными документами РФ</t>
  </si>
  <si>
    <t>Опыт работы на рынке более 3-х лет</t>
  </si>
  <si>
    <t>Отсутствие неисполненных предписаний судебного органа. Организация не должна находиться в процессе ликвидации, реорганизации или под процедурой банкротства, на ее имущество не должен быть наложен арест.</t>
  </si>
  <si>
    <t xml:space="preserve">!!! - Участнику необходимо подтвердить готовность выполнить соответствующие требования путем заполнения колонки "ДА". В колонке "Комментарии" Участник при необходимости предоставляет свои разъяснения и комментарии в отношении выполнения требований Заказчика.
В случае отказа не соответствия Участника Общим требованиям в полном объеме Участник может быть отстранен от дальнейшего участия в Запросе цен. </t>
  </si>
  <si>
    <t>Надлежащим образом оформленное предприятие, срок действия предприятия не менее 3-х лет. Участник должен предоставить письмо с подтверждением готовности по требованию предоставить надлежавшим образом оформленные документы: 
- Копию устава, учредительного договора
- Копию свидетельства о внесении юридического лица в Единый государственный реестр юридических лиц
- Выписку из Единого государственного реестра юридических лиц (сроком давности не более недели)
- Копию свидетельства о постановке на налоговый учет 
- Копии Протокола и приказа о назначении руководителя организации, заверенные печатью организации
- Копию приказа о назначении главного бухгалтера, заверенная печатью организации</t>
  </si>
  <si>
    <t>Готовность подписать соглашение о неразглашении (NDA) по форме ГК Т1 (по отдельному запросу)</t>
  </si>
  <si>
    <t>Отсутствие конфликта интересов (аффилированность с действующим сотрудником ГК Т1, участвующим в принятии решений по выбору Поставщика и/или работе с Поставщиком, и их близкими родственниками (супруги, дети, родители, братья и сестры))</t>
  </si>
  <si>
    <t>Подрядчик должен являться членом саморегулируемой организации в области строительства, реконструкции, капитального ремонта объектов капитального строительства. Минимальный размер взноса участника закупки в компенсационный фонд возмещения вреда должен быть сформирован в соответствии с требованиями ч. 12 ст. 55.16 Градостроительного кодекса Российской Федерации. Минимальный размер взноса участника закупки в компенсационный фонд обеспечения договорных обязательств должен быть сформирован в соответствии с требованиями ч. 13 ст. 55.16 Градостроительного кодекса Российской Федерации. Скан-копия выписки из реестра членов СРО.</t>
  </si>
  <si>
    <t>Наличие действующей лицензии Министерства Российской Федерации по делам гражданской
обороны, чрезвычайным ситуациям и ликвидации последствий стихийных бедствий на осуществление деятельности по монтажу, техническому обслуживанию, и ремонту средств обеспечения пожарной безопасности зданий и сооружений. Скан-копия действующей лицензии.</t>
  </si>
  <si>
    <t>№</t>
  </si>
  <si>
    <t>Заверяется печатью  - М.П.</t>
  </si>
  <si>
    <t>Ф.И.О. Руководителя __________________________ / подпись ______________________</t>
  </si>
  <si>
    <t>Принадлежность холдингу или группе компаний</t>
  </si>
  <si>
    <t>Имелись ранее (имеются ли в данный момент) у компании договорные отношения с ПАО ВТБ, ООО "Т1" или его дочерними компаниями</t>
  </si>
  <si>
    <t>Контрагенты, с которыми сотрудничает компания</t>
  </si>
  <si>
    <t>Ф.И.О. лица, ответственного за проект (заключение договорных отношений), его контактный телефон, e-mail</t>
  </si>
  <si>
    <t>Краткое описание деятельности компании</t>
  </si>
  <si>
    <t>Общий объем активов под управлением</t>
  </si>
  <si>
    <t>Дата создания компании</t>
  </si>
  <si>
    <t>Номер в Едином государственном реестре юридических лиц</t>
  </si>
  <si>
    <t>Банковские реквизиты</t>
  </si>
  <si>
    <t>КПП</t>
  </si>
  <si>
    <t>Телефон, e-mail Главного бухгалтера</t>
  </si>
  <si>
    <t>Ф.И.О. Главного бухгалтера</t>
  </si>
  <si>
    <t>Телефон, e-mail Руководителя компании</t>
  </si>
  <si>
    <t>Ф.И.О. Руководителя компании</t>
  </si>
  <si>
    <t>Адрес web-сайта</t>
  </si>
  <si>
    <t>Факс офиса</t>
  </si>
  <si>
    <t>Телефон офиса</t>
  </si>
  <si>
    <t>Фактический адрес</t>
  </si>
  <si>
    <t>Юридический адрес</t>
  </si>
  <si>
    <t>Полное название компании  (с указанием формы собственности)</t>
  </si>
  <si>
    <t>Карточка организации</t>
  </si>
  <si>
    <t>Общие требования</t>
  </si>
  <si>
    <t xml:space="preserve">Положительный опыт работы по предмету ПКО в качестве генподрядчика или субподрядчика.
Для подтверждения необходимо предоставить копии актов выполненных работ (2022-2024 гг.) по видам работ перечисленым в Сметном расчете, предоставить Референс-лист (в свободной форме) по аналогичным работам, предоставить портфолио, презентацию с фото/видео работами (по возможности)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</si>
  <si>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Информативно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</si>
</sst>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_-;\-* #,##0.0_-;_-* &quot;-&quot;??_-;_-@"/>
    <numFmt numFmtId="165" formatCode="_-* #,##0.00_-;\-* #,##0.00_-;_-* &quot;-&quot;??_-;_-@"/>
    <numFmt numFmtId="166" formatCode="0.000"/>
    <numFmt numFmtId="167" formatCode="#,##0.00_ ;\-#,##0.00\ "/>
  </numFmts>
  <fonts count="27" x14ac:knownFonts="1">
    <font>
      <sz val="11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4"/>
      <color theme="1"/>
      <name val="Arial Narrow"/>
      <family val="2"/>
    </font>
    <font>
      <sz val="14"/>
      <color rgb="FF0070C0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4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D0CECE"/>
        <bgColor rgb="FFD0CECE"/>
      </patternFill>
    </fill>
    <fill>
      <patternFill patternType="solid">
        <fgColor rgb="FFD6DCE4"/>
        <bgColor rgb="FFD6DCE4"/>
      </patternFill>
    </fill>
    <fill>
      <patternFill patternType="solid">
        <fgColor rgb="FFA5A5A5"/>
        <b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2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/>
    <xf numFmtId="4" fontId="7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2" fontId="6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6" fillId="7" borderId="1" xfId="0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0" xfId="0" applyNumberFormat="1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20" fillId="0" borderId="0" xfId="2" applyFont="1" applyProtection="1"/>
    <xf numFmtId="0" fontId="20" fillId="0" borderId="0" xfId="2" applyFont="1" applyBorder="1" applyAlignment="1" applyProtection="1">
      <alignment vertical="top" wrapText="1"/>
    </xf>
    <xf numFmtId="0" fontId="21" fillId="0" borderId="1" xfId="2" applyFont="1" applyBorder="1" applyAlignment="1" applyProtection="1">
      <alignment vertical="top" wrapText="1"/>
    </xf>
    <xf numFmtId="0" fontId="21" fillId="0" borderId="1" xfId="2" applyFont="1" applyFill="1" applyBorder="1" applyAlignment="1" applyProtection="1">
      <alignment vertical="top" wrapText="1"/>
    </xf>
    <xf numFmtId="0" fontId="20" fillId="0" borderId="1" xfId="2" applyFont="1" applyBorder="1" applyAlignment="1" applyProtection="1">
      <alignment vertical="top" wrapText="1"/>
    </xf>
    <xf numFmtId="0" fontId="20" fillId="0" borderId="0" xfId="2" applyFont="1" applyBorder="1" applyAlignment="1" applyProtection="1">
      <alignment horizontal="right"/>
    </xf>
    <xf numFmtId="0" fontId="23" fillId="0" borderId="0" xfId="2" applyFont="1" applyBorder="1" applyAlignment="1" applyProtection="1">
      <alignment horizontal="center"/>
    </xf>
    <xf numFmtId="0" fontId="20" fillId="0" borderId="0" xfId="2" applyFont="1" applyFill="1" applyAlignment="1" applyProtection="1">
      <alignment horizontal="right"/>
    </xf>
    <xf numFmtId="0" fontId="23" fillId="0" borderId="0" xfId="2" applyFont="1" applyProtection="1"/>
    <xf numFmtId="0" fontId="3" fillId="0" borderId="0" xfId="0" applyFont="1" applyFill="1" applyBorder="1" applyAlignment="1">
      <alignment vertical="center"/>
    </xf>
    <xf numFmtId="0" fontId="17" fillId="8" borderId="1" xfId="0" applyNumberFormat="1" applyFont="1" applyFill="1" applyBorder="1" applyAlignment="1" applyProtection="1">
      <alignment horizontal="center" vertical="center"/>
      <protection locked="0"/>
    </xf>
    <xf numFmtId="0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1" xfId="2" applyFont="1" applyFill="1" applyBorder="1" applyAlignment="1" applyProtection="1">
      <alignment horizontal="left" vertical="center" wrapText="1"/>
      <protection locked="0"/>
    </xf>
    <xf numFmtId="49" fontId="20" fillId="8" borderId="1" xfId="2" applyNumberFormat="1" applyFont="1" applyFill="1" applyBorder="1" applyAlignment="1" applyProtection="1">
      <alignment horizontal="left" vertical="center" wrapText="1"/>
      <protection locked="0"/>
    </xf>
    <xf numFmtId="0" fontId="22" fillId="8" borderId="1" xfId="2" applyFont="1" applyFill="1" applyBorder="1" applyAlignment="1" applyProtection="1">
      <alignment horizontal="left" vertical="center" wrapText="1"/>
      <protection locked="0"/>
    </xf>
    <xf numFmtId="164" fontId="5" fillId="8" borderId="1" xfId="0" applyNumberFormat="1" applyFont="1" applyFill="1" applyBorder="1" applyAlignment="1">
      <alignment horizontal="center" wrapText="1"/>
    </xf>
    <xf numFmtId="164" fontId="7" fillId="8" borderId="1" xfId="0" applyNumberFormat="1" applyFont="1" applyFill="1" applyBorder="1" applyAlignment="1">
      <alignment horizontal="center" wrapText="1"/>
    </xf>
    <xf numFmtId="164" fontId="5" fillId="8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center" wrapText="1"/>
    </xf>
    <xf numFmtId="4" fontId="5" fillId="8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7" fontId="6" fillId="0" borderId="6" xfId="0" applyNumberFormat="1" applyFont="1" applyFill="1" applyBorder="1" applyAlignment="1">
      <alignment horizont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167" fontId="9" fillId="0" borderId="6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7" fontId="9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10" fillId="0" borderId="5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wrapText="1"/>
    </xf>
    <xf numFmtId="165" fontId="6" fillId="5" borderId="5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165" fontId="6" fillId="6" borderId="7" xfId="0" applyNumberFormat="1" applyFont="1" applyFill="1" applyBorder="1" applyAlignment="1">
      <alignment horizontal="center" vertical="center" wrapText="1"/>
    </xf>
    <xf numFmtId="165" fontId="6" fillId="6" borderId="8" xfId="0" applyNumberFormat="1" applyFont="1" applyFill="1" applyBorder="1" applyAlignment="1">
      <alignment horizontal="center" vertical="center" wrapText="1"/>
    </xf>
    <xf numFmtId="165" fontId="6" fillId="6" borderId="9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wrapText="1"/>
    </xf>
    <xf numFmtId="2" fontId="6" fillId="0" borderId="6" xfId="0" applyNumberFormat="1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/>
    </xf>
    <xf numFmtId="4" fontId="6" fillId="9" borderId="6" xfId="0" applyNumberFormat="1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 wrapText="1"/>
    </xf>
    <xf numFmtId="0" fontId="3" fillId="6" borderId="8" xfId="0" applyFont="1" applyFill="1" applyBorder="1" applyAlignment="1">
      <alignment horizontal="center" vertical="center" wrapText="1"/>
    </xf>
    <xf numFmtId="2" fontId="3" fillId="6" borderId="8" xfId="0" applyNumberFormat="1" applyFont="1" applyFill="1" applyBorder="1" applyAlignment="1">
      <alignment horizontal="center" vertical="center" wrapText="1"/>
    </xf>
    <xf numFmtId="2" fontId="3" fillId="6" borderId="8" xfId="0" applyNumberFormat="1" applyFont="1" applyFill="1" applyBorder="1" applyAlignment="1">
      <alignment horizontal="center" wrapText="1"/>
    </xf>
    <xf numFmtId="4" fontId="6" fillId="6" borderId="9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wrapText="1"/>
    </xf>
    <xf numFmtId="167" fontId="6" fillId="0" borderId="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8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2" fontId="7" fillId="8" borderId="8" xfId="0" applyNumberFormat="1" applyFont="1" applyFill="1" applyBorder="1" applyAlignment="1">
      <alignment horizontal="center" vertical="center" wrapText="1"/>
    </xf>
    <xf numFmtId="167" fontId="9" fillId="0" borderId="9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/>
    </xf>
    <xf numFmtId="4" fontId="6" fillId="5" borderId="12" xfId="0" applyNumberFormat="1" applyFont="1" applyFill="1" applyBorder="1" applyAlignment="1">
      <alignment horizontal="center"/>
    </xf>
    <xf numFmtId="165" fontId="6" fillId="5" borderId="10" xfId="0" applyNumberFormat="1" applyFont="1" applyFill="1" applyBorder="1" applyAlignment="1">
      <alignment horizontal="left" vertical="center"/>
    </xf>
    <xf numFmtId="165" fontId="6" fillId="5" borderId="11" xfId="0" applyNumberFormat="1" applyFont="1" applyFill="1" applyBorder="1" applyAlignment="1">
      <alignment horizontal="center" vertical="center"/>
    </xf>
    <xf numFmtId="167" fontId="6" fillId="5" borderId="12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164" fontId="9" fillId="0" borderId="18" xfId="0" applyNumberFormat="1" applyFont="1" applyFill="1" applyBorder="1" applyAlignment="1">
      <alignment horizontal="center" wrapText="1"/>
    </xf>
    <xf numFmtId="164" fontId="6" fillId="0" borderId="19" xfId="0" applyNumberFormat="1" applyFont="1" applyFill="1" applyBorder="1" applyAlignment="1">
      <alignment horizont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wrapText="1"/>
    </xf>
    <xf numFmtId="164" fontId="6" fillId="10" borderId="6" xfId="0" applyNumberFormat="1" applyFont="1" applyFill="1" applyBorder="1" applyAlignment="1">
      <alignment horizontal="center" wrapText="1"/>
    </xf>
    <xf numFmtId="4" fontId="7" fillId="10" borderId="1" xfId="0" applyNumberFormat="1" applyFont="1" applyFill="1" applyBorder="1" applyAlignment="1">
      <alignment horizontal="center" vertical="center" wrapText="1"/>
    </xf>
    <xf numFmtId="164" fontId="6" fillId="10" borderId="6" xfId="0" applyNumberFormat="1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164" fontId="7" fillId="10" borderId="6" xfId="0" applyNumberFormat="1" applyFont="1" applyFill="1" applyBorder="1" applyAlignment="1">
      <alignment horizontal="center" vertical="center" wrapText="1"/>
    </xf>
    <xf numFmtId="4" fontId="7" fillId="10" borderId="1" xfId="0" applyNumberFormat="1" applyFont="1" applyFill="1" applyBorder="1" applyAlignment="1">
      <alignment horizontal="center" wrapText="1"/>
    </xf>
    <xf numFmtId="4" fontId="5" fillId="10" borderId="6" xfId="0" applyNumberFormat="1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2" fontId="5" fillId="10" borderId="1" xfId="0" applyNumberFormat="1" applyFont="1" applyFill="1" applyBorder="1" applyAlignment="1">
      <alignment horizontal="center" vertical="center"/>
    </xf>
    <xf numFmtId="4" fontId="7" fillId="10" borderId="6" xfId="0" applyNumberFormat="1" applyFont="1" applyFill="1" applyBorder="1" applyAlignment="1">
      <alignment horizontal="center" vertical="center" wrapText="1"/>
    </xf>
    <xf numFmtId="4" fontId="5" fillId="10" borderId="6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/>
    <xf numFmtId="0" fontId="4" fillId="10" borderId="6" xfId="0" applyFont="1" applyFill="1" applyBorder="1" applyAlignment="1"/>
    <xf numFmtId="2" fontId="7" fillId="10" borderId="6" xfId="0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wrapText="1"/>
    </xf>
    <xf numFmtId="0" fontId="12" fillId="10" borderId="6" xfId="0" applyFont="1" applyFill="1" applyBorder="1" applyAlignment="1">
      <alignment wrapText="1"/>
    </xf>
    <xf numFmtId="0" fontId="12" fillId="10" borderId="6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wrapText="1"/>
    </xf>
    <xf numFmtId="0" fontId="11" fillId="10" borderId="6" xfId="0" applyFont="1" applyFill="1" applyBorder="1" applyAlignment="1">
      <alignment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/>
    </xf>
    <xf numFmtId="0" fontId="6" fillId="10" borderId="1" xfId="0" applyFont="1" applyFill="1" applyBorder="1" applyAlignment="1"/>
    <xf numFmtId="0" fontId="6" fillId="10" borderId="5" xfId="0" applyFont="1" applyFill="1" applyBorder="1" applyAlignment="1">
      <alignment horizontal="center" vertical="center"/>
    </xf>
    <xf numFmtId="0" fontId="6" fillId="10" borderId="1" xfId="0" applyFont="1" applyFill="1" applyBorder="1"/>
    <xf numFmtId="0" fontId="9" fillId="10" borderId="5" xfId="0" applyFont="1" applyFill="1" applyBorder="1" applyAlignment="1">
      <alignment horizontal="center" vertical="center" wrapText="1"/>
    </xf>
    <xf numFmtId="4" fontId="5" fillId="10" borderId="1" xfId="0" applyNumberFormat="1" applyFont="1" applyFill="1" applyBorder="1" applyAlignment="1">
      <alignment horizontal="center" vertical="center"/>
    </xf>
    <xf numFmtId="0" fontId="23" fillId="0" borderId="0" xfId="2" applyFont="1" applyBorder="1" applyAlignment="1" applyProtection="1">
      <alignment horizontal="center"/>
    </xf>
    <xf numFmtId="0" fontId="24" fillId="0" borderId="0" xfId="0" applyFont="1" applyAlignment="1">
      <alignment horizontal="center" vertical="center"/>
    </xf>
    <xf numFmtId="0" fontId="19" fillId="0" borderId="0" xfId="1" applyFont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 xr:uid="{C51F1E68-310A-48F8-A7AE-8395B95BE460}"/>
    <cellStyle name="Обычный 5" xfId="1" xr:uid="{0088914B-2704-47A3-8FE7-925129DFB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87086</xdr:colOff>
      <xdr:row>0</xdr:row>
      <xdr:rowOff>141514</xdr:rowOff>
    </xdr:from>
    <xdr:ext cx="519953" cy="383373"/>
    <xdr:pic>
      <xdr:nvPicPr>
        <xdr:cNvPr id="3" name="Рисунок 2">
          <a:extLst>
            <a:ext uri="{FF2B5EF4-FFF2-40B4-BE49-F238E27FC236}">
              <a16:creationId xmlns:a16="http://schemas.microsoft.com/office/drawing/2014/main" id="{55D21FF6-FC72-40F7-8925-AA9BB8DDB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41514"/>
          <a:ext cx="519953" cy="38337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35858</xdr:colOff>
      <xdr:row>0</xdr:row>
      <xdr:rowOff>89647</xdr:rowOff>
    </xdr:from>
    <xdr:ext cx="519953" cy="383373"/>
    <xdr:pic>
      <xdr:nvPicPr>
        <xdr:cNvPr id="2" name="Рисунок 1">
          <a:extLst>
            <a:ext uri="{FF2B5EF4-FFF2-40B4-BE49-F238E27FC236}">
              <a16:creationId xmlns:a16="http://schemas.microsoft.com/office/drawing/2014/main" id="{FEF85E67-DFF2-4DF5-BA42-C8EE3CB16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70" y="89647"/>
          <a:ext cx="519953" cy="38337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21772</xdr:colOff>
      <xdr:row>0</xdr:row>
      <xdr:rowOff>97971</xdr:rowOff>
    </xdr:from>
    <xdr:ext cx="519953" cy="383373"/>
    <xdr:pic>
      <xdr:nvPicPr>
        <xdr:cNvPr id="2" name="Рисунок 1">
          <a:extLst>
            <a:ext uri="{FF2B5EF4-FFF2-40B4-BE49-F238E27FC236}">
              <a16:creationId xmlns:a16="http://schemas.microsoft.com/office/drawing/2014/main" id="{5A9314A9-2AA5-4537-BA45-4C678FB8C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43" y="97971"/>
          <a:ext cx="519953" cy="383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it09\Users\Alex\Downloads\&#1055;&#1077;&#1088;&#1077;&#1095;&#1077;&#1085;&#1100;%20&#1086;&#1073;&#1098;&#1077;&#1082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СВОД"/>
      <sheetName val="По регионам"/>
      <sheetName val="Источник"/>
    </sheetNames>
    <sheetDataSet>
      <sheetData sheetId="0" refreshError="1">
        <row r="1">
          <cell r="E1" t="str">
            <v>Формат ТП для целей бюджетирования</v>
          </cell>
          <cell r="F1" t="str">
            <v>Площадь помещения ТП
на 26.03.2018</v>
          </cell>
          <cell r="J1" t="str">
            <v>Прогноз численность ТП
на 31.12.2018</v>
          </cell>
        </row>
        <row r="2">
          <cell r="E2" t="str">
            <v>Технический филиал</v>
          </cell>
          <cell r="F2">
            <v>1183.8</v>
          </cell>
          <cell r="J2">
            <v>112</v>
          </cell>
        </row>
        <row r="3">
          <cell r="E3" t="str">
            <v>Стандарт+бизнес отдел</v>
          </cell>
          <cell r="F3">
            <v>959.2</v>
          </cell>
          <cell r="J3">
            <v>45</v>
          </cell>
        </row>
        <row r="4">
          <cell r="E4" t="str">
            <v>Стандарт</v>
          </cell>
          <cell r="F4">
            <v>196.8</v>
          </cell>
          <cell r="J4">
            <v>12</v>
          </cell>
        </row>
        <row r="5">
          <cell r="E5" t="str">
            <v>Стандарт</v>
          </cell>
          <cell r="F5">
            <v>491.4</v>
          </cell>
          <cell r="J5">
            <v>23</v>
          </cell>
        </row>
        <row r="6">
          <cell r="E6" t="str">
            <v>Привилегия</v>
          </cell>
          <cell r="F6">
            <v>363.7</v>
          </cell>
          <cell r="J6">
            <v>12</v>
          </cell>
        </row>
        <row r="7">
          <cell r="E7" t="str">
            <v>Стандарт+бизнес отдел</v>
          </cell>
          <cell r="F7">
            <v>587.09999999999991</v>
          </cell>
          <cell r="J7">
            <v>35</v>
          </cell>
        </row>
        <row r="8">
          <cell r="E8" t="str">
            <v>Привилегия</v>
          </cell>
          <cell r="F8">
            <v>425.4</v>
          </cell>
          <cell r="J8">
            <v>14</v>
          </cell>
        </row>
        <row r="9">
          <cell r="E9" t="str">
            <v>Привилегия</v>
          </cell>
          <cell r="F9">
            <v>159.69999999999999</v>
          </cell>
          <cell r="J9">
            <v>10</v>
          </cell>
        </row>
        <row r="10">
          <cell r="E10" t="str">
            <v>Стандарт</v>
          </cell>
          <cell r="F10">
            <v>553.20000000000005</v>
          </cell>
          <cell r="J10">
            <v>19</v>
          </cell>
        </row>
        <row r="11">
          <cell r="E11" t="str">
            <v>Стандарт</v>
          </cell>
          <cell r="F11">
            <v>513.4</v>
          </cell>
          <cell r="J11">
            <v>22</v>
          </cell>
        </row>
        <row r="12">
          <cell r="E12" t="str">
            <v>Привилегия</v>
          </cell>
          <cell r="F12">
            <v>360.3</v>
          </cell>
          <cell r="J12">
            <v>21</v>
          </cell>
        </row>
        <row r="13">
          <cell r="E13" t="str">
            <v>Стандарт</v>
          </cell>
          <cell r="F13">
            <v>416.3</v>
          </cell>
          <cell r="J13">
            <v>24</v>
          </cell>
        </row>
        <row r="14">
          <cell r="E14" t="str">
            <v>Флагман</v>
          </cell>
          <cell r="F14">
            <v>1123.3</v>
          </cell>
          <cell r="J14">
            <v>85.000000000000014</v>
          </cell>
        </row>
        <row r="15">
          <cell r="E15" t="str">
            <v>Привилегия</v>
          </cell>
          <cell r="F15">
            <v>362.8</v>
          </cell>
          <cell r="J15">
            <v>13</v>
          </cell>
        </row>
        <row r="16">
          <cell r="E16" t="str">
            <v>Привилегия</v>
          </cell>
          <cell r="F16">
            <v>357</v>
          </cell>
          <cell r="J16">
            <v>13</v>
          </cell>
        </row>
        <row r="17">
          <cell r="E17" t="str">
            <v>Стандарт</v>
          </cell>
          <cell r="F17">
            <v>268.60000000000002</v>
          </cell>
          <cell r="J17">
            <v>12</v>
          </cell>
        </row>
        <row r="18">
          <cell r="E18" t="str">
            <v>Привилегия</v>
          </cell>
          <cell r="F18">
            <v>386.66</v>
          </cell>
          <cell r="J18">
            <v>14</v>
          </cell>
        </row>
        <row r="19">
          <cell r="E19" t="str">
            <v>Стандарт+бизнес отдел</v>
          </cell>
          <cell r="F19">
            <v>1060.0999999999999</v>
          </cell>
          <cell r="J19">
            <v>54</v>
          </cell>
        </row>
        <row r="20">
          <cell r="E20" t="str">
            <v>Стандарт</v>
          </cell>
          <cell r="F20">
            <v>831.3</v>
          </cell>
          <cell r="J20">
            <v>41</v>
          </cell>
        </row>
        <row r="21">
          <cell r="E21" t="str">
            <v>Стандарт</v>
          </cell>
          <cell r="F21">
            <v>194.9</v>
          </cell>
          <cell r="J21">
            <v>18</v>
          </cell>
        </row>
        <row r="22">
          <cell r="E22" t="str">
            <v>Флагман</v>
          </cell>
          <cell r="F22">
            <v>1190.2</v>
          </cell>
          <cell r="J22">
            <v>79.000000000000014</v>
          </cell>
        </row>
        <row r="23">
          <cell r="E23" t="str">
            <v>Стандарт</v>
          </cell>
          <cell r="F23">
            <v>276.5</v>
          </cell>
          <cell r="J23">
            <v>18</v>
          </cell>
        </row>
        <row r="24">
          <cell r="E24" t="str">
            <v>Мини расширенный</v>
          </cell>
          <cell r="F24">
            <v>138.69999999999999</v>
          </cell>
          <cell r="J24">
            <v>9</v>
          </cell>
        </row>
        <row r="25">
          <cell r="E25" t="str">
            <v>Стандарт</v>
          </cell>
          <cell r="F25">
            <v>648.9</v>
          </cell>
          <cell r="J25">
            <v>36</v>
          </cell>
        </row>
        <row r="26">
          <cell r="E26" t="str">
            <v>Мини</v>
          </cell>
          <cell r="F26">
            <v>33</v>
          </cell>
          <cell r="J26">
            <v>5</v>
          </cell>
        </row>
        <row r="27">
          <cell r="E27" t="str">
            <v>Стандарт</v>
          </cell>
          <cell r="F27">
            <v>280.89999999999998</v>
          </cell>
          <cell r="J27">
            <v>17</v>
          </cell>
        </row>
        <row r="28">
          <cell r="E28" t="str">
            <v>Стандарт+бизнес отдел</v>
          </cell>
          <cell r="F28">
            <v>304.3</v>
          </cell>
          <cell r="J28">
            <v>35</v>
          </cell>
        </row>
        <row r="29">
          <cell r="E29" t="str">
            <v>Стандарт+бизнес отдел</v>
          </cell>
          <cell r="F29">
            <v>445.4</v>
          </cell>
          <cell r="J29">
            <v>29</v>
          </cell>
        </row>
        <row r="30">
          <cell r="E30" t="str">
            <v>Стандарт</v>
          </cell>
          <cell r="F30">
            <v>310.5</v>
          </cell>
          <cell r="J30">
            <v>13</v>
          </cell>
        </row>
        <row r="31">
          <cell r="E31" t="str">
            <v>Стандарт</v>
          </cell>
          <cell r="F31">
            <v>304</v>
          </cell>
          <cell r="J31">
            <v>12</v>
          </cell>
        </row>
        <row r="32">
          <cell r="E32" t="str">
            <v>Стандарт</v>
          </cell>
          <cell r="F32">
            <v>148.30000000000001</v>
          </cell>
          <cell r="J32">
            <v>14</v>
          </cell>
        </row>
        <row r="33">
          <cell r="E33" t="str">
            <v>Стандарт</v>
          </cell>
          <cell r="F33">
            <v>420</v>
          </cell>
          <cell r="J33">
            <v>21</v>
          </cell>
        </row>
        <row r="34">
          <cell r="E34" t="str">
            <v>Мини расширенный</v>
          </cell>
          <cell r="F34">
            <v>105.1</v>
          </cell>
          <cell r="J34">
            <v>6</v>
          </cell>
        </row>
        <row r="35">
          <cell r="E35" t="str">
            <v>Стандарт</v>
          </cell>
          <cell r="F35">
            <v>232.2</v>
          </cell>
          <cell r="J35">
            <v>15</v>
          </cell>
        </row>
        <row r="36">
          <cell r="E36" t="str">
            <v>Стандарт+бизнес отдел</v>
          </cell>
          <cell r="F36">
            <v>335.1</v>
          </cell>
          <cell r="J36">
            <v>33</v>
          </cell>
        </row>
        <row r="37">
          <cell r="E37" t="str">
            <v>Стандарт</v>
          </cell>
          <cell r="F37">
            <v>246.1</v>
          </cell>
          <cell r="J37">
            <v>13</v>
          </cell>
        </row>
        <row r="38">
          <cell r="E38" t="str">
            <v>Стандарт</v>
          </cell>
          <cell r="F38">
            <v>275.60000000000002</v>
          </cell>
          <cell r="J38">
            <v>16</v>
          </cell>
        </row>
        <row r="39">
          <cell r="E39" t="str">
            <v>Стандарт+бизнес отдел</v>
          </cell>
          <cell r="F39">
            <v>540.5</v>
          </cell>
          <cell r="J39">
            <v>36</v>
          </cell>
        </row>
        <row r="40">
          <cell r="E40" t="str">
            <v>Стандарт</v>
          </cell>
          <cell r="F40">
            <v>357.7</v>
          </cell>
          <cell r="J40">
            <v>21</v>
          </cell>
        </row>
        <row r="41">
          <cell r="E41" t="str">
            <v>Стандарт</v>
          </cell>
          <cell r="F41">
            <v>292.89999999999998</v>
          </cell>
          <cell r="J41">
            <v>18</v>
          </cell>
        </row>
        <row r="42">
          <cell r="E42" t="str">
            <v>Стандарт</v>
          </cell>
          <cell r="F42">
            <v>222.1</v>
          </cell>
          <cell r="J42">
            <v>13</v>
          </cell>
        </row>
        <row r="43">
          <cell r="E43" t="str">
            <v>Стандарт</v>
          </cell>
          <cell r="F43">
            <v>524.4</v>
          </cell>
          <cell r="J43">
            <v>24</v>
          </cell>
        </row>
        <row r="44">
          <cell r="E44" t="str">
            <v>Стандарт</v>
          </cell>
          <cell r="F44">
            <v>254.8</v>
          </cell>
          <cell r="J44">
            <v>17</v>
          </cell>
        </row>
        <row r="45">
          <cell r="E45" t="str">
            <v>Стандарт</v>
          </cell>
          <cell r="F45">
            <v>190</v>
          </cell>
          <cell r="J45">
            <v>16</v>
          </cell>
        </row>
        <row r="46">
          <cell r="E46" t="str">
            <v>Мини расширенный</v>
          </cell>
          <cell r="F46">
            <v>167.1</v>
          </cell>
          <cell r="J46">
            <v>17</v>
          </cell>
        </row>
        <row r="47">
          <cell r="E47" t="str">
            <v>Стандарт</v>
          </cell>
          <cell r="F47">
            <v>562.19999999999993</v>
          </cell>
          <cell r="J47">
            <v>19</v>
          </cell>
        </row>
        <row r="48">
          <cell r="E48" t="str">
            <v>Стандарт+бизнес отдел</v>
          </cell>
          <cell r="F48">
            <v>802.6</v>
          </cell>
          <cell r="J48">
            <v>25</v>
          </cell>
        </row>
        <row r="49">
          <cell r="E49" t="str">
            <v>Микро 2(3)</v>
          </cell>
          <cell r="F49">
            <v>48.78</v>
          </cell>
          <cell r="J49">
            <v>2</v>
          </cell>
        </row>
        <row r="50">
          <cell r="E50" t="str">
            <v>Стандарт</v>
          </cell>
          <cell r="F50">
            <v>354.6</v>
          </cell>
          <cell r="J50">
            <v>16</v>
          </cell>
        </row>
        <row r="51">
          <cell r="E51" t="str">
            <v>Стандарт</v>
          </cell>
          <cell r="F51">
            <v>462.8</v>
          </cell>
          <cell r="J51">
            <v>21</v>
          </cell>
        </row>
        <row r="52">
          <cell r="E52" t="str">
            <v>Мини расширенный</v>
          </cell>
          <cell r="F52">
            <v>102.7</v>
          </cell>
          <cell r="J52">
            <v>8</v>
          </cell>
        </row>
        <row r="53">
          <cell r="E53" t="str">
            <v>Стандарт</v>
          </cell>
          <cell r="F53">
            <v>197.6</v>
          </cell>
          <cell r="J53">
            <v>18</v>
          </cell>
        </row>
        <row r="54">
          <cell r="E54" t="str">
            <v>Стандарт</v>
          </cell>
          <cell r="F54">
            <v>194.7</v>
          </cell>
          <cell r="J54">
            <v>9</v>
          </cell>
        </row>
        <row r="55">
          <cell r="E55" t="str">
            <v>Стандарт</v>
          </cell>
          <cell r="F55">
            <v>292.7</v>
          </cell>
          <cell r="J55">
            <v>27</v>
          </cell>
        </row>
        <row r="56">
          <cell r="E56" t="str">
            <v>Стандарт</v>
          </cell>
          <cell r="F56">
            <v>484.2</v>
          </cell>
          <cell r="J56">
            <v>23</v>
          </cell>
        </row>
        <row r="57">
          <cell r="E57" t="str">
            <v>Стандарт+бизнес отдел</v>
          </cell>
          <cell r="F57">
            <v>352.1</v>
          </cell>
          <cell r="J57">
            <v>34</v>
          </cell>
        </row>
        <row r="58">
          <cell r="E58" t="str">
            <v>Стандарт</v>
          </cell>
          <cell r="F58">
            <v>431.8</v>
          </cell>
          <cell r="J58">
            <v>27</v>
          </cell>
        </row>
        <row r="59">
          <cell r="E59" t="str">
            <v>Стандарт+бизнес отдел</v>
          </cell>
          <cell r="F59">
            <v>399.2000000000001</v>
          </cell>
          <cell r="J59">
            <v>25</v>
          </cell>
        </row>
        <row r="60">
          <cell r="E60" t="str">
            <v>Стандарт</v>
          </cell>
          <cell r="F60">
            <v>770.6</v>
          </cell>
          <cell r="J60">
            <v>31</v>
          </cell>
        </row>
        <row r="61">
          <cell r="E61" t="str">
            <v>Микро 2(3)</v>
          </cell>
          <cell r="F61">
            <v>46.4</v>
          </cell>
          <cell r="J61">
            <v>2</v>
          </cell>
        </row>
        <row r="62">
          <cell r="E62" t="str">
            <v>Стандарт</v>
          </cell>
          <cell r="F62">
            <v>249.3</v>
          </cell>
          <cell r="J62">
            <v>16</v>
          </cell>
        </row>
        <row r="63">
          <cell r="E63" t="str">
            <v>Стандарт</v>
          </cell>
          <cell r="F63">
            <v>239.1</v>
          </cell>
          <cell r="J63">
            <v>11</v>
          </cell>
        </row>
        <row r="64">
          <cell r="E64" t="str">
            <v>Стандарт</v>
          </cell>
          <cell r="F64">
            <v>228.4</v>
          </cell>
          <cell r="J64">
            <v>15</v>
          </cell>
        </row>
        <row r="65">
          <cell r="E65" t="str">
            <v>Стандарт</v>
          </cell>
          <cell r="F65">
            <v>353.3</v>
          </cell>
          <cell r="J65">
            <v>15</v>
          </cell>
        </row>
        <row r="66">
          <cell r="E66" t="str">
            <v>Стандарт+бизнес отдел</v>
          </cell>
          <cell r="F66">
            <v>340</v>
          </cell>
          <cell r="J66">
            <v>28</v>
          </cell>
        </row>
        <row r="67">
          <cell r="E67" t="str">
            <v>Стандарт+бизнес отдел</v>
          </cell>
          <cell r="F67">
            <v>306.2</v>
          </cell>
          <cell r="J67">
            <v>20</v>
          </cell>
        </row>
        <row r="68">
          <cell r="E68" t="str">
            <v>Стандарт+бизнес отдел</v>
          </cell>
          <cell r="F68">
            <v>350.3</v>
          </cell>
          <cell r="J68">
            <v>27</v>
          </cell>
        </row>
        <row r="69">
          <cell r="E69" t="str">
            <v>Привилегия</v>
          </cell>
          <cell r="F69">
            <v>410</v>
          </cell>
          <cell r="J69">
            <v>12</v>
          </cell>
        </row>
        <row r="70">
          <cell r="E70" t="str">
            <v>Стандарт</v>
          </cell>
          <cell r="F70">
            <v>342.4</v>
          </cell>
          <cell r="J70">
            <v>11</v>
          </cell>
        </row>
        <row r="71">
          <cell r="E71" t="str">
            <v>Стандарт</v>
          </cell>
          <cell r="F71">
            <v>217.1</v>
          </cell>
          <cell r="J71">
            <v>12</v>
          </cell>
        </row>
        <row r="72">
          <cell r="E72" t="str">
            <v>Стандарт</v>
          </cell>
          <cell r="F72">
            <v>193.1</v>
          </cell>
          <cell r="J72">
            <v>15</v>
          </cell>
        </row>
        <row r="73">
          <cell r="E73" t="str">
            <v>Стандарт+бизнес отдел</v>
          </cell>
          <cell r="F73">
            <v>870.4</v>
          </cell>
          <cell r="J73">
            <v>58.000000000000036</v>
          </cell>
        </row>
        <row r="74">
          <cell r="E74" t="str">
            <v>Стандарт+бизнес отдел</v>
          </cell>
          <cell r="F74">
            <v>927.9</v>
          </cell>
          <cell r="J74">
            <v>61</v>
          </cell>
        </row>
        <row r="75">
          <cell r="E75" t="str">
            <v>Стандарт+бизнес отдел</v>
          </cell>
          <cell r="F75">
            <v>493.9</v>
          </cell>
          <cell r="J75">
            <v>25.999999999999996</v>
          </cell>
        </row>
        <row r="76">
          <cell r="E76" t="str">
            <v>Стандарт</v>
          </cell>
          <cell r="F76">
            <v>246.5</v>
          </cell>
          <cell r="J76">
            <v>12</v>
          </cell>
        </row>
        <row r="77">
          <cell r="E77" t="str">
            <v>Закрыт</v>
          </cell>
          <cell r="J77">
            <v>0</v>
          </cell>
        </row>
        <row r="78">
          <cell r="E78" t="str">
            <v>Стандарт</v>
          </cell>
          <cell r="F78">
            <v>412.4</v>
          </cell>
          <cell r="J78">
            <v>17</v>
          </cell>
        </row>
        <row r="79">
          <cell r="E79" t="str">
            <v>Стандарт</v>
          </cell>
          <cell r="F79">
            <v>257.60000000000002</v>
          </cell>
          <cell r="J79">
            <v>18</v>
          </cell>
        </row>
        <row r="80">
          <cell r="E80" t="str">
            <v>Стандарт</v>
          </cell>
          <cell r="F80">
            <v>248.2</v>
          </cell>
          <cell r="J80">
            <v>16</v>
          </cell>
        </row>
        <row r="81">
          <cell r="E81" t="str">
            <v>Стандарт+бизнес отдел</v>
          </cell>
          <cell r="F81">
            <v>406.7</v>
          </cell>
          <cell r="J81">
            <v>46</v>
          </cell>
        </row>
        <row r="82">
          <cell r="E82" t="str">
            <v>Стандарт</v>
          </cell>
          <cell r="F82">
            <v>425.3</v>
          </cell>
          <cell r="J82">
            <v>16</v>
          </cell>
        </row>
        <row r="83">
          <cell r="E83" t="str">
            <v>Стандарт</v>
          </cell>
          <cell r="F83">
            <v>439.1</v>
          </cell>
          <cell r="J83">
            <v>37</v>
          </cell>
        </row>
        <row r="84">
          <cell r="E84" t="str">
            <v>Стандарт</v>
          </cell>
          <cell r="F84">
            <v>168.92</v>
          </cell>
          <cell r="J84">
            <v>19</v>
          </cell>
        </row>
        <row r="85">
          <cell r="E85" t="str">
            <v>Стандарт</v>
          </cell>
          <cell r="F85">
            <v>200.5</v>
          </cell>
          <cell r="J85">
            <v>14</v>
          </cell>
        </row>
        <row r="86">
          <cell r="E86" t="str">
            <v>Стандарт</v>
          </cell>
          <cell r="F86">
            <v>241.6</v>
          </cell>
          <cell r="J86">
            <v>17</v>
          </cell>
        </row>
        <row r="87">
          <cell r="E87" t="str">
            <v>Стандарт</v>
          </cell>
          <cell r="F87">
            <v>160.1</v>
          </cell>
          <cell r="J87">
            <v>14</v>
          </cell>
        </row>
        <row r="88">
          <cell r="E88" t="str">
            <v>Стандарт+бизнес отдел</v>
          </cell>
          <cell r="F88">
            <v>920.4</v>
          </cell>
          <cell r="J88">
            <v>58.999999999999993</v>
          </cell>
        </row>
        <row r="89">
          <cell r="E89" t="str">
            <v>Микро 2(3)</v>
          </cell>
          <cell r="F89">
            <v>26.4</v>
          </cell>
          <cell r="J89">
            <v>3</v>
          </cell>
        </row>
        <row r="90">
          <cell r="E90" t="str">
            <v>Стандарт+бизнес отдел</v>
          </cell>
          <cell r="F90">
            <v>559.79999999999995</v>
          </cell>
          <cell r="J90">
            <v>40</v>
          </cell>
        </row>
        <row r="91">
          <cell r="E91" t="str">
            <v>Стандарт</v>
          </cell>
          <cell r="F91">
            <v>428.8</v>
          </cell>
          <cell r="J91">
            <v>17</v>
          </cell>
        </row>
        <row r="92">
          <cell r="E92" t="str">
            <v>Стандарт</v>
          </cell>
          <cell r="F92">
            <v>128.6</v>
          </cell>
          <cell r="J92">
            <v>10</v>
          </cell>
        </row>
        <row r="93">
          <cell r="E93" t="str">
            <v>Стандарт</v>
          </cell>
          <cell r="F93">
            <v>155.4</v>
          </cell>
          <cell r="J93">
            <v>16</v>
          </cell>
        </row>
        <row r="94">
          <cell r="E94" t="str">
            <v>Стандарт</v>
          </cell>
          <cell r="F94">
            <v>369.5</v>
          </cell>
          <cell r="J94">
            <v>15</v>
          </cell>
        </row>
        <row r="95">
          <cell r="E95" t="str">
            <v>Стандарт</v>
          </cell>
          <cell r="F95">
            <v>273.5</v>
          </cell>
          <cell r="J95">
            <v>21</v>
          </cell>
        </row>
        <row r="96">
          <cell r="E96" t="str">
            <v>Стандарт</v>
          </cell>
          <cell r="F96">
            <v>318.89999999999998</v>
          </cell>
          <cell r="J96">
            <v>15</v>
          </cell>
        </row>
        <row r="97">
          <cell r="E97" t="str">
            <v>Стандарт+бизнес отдел</v>
          </cell>
          <cell r="F97">
            <v>401.3</v>
          </cell>
          <cell r="J97">
            <v>34</v>
          </cell>
        </row>
        <row r="98">
          <cell r="E98" t="str">
            <v>Стандарт</v>
          </cell>
          <cell r="F98">
            <v>456.6</v>
          </cell>
          <cell r="J98">
            <v>21</v>
          </cell>
        </row>
        <row r="99">
          <cell r="E99" t="str">
            <v>Стандарт</v>
          </cell>
          <cell r="F99">
            <v>368.9</v>
          </cell>
          <cell r="J99">
            <v>20</v>
          </cell>
        </row>
        <row r="100">
          <cell r="E100" t="str">
            <v>Привилегия</v>
          </cell>
          <cell r="F100">
            <v>231.9</v>
          </cell>
          <cell r="J100">
            <v>8</v>
          </cell>
        </row>
        <row r="101">
          <cell r="E101" t="str">
            <v>Стандарт</v>
          </cell>
          <cell r="F101">
            <v>245</v>
          </cell>
          <cell r="J101">
            <v>12</v>
          </cell>
        </row>
        <row r="102">
          <cell r="E102" t="str">
            <v>Стандарт</v>
          </cell>
          <cell r="F102">
            <v>386.9</v>
          </cell>
          <cell r="J102">
            <v>21</v>
          </cell>
        </row>
        <row r="103">
          <cell r="E103" t="str">
            <v>Привилегия</v>
          </cell>
          <cell r="F103">
            <v>242</v>
          </cell>
          <cell r="J103">
            <v>19</v>
          </cell>
        </row>
        <row r="104">
          <cell r="E104" t="str">
            <v>Стандарт+бизнес отдел</v>
          </cell>
          <cell r="F104">
            <v>611</v>
          </cell>
          <cell r="J104">
            <v>50</v>
          </cell>
        </row>
        <row r="105">
          <cell r="E105" t="str">
            <v>Привилегия</v>
          </cell>
          <cell r="F105">
            <v>335.1</v>
          </cell>
          <cell r="J105">
            <v>15</v>
          </cell>
        </row>
        <row r="106">
          <cell r="E106" t="str">
            <v>Стандарт+бизнес отдел</v>
          </cell>
          <cell r="F106">
            <v>416.8</v>
          </cell>
          <cell r="J106">
            <v>34</v>
          </cell>
        </row>
        <row r="107">
          <cell r="E107" t="str">
            <v>Стандарт</v>
          </cell>
          <cell r="F107">
            <v>310</v>
          </cell>
          <cell r="J107">
            <v>31</v>
          </cell>
        </row>
        <row r="108">
          <cell r="E108" t="str">
            <v>Стандарт</v>
          </cell>
          <cell r="F108">
            <v>220.5</v>
          </cell>
          <cell r="J108">
            <v>21</v>
          </cell>
        </row>
        <row r="109">
          <cell r="E109" t="str">
            <v>Стандарт</v>
          </cell>
          <cell r="F109">
            <v>423.9</v>
          </cell>
          <cell r="J109">
            <v>20</v>
          </cell>
        </row>
        <row r="110">
          <cell r="E110" t="str">
            <v>Микро 2(3)</v>
          </cell>
          <cell r="F110">
            <v>37.1</v>
          </cell>
          <cell r="J110">
            <v>2</v>
          </cell>
        </row>
        <row r="111">
          <cell r="E111" t="str">
            <v>Стандарт+бизнес отдел</v>
          </cell>
          <cell r="F111">
            <v>815.7</v>
          </cell>
          <cell r="J111">
            <v>66.000000000000028</v>
          </cell>
        </row>
        <row r="112">
          <cell r="E112" t="str">
            <v>Стандарт</v>
          </cell>
          <cell r="F112">
            <v>389.6</v>
          </cell>
          <cell r="J112">
            <v>17</v>
          </cell>
        </row>
        <row r="113">
          <cell r="E113" t="str">
            <v>Стандарт</v>
          </cell>
          <cell r="F113">
            <v>342</v>
          </cell>
          <cell r="J113">
            <v>24</v>
          </cell>
        </row>
        <row r="114">
          <cell r="E114" t="str">
            <v>Стандарт+бизнес отдел</v>
          </cell>
          <cell r="F114">
            <v>367.3</v>
          </cell>
          <cell r="J114">
            <v>36</v>
          </cell>
        </row>
        <row r="115">
          <cell r="E115" t="str">
            <v>Привилегия</v>
          </cell>
          <cell r="F115">
            <v>339.2</v>
          </cell>
          <cell r="J115">
            <v>19</v>
          </cell>
        </row>
        <row r="116">
          <cell r="E116" t="str">
            <v>Стандарт</v>
          </cell>
          <cell r="F116">
            <v>215.2</v>
          </cell>
          <cell r="J116">
            <v>10</v>
          </cell>
        </row>
        <row r="117">
          <cell r="E117" t="str">
            <v>Стандарт</v>
          </cell>
          <cell r="F117">
            <v>202.9</v>
          </cell>
          <cell r="J117">
            <v>12</v>
          </cell>
        </row>
        <row r="118">
          <cell r="E118" t="str">
            <v>Стандарт</v>
          </cell>
          <cell r="F118">
            <v>306.39999999999998</v>
          </cell>
          <cell r="J118">
            <v>20</v>
          </cell>
        </row>
        <row r="119">
          <cell r="E119" t="str">
            <v>Стандарт</v>
          </cell>
          <cell r="F119">
            <v>320.60000000000002</v>
          </cell>
          <cell r="J119">
            <v>16</v>
          </cell>
        </row>
        <row r="120">
          <cell r="E120" t="str">
            <v>Стандарт</v>
          </cell>
          <cell r="F120">
            <v>359.2</v>
          </cell>
          <cell r="J120">
            <v>18</v>
          </cell>
        </row>
        <row r="121">
          <cell r="E121" t="str">
            <v>Стандарт</v>
          </cell>
          <cell r="F121">
            <v>311.89999999999998</v>
          </cell>
          <cell r="J121">
            <v>15</v>
          </cell>
        </row>
        <row r="122">
          <cell r="E122" t="str">
            <v>Стандарт+бизнес отдел</v>
          </cell>
          <cell r="F122">
            <v>785.2</v>
          </cell>
          <cell r="J122">
            <v>39</v>
          </cell>
        </row>
        <row r="123">
          <cell r="E123" t="str">
            <v>Мини расширенный</v>
          </cell>
          <cell r="F123">
            <v>52</v>
          </cell>
          <cell r="J123">
            <v>6</v>
          </cell>
        </row>
        <row r="124">
          <cell r="E124" t="str">
            <v>Стандарт</v>
          </cell>
          <cell r="F124">
            <v>242.6</v>
          </cell>
          <cell r="J124">
            <v>12</v>
          </cell>
        </row>
        <row r="125">
          <cell r="E125" t="str">
            <v>Мини</v>
          </cell>
          <cell r="F125">
            <v>92.8</v>
          </cell>
          <cell r="J125">
            <v>9</v>
          </cell>
        </row>
        <row r="126">
          <cell r="E126" t="str">
            <v>Стандарт+бизнес отдел</v>
          </cell>
          <cell r="F126">
            <v>874.9</v>
          </cell>
          <cell r="J126">
            <v>113</v>
          </cell>
        </row>
        <row r="127">
          <cell r="E127" t="str">
            <v>Стандарт</v>
          </cell>
          <cell r="F127">
            <v>238.8</v>
          </cell>
          <cell r="J127">
            <v>18</v>
          </cell>
        </row>
        <row r="128">
          <cell r="E128" t="str">
            <v>Стандарт</v>
          </cell>
          <cell r="F128">
            <v>468</v>
          </cell>
          <cell r="J128">
            <v>19</v>
          </cell>
        </row>
        <row r="129">
          <cell r="E129" t="str">
            <v>Стандарт</v>
          </cell>
          <cell r="F129">
            <v>236</v>
          </cell>
          <cell r="J129">
            <v>13</v>
          </cell>
        </row>
        <row r="130">
          <cell r="E130" t="str">
            <v>Стандарт</v>
          </cell>
          <cell r="F130">
            <v>221.3</v>
          </cell>
          <cell r="J130">
            <v>8</v>
          </cell>
        </row>
        <row r="131">
          <cell r="E131" t="str">
            <v>Стандарт</v>
          </cell>
          <cell r="F131">
            <v>347.2</v>
          </cell>
          <cell r="J131">
            <v>15</v>
          </cell>
        </row>
        <row r="132">
          <cell r="E132" t="str">
            <v>Стандарт+бизнес отдел</v>
          </cell>
          <cell r="F132">
            <v>1067.4000000000001</v>
          </cell>
          <cell r="J132">
            <v>76</v>
          </cell>
        </row>
        <row r="133">
          <cell r="E133" t="str">
            <v>Стандарт+бизнес отдел</v>
          </cell>
          <cell r="F133">
            <v>464</v>
          </cell>
          <cell r="J133">
            <v>32</v>
          </cell>
        </row>
        <row r="134">
          <cell r="E134" t="str">
            <v>Стандарт+бизнес отдел</v>
          </cell>
          <cell r="F134">
            <v>622.20000000000005</v>
          </cell>
          <cell r="J134">
            <v>27</v>
          </cell>
        </row>
        <row r="135">
          <cell r="E135" t="str">
            <v>Стандарт</v>
          </cell>
          <cell r="F135">
            <v>466.8</v>
          </cell>
          <cell r="J135">
            <v>28</v>
          </cell>
        </row>
        <row r="136">
          <cell r="E136" t="str">
            <v>Стандарт</v>
          </cell>
          <cell r="F136">
            <v>350.9</v>
          </cell>
          <cell r="J136">
            <v>19</v>
          </cell>
        </row>
        <row r="137">
          <cell r="E137" t="str">
            <v>Микро 2(3)</v>
          </cell>
          <cell r="F137">
            <v>43.7</v>
          </cell>
          <cell r="J137">
            <v>2</v>
          </cell>
        </row>
        <row r="138">
          <cell r="E138" t="str">
            <v>Стандарт</v>
          </cell>
          <cell r="F138">
            <v>348.2</v>
          </cell>
          <cell r="J138">
            <v>12</v>
          </cell>
        </row>
        <row r="139">
          <cell r="E139" t="str">
            <v>Стандарт+бизнес отдел</v>
          </cell>
          <cell r="F139">
            <v>808.4</v>
          </cell>
          <cell r="J139">
            <v>30</v>
          </cell>
        </row>
        <row r="140">
          <cell r="E140" t="str">
            <v>Стандарт</v>
          </cell>
          <cell r="F140">
            <v>328.9</v>
          </cell>
          <cell r="J140">
            <v>21</v>
          </cell>
        </row>
        <row r="141">
          <cell r="E141" t="str">
            <v>Стандарт</v>
          </cell>
          <cell r="F141">
            <v>306.3</v>
          </cell>
          <cell r="J141">
            <v>19</v>
          </cell>
        </row>
        <row r="142">
          <cell r="E142" t="str">
            <v>Стандарт</v>
          </cell>
          <cell r="F142">
            <v>255</v>
          </cell>
          <cell r="J142">
            <v>17</v>
          </cell>
        </row>
        <row r="143">
          <cell r="E143" t="str">
            <v>Стандарт</v>
          </cell>
          <cell r="F143">
            <v>384.8</v>
          </cell>
          <cell r="J143">
            <v>19</v>
          </cell>
        </row>
        <row r="144">
          <cell r="E144" t="str">
            <v>Стандарт+бизнес отдел</v>
          </cell>
          <cell r="F144">
            <v>557.9</v>
          </cell>
          <cell r="J144">
            <v>22</v>
          </cell>
        </row>
        <row r="145">
          <cell r="E145" t="str">
            <v>Стандарт+бизнес отдел</v>
          </cell>
          <cell r="F145">
            <v>472.4</v>
          </cell>
          <cell r="J145">
            <v>32</v>
          </cell>
        </row>
        <row r="146">
          <cell r="E146" t="str">
            <v>Стандарт</v>
          </cell>
          <cell r="F146">
            <v>371.8</v>
          </cell>
          <cell r="J146">
            <v>21</v>
          </cell>
        </row>
        <row r="147">
          <cell r="E147" t="str">
            <v>Привилегия</v>
          </cell>
          <cell r="F147">
            <v>360.6</v>
          </cell>
          <cell r="J147">
            <v>18</v>
          </cell>
        </row>
        <row r="148">
          <cell r="E148" t="str">
            <v>Стандарт</v>
          </cell>
          <cell r="F148">
            <v>384.7</v>
          </cell>
          <cell r="J148">
            <v>20</v>
          </cell>
        </row>
        <row r="149">
          <cell r="E149" t="str">
            <v>Стандарт</v>
          </cell>
          <cell r="F149">
            <v>207.5</v>
          </cell>
          <cell r="J149">
            <v>17</v>
          </cell>
        </row>
        <row r="150">
          <cell r="E150" t="str">
            <v>Стандарт+бизнес отдел</v>
          </cell>
          <cell r="F150">
            <v>522.4</v>
          </cell>
          <cell r="J150">
            <v>51</v>
          </cell>
        </row>
        <row r="151">
          <cell r="E151" t="str">
            <v>Стандарт+бизнес отдел</v>
          </cell>
          <cell r="F151">
            <v>949.1</v>
          </cell>
          <cell r="J151">
            <v>279</v>
          </cell>
        </row>
        <row r="152">
          <cell r="E152" t="str">
            <v>Стандарт+бизнес отдел</v>
          </cell>
          <cell r="F152">
            <v>992.6</v>
          </cell>
          <cell r="J152">
            <v>79.000000000000014</v>
          </cell>
        </row>
        <row r="153">
          <cell r="E153" t="str">
            <v>Стандарт+бизнес отдел</v>
          </cell>
          <cell r="F153">
            <v>1261.4000000000001</v>
          </cell>
          <cell r="J153">
            <v>64.000000000000028</v>
          </cell>
        </row>
        <row r="154">
          <cell r="E154" t="str">
            <v>Стандарт+бизнес отдел</v>
          </cell>
          <cell r="F154">
            <v>940.3</v>
          </cell>
          <cell r="J154">
            <v>62.000000000000007</v>
          </cell>
        </row>
        <row r="155">
          <cell r="E155" t="str">
            <v>Микро 2(3)</v>
          </cell>
          <cell r="F155">
            <v>22</v>
          </cell>
          <cell r="J155">
            <v>2</v>
          </cell>
        </row>
        <row r="156">
          <cell r="E156" t="str">
            <v>Стандарт</v>
          </cell>
          <cell r="F156">
            <v>201.7</v>
          </cell>
          <cell r="J156">
            <v>16</v>
          </cell>
        </row>
        <row r="157">
          <cell r="E157" t="str">
            <v>Стандарт</v>
          </cell>
          <cell r="F157">
            <v>248.4</v>
          </cell>
          <cell r="J157">
            <v>18</v>
          </cell>
        </row>
        <row r="158">
          <cell r="E158" t="str">
            <v>Стандарт</v>
          </cell>
          <cell r="F158">
            <v>384.8</v>
          </cell>
          <cell r="J158">
            <v>17</v>
          </cell>
        </row>
        <row r="159">
          <cell r="E159" t="str">
            <v>Привилегия</v>
          </cell>
          <cell r="F159">
            <v>273</v>
          </cell>
          <cell r="J159">
            <v>8</v>
          </cell>
        </row>
        <row r="160">
          <cell r="E160" t="str">
            <v>Стандарт+бизнес отдел</v>
          </cell>
          <cell r="F160">
            <v>561.1</v>
          </cell>
          <cell r="J160">
            <v>44</v>
          </cell>
        </row>
        <row r="161">
          <cell r="E161" t="str">
            <v>Мини расширенный</v>
          </cell>
          <cell r="F161">
            <v>167.6</v>
          </cell>
          <cell r="J161">
            <v>15</v>
          </cell>
        </row>
        <row r="162">
          <cell r="E162" t="str">
            <v>Стандарт</v>
          </cell>
          <cell r="F162">
            <v>248.7</v>
          </cell>
          <cell r="J162">
            <v>16</v>
          </cell>
        </row>
        <row r="163">
          <cell r="E163" t="str">
            <v>Стандарт</v>
          </cell>
          <cell r="F163">
            <v>292.5</v>
          </cell>
          <cell r="J163">
            <v>19</v>
          </cell>
        </row>
        <row r="164">
          <cell r="E164" t="str">
            <v>Мини расширенный</v>
          </cell>
          <cell r="F164">
            <v>142</v>
          </cell>
          <cell r="J164">
            <v>8</v>
          </cell>
        </row>
        <row r="165">
          <cell r="E165" t="str">
            <v>ВИП</v>
          </cell>
          <cell r="F165">
            <v>1398.8</v>
          </cell>
          <cell r="J165">
            <v>68</v>
          </cell>
        </row>
        <row r="166">
          <cell r="E166" t="str">
            <v>Закрыт</v>
          </cell>
          <cell r="J166">
            <v>0</v>
          </cell>
        </row>
        <row r="167">
          <cell r="E167" t="str">
            <v>ВИП</v>
          </cell>
          <cell r="F167">
            <v>56.3</v>
          </cell>
          <cell r="J167">
            <v>6</v>
          </cell>
        </row>
        <row r="168">
          <cell r="E168" t="str">
            <v>ВИП</v>
          </cell>
          <cell r="F168">
            <v>31.5</v>
          </cell>
          <cell r="J168">
            <v>5</v>
          </cell>
        </row>
        <row r="169">
          <cell r="E169" t="str">
            <v>ОК (оквку)</v>
          </cell>
          <cell r="F169">
            <v>8.1999999999999993</v>
          </cell>
          <cell r="J169">
            <v>0</v>
          </cell>
        </row>
        <row r="170">
          <cell r="E170" t="str">
            <v>ОК (оквку)</v>
          </cell>
          <cell r="F170">
            <v>8.4499999999999993</v>
          </cell>
          <cell r="J170">
            <v>0</v>
          </cell>
        </row>
        <row r="171">
          <cell r="E171" t="str">
            <v>Филиал</v>
          </cell>
          <cell r="F171">
            <v>5381.9</v>
          </cell>
          <cell r="J171">
            <v>856</v>
          </cell>
        </row>
        <row r="172">
          <cell r="E172" t="str">
            <v>Стандарт</v>
          </cell>
          <cell r="F172">
            <v>375.8</v>
          </cell>
          <cell r="J172">
            <v>22</v>
          </cell>
        </row>
        <row r="173">
          <cell r="E173" t="str">
            <v>ВИП</v>
          </cell>
          <cell r="F173">
            <v>1027.4000000000001</v>
          </cell>
          <cell r="J173">
            <v>45</v>
          </cell>
        </row>
        <row r="174">
          <cell r="E174" t="str">
            <v>Микро 2(3)</v>
          </cell>
          <cell r="F174">
            <v>55.1</v>
          </cell>
          <cell r="J174">
            <v>2</v>
          </cell>
        </row>
        <row r="175">
          <cell r="E175" t="str">
            <v>Привилегия</v>
          </cell>
          <cell r="F175">
            <v>369.2</v>
          </cell>
          <cell r="J175">
            <v>22</v>
          </cell>
        </row>
        <row r="176">
          <cell r="E176" t="str">
            <v>ВИП</v>
          </cell>
          <cell r="F176">
            <v>655</v>
          </cell>
          <cell r="J176">
            <v>33</v>
          </cell>
        </row>
        <row r="177">
          <cell r="E177" t="str">
            <v>Стандарт</v>
          </cell>
          <cell r="F177">
            <v>647.59999999999991</v>
          </cell>
          <cell r="J177">
            <v>30</v>
          </cell>
        </row>
        <row r="178">
          <cell r="E178" t="str">
            <v>Мини расширенный</v>
          </cell>
          <cell r="F178">
            <v>57.1</v>
          </cell>
          <cell r="J178">
            <v>12</v>
          </cell>
        </row>
        <row r="179">
          <cell r="E179" t="str">
            <v>Стандарт</v>
          </cell>
          <cell r="F179">
            <v>235</v>
          </cell>
          <cell r="J179">
            <v>16</v>
          </cell>
        </row>
        <row r="180">
          <cell r="E180" t="str">
            <v>Закрыт</v>
          </cell>
          <cell r="J180">
            <v>0</v>
          </cell>
        </row>
        <row r="181">
          <cell r="E181" t="str">
            <v>Стандарт</v>
          </cell>
          <cell r="F181">
            <v>186.4</v>
          </cell>
          <cell r="J181">
            <v>16</v>
          </cell>
        </row>
        <row r="182">
          <cell r="E182" t="str">
            <v>Мини расширенный</v>
          </cell>
          <cell r="F182">
            <v>131.9</v>
          </cell>
          <cell r="J182">
            <v>4</v>
          </cell>
        </row>
        <row r="183">
          <cell r="E183" t="str">
            <v>Стандарт</v>
          </cell>
          <cell r="F183">
            <v>244.2</v>
          </cell>
          <cell r="J183">
            <v>13</v>
          </cell>
        </row>
        <row r="184">
          <cell r="E184" t="str">
            <v>Стандарт</v>
          </cell>
          <cell r="F184">
            <v>495.8</v>
          </cell>
          <cell r="J184">
            <v>11</v>
          </cell>
        </row>
        <row r="185">
          <cell r="E185" t="str">
            <v>Стандарт</v>
          </cell>
          <cell r="F185">
            <v>313.89999999999998</v>
          </cell>
          <cell r="J185">
            <v>20</v>
          </cell>
        </row>
        <row r="186">
          <cell r="E186" t="str">
            <v>Стандарт+бизнес отдел</v>
          </cell>
          <cell r="F186">
            <v>1069.2</v>
          </cell>
          <cell r="J186">
            <v>41</v>
          </cell>
        </row>
        <row r="187">
          <cell r="E187" t="str">
            <v>Стандарт</v>
          </cell>
          <cell r="F187">
            <v>420</v>
          </cell>
          <cell r="J187">
            <v>23</v>
          </cell>
        </row>
        <row r="188">
          <cell r="E188" t="str">
            <v>Стандарт</v>
          </cell>
          <cell r="F188">
            <v>619.70000000000005</v>
          </cell>
          <cell r="J188">
            <v>30</v>
          </cell>
        </row>
        <row r="189">
          <cell r="E189" t="str">
            <v>Стандарт</v>
          </cell>
          <cell r="F189">
            <v>227.8</v>
          </cell>
          <cell r="J189">
            <v>8</v>
          </cell>
        </row>
        <row r="190">
          <cell r="E190" t="str">
            <v>Стандарт</v>
          </cell>
          <cell r="F190">
            <v>185.1</v>
          </cell>
          <cell r="J190">
            <v>16</v>
          </cell>
        </row>
        <row r="191">
          <cell r="E191" t="str">
            <v>Стандарт+бизнес отдел</v>
          </cell>
          <cell r="F191">
            <v>596.9</v>
          </cell>
          <cell r="J191">
            <v>36</v>
          </cell>
        </row>
        <row r="192">
          <cell r="E192" t="str">
            <v>Стандарт</v>
          </cell>
          <cell r="F192">
            <v>295.39999999999998</v>
          </cell>
          <cell r="J192">
            <v>25</v>
          </cell>
        </row>
        <row r="193">
          <cell r="E193" t="str">
            <v>Стандарт</v>
          </cell>
          <cell r="F193">
            <v>416.5</v>
          </cell>
          <cell r="J193">
            <v>25</v>
          </cell>
        </row>
        <row r="194">
          <cell r="E194" t="str">
            <v>Стандарт</v>
          </cell>
          <cell r="F194">
            <v>178.8</v>
          </cell>
          <cell r="J194">
            <v>11</v>
          </cell>
        </row>
        <row r="195">
          <cell r="E195" t="str">
            <v>Стандарт</v>
          </cell>
          <cell r="F195">
            <v>379.4</v>
          </cell>
          <cell r="J195">
            <v>16</v>
          </cell>
        </row>
        <row r="196">
          <cell r="E196" t="str">
            <v>Стандарт</v>
          </cell>
          <cell r="F196">
            <v>146.6</v>
          </cell>
          <cell r="J196">
            <v>13</v>
          </cell>
        </row>
        <row r="197">
          <cell r="E197" t="str">
            <v>Стандарт</v>
          </cell>
          <cell r="F197">
            <v>196.6</v>
          </cell>
          <cell r="J197">
            <v>17</v>
          </cell>
        </row>
        <row r="198">
          <cell r="E198" t="str">
            <v>Стандарт</v>
          </cell>
          <cell r="F198">
            <v>297.3</v>
          </cell>
          <cell r="J198">
            <v>25</v>
          </cell>
        </row>
        <row r="199">
          <cell r="E199" t="str">
            <v>Стандарт</v>
          </cell>
          <cell r="F199">
            <v>330.4</v>
          </cell>
          <cell r="J199">
            <v>20</v>
          </cell>
        </row>
        <row r="200">
          <cell r="E200" t="str">
            <v>Стандарт</v>
          </cell>
          <cell r="F200">
            <v>399.6</v>
          </cell>
          <cell r="J200">
            <v>13</v>
          </cell>
        </row>
        <row r="201">
          <cell r="E201" t="str">
            <v>Стандарт</v>
          </cell>
          <cell r="F201">
            <v>296.10000000000002</v>
          </cell>
          <cell r="J201">
            <v>12</v>
          </cell>
        </row>
        <row r="202">
          <cell r="E202" t="str">
            <v>Мини расширенный</v>
          </cell>
          <cell r="F202">
            <v>16.2</v>
          </cell>
          <cell r="J202">
            <v>2</v>
          </cell>
        </row>
        <row r="203">
          <cell r="E203" t="str">
            <v>Стандарт</v>
          </cell>
          <cell r="F203">
            <v>170.2</v>
          </cell>
          <cell r="J203">
            <v>6</v>
          </cell>
        </row>
        <row r="204">
          <cell r="E204" t="str">
            <v>Стандарт+бизнес отдел</v>
          </cell>
          <cell r="F204">
            <v>595</v>
          </cell>
          <cell r="J204">
            <v>43</v>
          </cell>
        </row>
        <row r="205">
          <cell r="E205" t="str">
            <v>Стандарт</v>
          </cell>
          <cell r="F205">
            <v>181.7</v>
          </cell>
          <cell r="J205">
            <v>12</v>
          </cell>
        </row>
        <row r="206">
          <cell r="E206" t="str">
            <v>Стандарт+бизнес отдел</v>
          </cell>
          <cell r="F206">
            <v>700</v>
          </cell>
          <cell r="J206">
            <v>40</v>
          </cell>
        </row>
        <row r="207">
          <cell r="E207" t="str">
            <v>Стандарт</v>
          </cell>
          <cell r="F207">
            <v>267</v>
          </cell>
          <cell r="J207">
            <v>7</v>
          </cell>
        </row>
        <row r="208">
          <cell r="E208" t="str">
            <v>Стандарт+бизнес отдел</v>
          </cell>
          <cell r="F208">
            <v>819.4</v>
          </cell>
          <cell r="J208">
            <v>55</v>
          </cell>
        </row>
        <row r="209">
          <cell r="E209" t="str">
            <v>Стандарт</v>
          </cell>
          <cell r="F209">
            <v>373.2</v>
          </cell>
          <cell r="J209">
            <v>13</v>
          </cell>
        </row>
        <row r="210">
          <cell r="E210" t="str">
            <v>Стандарт</v>
          </cell>
          <cell r="F210">
            <v>200.2</v>
          </cell>
          <cell r="J210">
            <v>18</v>
          </cell>
        </row>
        <row r="211">
          <cell r="E211" t="str">
            <v>Флагман</v>
          </cell>
          <cell r="F211">
            <v>1176.4000000000001</v>
          </cell>
          <cell r="J211">
            <v>81</v>
          </cell>
        </row>
        <row r="212">
          <cell r="E212" t="str">
            <v>Стандарт</v>
          </cell>
          <cell r="F212">
            <v>386.8</v>
          </cell>
          <cell r="J212">
            <v>9</v>
          </cell>
        </row>
        <row r="213">
          <cell r="E213" t="str">
            <v>Стандарт</v>
          </cell>
          <cell r="F213">
            <v>304.60000000000002</v>
          </cell>
          <cell r="J213">
            <v>11</v>
          </cell>
        </row>
        <row r="214">
          <cell r="E214" t="str">
            <v>Привилегия</v>
          </cell>
          <cell r="F214">
            <v>381.6</v>
          </cell>
          <cell r="J214">
            <v>13</v>
          </cell>
        </row>
        <row r="215">
          <cell r="E215" t="str">
            <v>Привилегия</v>
          </cell>
          <cell r="F215">
            <v>289.10000000000002</v>
          </cell>
          <cell r="J215">
            <v>11</v>
          </cell>
        </row>
        <row r="216">
          <cell r="E216" t="str">
            <v>Привилегия</v>
          </cell>
          <cell r="F216">
            <v>357</v>
          </cell>
          <cell r="J216">
            <v>21</v>
          </cell>
        </row>
        <row r="217">
          <cell r="E217" t="str">
            <v>Стандарт</v>
          </cell>
          <cell r="F217">
            <v>297.5</v>
          </cell>
          <cell r="J217">
            <v>23</v>
          </cell>
        </row>
        <row r="218">
          <cell r="E218" t="str">
            <v>Стандарт+бизнес отдел</v>
          </cell>
          <cell r="F218">
            <v>552.20000000000005</v>
          </cell>
          <cell r="J218">
            <v>37</v>
          </cell>
        </row>
        <row r="219">
          <cell r="E219" t="str">
            <v>Стандарт</v>
          </cell>
          <cell r="F219">
            <v>249.8</v>
          </cell>
          <cell r="J219">
            <v>14</v>
          </cell>
        </row>
        <row r="220">
          <cell r="E220" t="str">
            <v>Стандарт</v>
          </cell>
          <cell r="F220">
            <v>363.1</v>
          </cell>
          <cell r="J220">
            <v>22</v>
          </cell>
        </row>
        <row r="221">
          <cell r="E221" t="str">
            <v>Стандарт</v>
          </cell>
          <cell r="F221">
            <v>396.1</v>
          </cell>
          <cell r="J221">
            <v>20</v>
          </cell>
        </row>
        <row r="222">
          <cell r="E222" t="str">
            <v>Стандарт+бизнес отдел</v>
          </cell>
          <cell r="F222">
            <v>595.70000000000005</v>
          </cell>
          <cell r="J222">
            <v>29</v>
          </cell>
        </row>
        <row r="223">
          <cell r="E223" t="str">
            <v>Стандарт</v>
          </cell>
          <cell r="F223">
            <v>394.1</v>
          </cell>
          <cell r="J223">
            <v>10</v>
          </cell>
        </row>
        <row r="224">
          <cell r="E224" t="str">
            <v>Стандарт</v>
          </cell>
          <cell r="F224">
            <v>208.9</v>
          </cell>
          <cell r="J224">
            <v>14</v>
          </cell>
        </row>
        <row r="225">
          <cell r="E225" t="str">
            <v>Стандарт</v>
          </cell>
          <cell r="F225">
            <v>343.6</v>
          </cell>
          <cell r="J225">
            <v>18</v>
          </cell>
        </row>
        <row r="226">
          <cell r="E226" t="str">
            <v>Стандарт</v>
          </cell>
          <cell r="F226">
            <v>232.7</v>
          </cell>
          <cell r="J226">
            <v>20</v>
          </cell>
        </row>
        <row r="227">
          <cell r="E227" t="str">
            <v>Привилегия</v>
          </cell>
          <cell r="F227">
            <v>344.1</v>
          </cell>
          <cell r="J227">
            <v>22</v>
          </cell>
        </row>
        <row r="228">
          <cell r="E228" t="str">
            <v>Закрыт</v>
          </cell>
          <cell r="J228">
            <v>0</v>
          </cell>
        </row>
        <row r="229">
          <cell r="E229" t="str">
            <v>Стандарт</v>
          </cell>
          <cell r="F229">
            <v>674.4</v>
          </cell>
          <cell r="J229">
            <v>32</v>
          </cell>
        </row>
        <row r="230">
          <cell r="E230" t="str">
            <v>Стандарт+бизнес отдел</v>
          </cell>
          <cell r="F230">
            <v>605</v>
          </cell>
          <cell r="J230">
            <v>42</v>
          </cell>
        </row>
        <row r="231">
          <cell r="E231" t="str">
            <v>Стандарт</v>
          </cell>
          <cell r="F231">
            <v>258</v>
          </cell>
          <cell r="J231">
            <v>16</v>
          </cell>
        </row>
        <row r="232">
          <cell r="E232" t="str">
            <v>Привилегия</v>
          </cell>
          <cell r="F232">
            <v>406</v>
          </cell>
          <cell r="J232">
            <v>20</v>
          </cell>
        </row>
        <row r="233">
          <cell r="E233" t="str">
            <v>Стандарт</v>
          </cell>
          <cell r="F233">
            <v>272</v>
          </cell>
          <cell r="J233">
            <v>12</v>
          </cell>
        </row>
        <row r="234">
          <cell r="E234" t="str">
            <v>Стандарт</v>
          </cell>
          <cell r="F234">
            <v>205.7</v>
          </cell>
          <cell r="J234">
            <v>15</v>
          </cell>
        </row>
        <row r="235">
          <cell r="E235" t="str">
            <v>Стандарт</v>
          </cell>
          <cell r="F235">
            <v>304.5</v>
          </cell>
          <cell r="J235">
            <v>20</v>
          </cell>
        </row>
        <row r="236">
          <cell r="E236" t="str">
            <v>Стандарт</v>
          </cell>
          <cell r="F236">
            <v>366.9</v>
          </cell>
          <cell r="J236">
            <v>25</v>
          </cell>
        </row>
        <row r="237">
          <cell r="E237" t="str">
            <v>Стандарт</v>
          </cell>
          <cell r="F237">
            <v>215.14</v>
          </cell>
          <cell r="J237">
            <v>11</v>
          </cell>
        </row>
        <row r="238">
          <cell r="E238" t="str">
            <v>Стандарт</v>
          </cell>
          <cell r="F238">
            <v>288.3</v>
          </cell>
          <cell r="J238">
            <v>14</v>
          </cell>
        </row>
        <row r="239">
          <cell r="E239" t="str">
            <v>Микро 2(3)</v>
          </cell>
          <cell r="F239">
            <v>47.9</v>
          </cell>
          <cell r="J239">
            <v>2</v>
          </cell>
        </row>
        <row r="240">
          <cell r="E240" t="str">
            <v>Стандарт</v>
          </cell>
          <cell r="F240">
            <v>182.5</v>
          </cell>
          <cell r="J240">
            <v>13</v>
          </cell>
        </row>
        <row r="241">
          <cell r="E241" t="str">
            <v>Стандарт</v>
          </cell>
          <cell r="F241">
            <v>250.4</v>
          </cell>
          <cell r="J241">
            <v>11</v>
          </cell>
        </row>
        <row r="242">
          <cell r="E242" t="str">
            <v>Стандарт</v>
          </cell>
          <cell r="F242">
            <v>184.9</v>
          </cell>
          <cell r="J242">
            <v>11</v>
          </cell>
        </row>
        <row r="243">
          <cell r="E243" t="str">
            <v>Стандарт+бизнес отдел</v>
          </cell>
          <cell r="F243">
            <v>337</v>
          </cell>
          <cell r="J243">
            <v>23</v>
          </cell>
        </row>
        <row r="244">
          <cell r="E244" t="str">
            <v>Стандарт</v>
          </cell>
          <cell r="F244">
            <v>454.7</v>
          </cell>
          <cell r="J244">
            <v>19</v>
          </cell>
        </row>
        <row r="245">
          <cell r="E245" t="str">
            <v>Стандарт+бизнес отдел</v>
          </cell>
          <cell r="F245">
            <v>756.7</v>
          </cell>
          <cell r="J245">
            <v>67</v>
          </cell>
        </row>
        <row r="246">
          <cell r="E246" t="str">
            <v>Стандарт</v>
          </cell>
          <cell r="F246">
            <v>312.60000000000002</v>
          </cell>
          <cell r="J246">
            <v>14</v>
          </cell>
        </row>
        <row r="247">
          <cell r="E247" t="str">
            <v>Стандарт</v>
          </cell>
          <cell r="F247">
            <v>284.10000000000002</v>
          </cell>
          <cell r="J247">
            <v>7</v>
          </cell>
        </row>
        <row r="248">
          <cell r="E248" t="str">
            <v>Стандарт+бизнес отдел</v>
          </cell>
          <cell r="F248">
            <v>551.20000000000005</v>
          </cell>
          <cell r="J248">
            <v>41</v>
          </cell>
        </row>
        <row r="249">
          <cell r="E249" t="str">
            <v>Микро 2(3)</v>
          </cell>
          <cell r="F249">
            <v>57</v>
          </cell>
          <cell r="J249">
            <v>3</v>
          </cell>
        </row>
        <row r="250">
          <cell r="E250" t="str">
            <v>Стандарт</v>
          </cell>
          <cell r="F250">
            <v>273.8</v>
          </cell>
          <cell r="J250">
            <v>16</v>
          </cell>
        </row>
        <row r="251">
          <cell r="E251" t="str">
            <v>Стандарт+бизнес отдел</v>
          </cell>
          <cell r="F251">
            <v>498.3</v>
          </cell>
          <cell r="J251">
            <v>73</v>
          </cell>
        </row>
        <row r="252">
          <cell r="E252" t="str">
            <v>Микро 2(3)</v>
          </cell>
          <cell r="F252">
            <v>94.3</v>
          </cell>
          <cell r="J252">
            <v>6</v>
          </cell>
        </row>
        <row r="253">
          <cell r="E253" t="str">
            <v>Микро 2(3)</v>
          </cell>
          <cell r="F253">
            <v>34.1</v>
          </cell>
          <cell r="J253">
            <v>3</v>
          </cell>
        </row>
        <row r="254">
          <cell r="E254" t="str">
            <v>Стандарт+бизнес отдел</v>
          </cell>
          <cell r="F254">
            <v>490</v>
          </cell>
          <cell r="J254">
            <v>31</v>
          </cell>
        </row>
        <row r="255">
          <cell r="E255" t="str">
            <v>Стандарт</v>
          </cell>
          <cell r="F255">
            <v>249.4</v>
          </cell>
          <cell r="J255">
            <v>13</v>
          </cell>
        </row>
        <row r="256">
          <cell r="E256" t="str">
            <v>Стандарт</v>
          </cell>
          <cell r="F256">
            <v>192.8</v>
          </cell>
          <cell r="J256">
            <v>11</v>
          </cell>
        </row>
        <row r="257">
          <cell r="E257" t="str">
            <v>Микро 2(3)</v>
          </cell>
          <cell r="F257">
            <v>46</v>
          </cell>
          <cell r="J257">
            <v>4</v>
          </cell>
        </row>
        <row r="258">
          <cell r="E258" t="str">
            <v>Микро 2(3)</v>
          </cell>
          <cell r="F258">
            <v>52.3</v>
          </cell>
          <cell r="J258">
            <v>3</v>
          </cell>
        </row>
        <row r="259">
          <cell r="E259" t="str">
            <v>Микро 2(3)</v>
          </cell>
          <cell r="F259">
            <v>45.7</v>
          </cell>
          <cell r="J259">
            <v>2</v>
          </cell>
        </row>
        <row r="260">
          <cell r="E260" t="str">
            <v>Стандарт</v>
          </cell>
          <cell r="F260">
            <v>292</v>
          </cell>
          <cell r="J260">
            <v>12</v>
          </cell>
        </row>
        <row r="261">
          <cell r="E261" t="str">
            <v>Флагман</v>
          </cell>
          <cell r="F261">
            <v>3159.2000000000003</v>
          </cell>
          <cell r="J261">
            <v>156</v>
          </cell>
        </row>
        <row r="262">
          <cell r="E262" t="str">
            <v>Микро 2(3)</v>
          </cell>
          <cell r="F262">
            <v>50.4</v>
          </cell>
          <cell r="J262">
            <v>4</v>
          </cell>
        </row>
        <row r="263">
          <cell r="E263" t="str">
            <v>Стандарт+бизнес отдел</v>
          </cell>
          <cell r="F263">
            <v>256</v>
          </cell>
          <cell r="J263">
            <v>15</v>
          </cell>
        </row>
        <row r="264">
          <cell r="E264" t="str">
            <v>Стандарт</v>
          </cell>
          <cell r="F264">
            <v>245.1</v>
          </cell>
          <cell r="J264">
            <v>11</v>
          </cell>
        </row>
        <row r="265">
          <cell r="E265" t="str">
            <v>Мини расширенный</v>
          </cell>
          <cell r="F265">
            <v>176.1</v>
          </cell>
          <cell r="J265">
            <v>8</v>
          </cell>
        </row>
        <row r="266">
          <cell r="E266" t="str">
            <v>Мини расширенный</v>
          </cell>
          <cell r="F266">
            <v>187.1</v>
          </cell>
          <cell r="J266">
            <v>7</v>
          </cell>
        </row>
        <row r="267">
          <cell r="E267" t="str">
            <v>Мини расширенный</v>
          </cell>
          <cell r="F267">
            <v>154.80000000000001</v>
          </cell>
          <cell r="J267">
            <v>6</v>
          </cell>
        </row>
        <row r="268">
          <cell r="E268" t="str">
            <v>Мини расширенный</v>
          </cell>
          <cell r="F268">
            <v>196.2</v>
          </cell>
          <cell r="J268">
            <v>12</v>
          </cell>
        </row>
        <row r="269">
          <cell r="E269" t="str">
            <v>Микро 2(3)</v>
          </cell>
          <cell r="F269">
            <v>55.1</v>
          </cell>
          <cell r="J269">
            <v>3</v>
          </cell>
        </row>
        <row r="270">
          <cell r="E270" t="str">
            <v>Стандарт</v>
          </cell>
          <cell r="F270">
            <v>305.39999999999998</v>
          </cell>
          <cell r="J270">
            <v>16</v>
          </cell>
        </row>
        <row r="271">
          <cell r="E271" t="str">
            <v>Стандарт</v>
          </cell>
          <cell r="F271">
            <v>251</v>
          </cell>
          <cell r="J271">
            <v>10</v>
          </cell>
        </row>
        <row r="272">
          <cell r="E272" t="str">
            <v>Мини расширенный</v>
          </cell>
          <cell r="F272">
            <v>179.8</v>
          </cell>
          <cell r="J272">
            <v>9</v>
          </cell>
        </row>
        <row r="273">
          <cell r="E273" t="str">
            <v>Флагман</v>
          </cell>
          <cell r="F273">
            <v>1685.6</v>
          </cell>
          <cell r="J273">
            <v>147</v>
          </cell>
        </row>
        <row r="274">
          <cell r="E274" t="str">
            <v>Стандарт</v>
          </cell>
          <cell r="F274">
            <v>322.09999999999997</v>
          </cell>
          <cell r="J274">
            <v>9</v>
          </cell>
        </row>
        <row r="275">
          <cell r="E275" t="str">
            <v>Стандарт+бизнес отдел</v>
          </cell>
          <cell r="F275">
            <v>366.9</v>
          </cell>
          <cell r="J275">
            <v>16</v>
          </cell>
        </row>
        <row r="276">
          <cell r="E276" t="str">
            <v>Мини расширенный</v>
          </cell>
          <cell r="F276">
            <v>116.6</v>
          </cell>
          <cell r="J276">
            <v>7</v>
          </cell>
        </row>
        <row r="277">
          <cell r="E277" t="str">
            <v>Стандарт</v>
          </cell>
          <cell r="F277">
            <v>167.2</v>
          </cell>
          <cell r="J277">
            <v>12</v>
          </cell>
        </row>
        <row r="278">
          <cell r="E278" t="str">
            <v>Мини расширенный</v>
          </cell>
          <cell r="F278">
            <v>137.19999999999999</v>
          </cell>
          <cell r="J278">
            <v>10</v>
          </cell>
        </row>
        <row r="279">
          <cell r="E279" t="str">
            <v>Стандарт</v>
          </cell>
          <cell r="F279">
            <v>175.9</v>
          </cell>
          <cell r="J279">
            <v>9</v>
          </cell>
        </row>
        <row r="280">
          <cell r="E280" t="str">
            <v>Мини расширенный</v>
          </cell>
          <cell r="F280">
            <v>119.3</v>
          </cell>
          <cell r="J280">
            <v>5</v>
          </cell>
        </row>
        <row r="281">
          <cell r="E281" t="str">
            <v>Стандарт</v>
          </cell>
          <cell r="F281">
            <v>151.5</v>
          </cell>
          <cell r="J281">
            <v>8</v>
          </cell>
        </row>
        <row r="282">
          <cell r="E282" t="str">
            <v>Флагман</v>
          </cell>
          <cell r="F282">
            <v>1131.9000000000001</v>
          </cell>
          <cell r="J282">
            <v>113</v>
          </cell>
        </row>
        <row r="283">
          <cell r="E283" t="str">
            <v>Микро 2(3)</v>
          </cell>
          <cell r="F283">
            <v>33.1</v>
          </cell>
          <cell r="J283">
            <v>2</v>
          </cell>
        </row>
        <row r="284">
          <cell r="E284" t="str">
            <v>Мини расширенный</v>
          </cell>
          <cell r="F284">
            <v>143.6</v>
          </cell>
          <cell r="J284">
            <v>7</v>
          </cell>
        </row>
        <row r="285">
          <cell r="E285" t="str">
            <v>Мини расширенный</v>
          </cell>
          <cell r="F285">
            <v>217.5</v>
          </cell>
          <cell r="J285">
            <v>12</v>
          </cell>
        </row>
        <row r="286">
          <cell r="E286" t="str">
            <v>Флагман</v>
          </cell>
          <cell r="F286">
            <v>1537.9</v>
          </cell>
          <cell r="J286">
            <v>96</v>
          </cell>
        </row>
        <row r="287">
          <cell r="E287" t="str">
            <v>Стандарт+бизнес отдел</v>
          </cell>
          <cell r="F287">
            <v>730.8</v>
          </cell>
          <cell r="J287">
            <v>64</v>
          </cell>
        </row>
        <row r="288">
          <cell r="E288" t="str">
            <v>Стандарт</v>
          </cell>
          <cell r="F288">
            <v>204.2</v>
          </cell>
          <cell r="J288">
            <v>9</v>
          </cell>
        </row>
        <row r="289">
          <cell r="E289" t="str">
            <v>Стандарт</v>
          </cell>
          <cell r="F289">
            <v>223.5</v>
          </cell>
          <cell r="J289">
            <v>10</v>
          </cell>
        </row>
        <row r="290">
          <cell r="E290" t="str">
            <v>Стандарт</v>
          </cell>
          <cell r="F290">
            <v>670.2</v>
          </cell>
          <cell r="J290">
            <v>24</v>
          </cell>
        </row>
        <row r="291">
          <cell r="E291" t="str">
            <v>Стандарт</v>
          </cell>
          <cell r="F291">
            <v>176.7</v>
          </cell>
          <cell r="J291">
            <v>10</v>
          </cell>
        </row>
        <row r="292">
          <cell r="E292" t="str">
            <v>Стандарт</v>
          </cell>
          <cell r="F292">
            <v>200.2</v>
          </cell>
          <cell r="J292">
            <v>13</v>
          </cell>
        </row>
        <row r="293">
          <cell r="E293" t="str">
            <v>Мини расширенный</v>
          </cell>
          <cell r="F293">
            <v>129.69999999999999</v>
          </cell>
          <cell r="J293">
            <v>8</v>
          </cell>
        </row>
        <row r="294">
          <cell r="E294" t="str">
            <v>Мини расширенный</v>
          </cell>
          <cell r="F294">
            <v>85.7</v>
          </cell>
          <cell r="J294">
            <v>4</v>
          </cell>
        </row>
        <row r="295">
          <cell r="E295" t="str">
            <v>Мини расширенный</v>
          </cell>
          <cell r="F295">
            <v>99.9</v>
          </cell>
          <cell r="J295">
            <v>8</v>
          </cell>
        </row>
        <row r="296">
          <cell r="E296" t="str">
            <v>Стандарт</v>
          </cell>
          <cell r="F296">
            <v>234.6</v>
          </cell>
          <cell r="J296">
            <v>13</v>
          </cell>
        </row>
        <row r="297">
          <cell r="E297" t="str">
            <v>Стандарт</v>
          </cell>
          <cell r="F297">
            <v>225</v>
          </cell>
          <cell r="J297">
            <v>12</v>
          </cell>
        </row>
        <row r="298">
          <cell r="E298" t="str">
            <v>Стандарт</v>
          </cell>
          <cell r="F298">
            <v>301.83</v>
          </cell>
          <cell r="J298">
            <v>13</v>
          </cell>
        </row>
        <row r="299">
          <cell r="E299" t="str">
            <v>Стандарт</v>
          </cell>
          <cell r="F299">
            <v>130.30000000000001</v>
          </cell>
          <cell r="J299">
            <v>8</v>
          </cell>
        </row>
        <row r="300">
          <cell r="E300" t="str">
            <v>Привилегия</v>
          </cell>
          <cell r="F300">
            <v>276</v>
          </cell>
          <cell r="J300">
            <v>12</v>
          </cell>
        </row>
        <row r="301">
          <cell r="E301" t="str">
            <v>Стандарт</v>
          </cell>
          <cell r="F301">
            <v>327.9</v>
          </cell>
          <cell r="J301">
            <v>13</v>
          </cell>
        </row>
        <row r="302">
          <cell r="E302" t="str">
            <v>Флагман</v>
          </cell>
          <cell r="F302">
            <v>2281.9</v>
          </cell>
          <cell r="J302">
            <v>131</v>
          </cell>
        </row>
        <row r="303">
          <cell r="E303" t="str">
            <v>Микро 2(3)</v>
          </cell>
          <cell r="F303">
            <v>40</v>
          </cell>
          <cell r="J303">
            <v>4</v>
          </cell>
        </row>
        <row r="304">
          <cell r="E304" t="str">
            <v>Стандарт</v>
          </cell>
          <cell r="F304">
            <v>163.69999999999999</v>
          </cell>
          <cell r="J304">
            <v>12</v>
          </cell>
        </row>
        <row r="305">
          <cell r="E305" t="str">
            <v>Мини расширенный</v>
          </cell>
          <cell r="F305">
            <v>91.2</v>
          </cell>
          <cell r="J305">
            <v>7</v>
          </cell>
        </row>
        <row r="306">
          <cell r="E306" t="str">
            <v>Стандарт</v>
          </cell>
          <cell r="F306">
            <v>207.1</v>
          </cell>
          <cell r="J306">
            <v>10</v>
          </cell>
        </row>
        <row r="307">
          <cell r="E307" t="str">
            <v>Стандарт</v>
          </cell>
          <cell r="F307">
            <v>348.56</v>
          </cell>
          <cell r="J307">
            <v>19</v>
          </cell>
        </row>
        <row r="308">
          <cell r="E308" t="str">
            <v>Стандарт+бизнес отдел</v>
          </cell>
          <cell r="F308">
            <v>311.5</v>
          </cell>
          <cell r="J308">
            <v>20</v>
          </cell>
        </row>
        <row r="309">
          <cell r="E309" t="str">
            <v>Стандарт</v>
          </cell>
          <cell r="F309">
            <v>175.8</v>
          </cell>
          <cell r="J309">
            <v>14</v>
          </cell>
        </row>
        <row r="310">
          <cell r="E310" t="str">
            <v>Микро 2(3)</v>
          </cell>
          <cell r="F310">
            <v>60.7</v>
          </cell>
          <cell r="J310">
            <v>3</v>
          </cell>
        </row>
        <row r="311">
          <cell r="E311" t="str">
            <v>Мини расширенный</v>
          </cell>
          <cell r="F311">
            <v>85.1</v>
          </cell>
          <cell r="J311">
            <v>6</v>
          </cell>
        </row>
        <row r="312">
          <cell r="E312" t="str">
            <v>Стандарт</v>
          </cell>
          <cell r="F312">
            <v>246.3</v>
          </cell>
          <cell r="J312">
            <v>18</v>
          </cell>
        </row>
        <row r="313">
          <cell r="E313" t="str">
            <v>Флагман</v>
          </cell>
          <cell r="F313">
            <v>3579.2</v>
          </cell>
          <cell r="J313">
            <v>106</v>
          </cell>
        </row>
        <row r="314">
          <cell r="E314" t="str">
            <v>Микро 2(3)</v>
          </cell>
          <cell r="F314">
            <v>58.6</v>
          </cell>
          <cell r="J314">
            <v>3</v>
          </cell>
        </row>
        <row r="315">
          <cell r="E315" t="str">
            <v>Филиал</v>
          </cell>
          <cell r="F315">
            <v>3442.8999999999996</v>
          </cell>
          <cell r="J315">
            <v>431.00000000000006</v>
          </cell>
        </row>
        <row r="316">
          <cell r="E316" t="str">
            <v>Мини расширенный</v>
          </cell>
          <cell r="F316">
            <v>222.4</v>
          </cell>
          <cell r="J316">
            <v>11</v>
          </cell>
        </row>
        <row r="317">
          <cell r="E317" t="str">
            <v>ВИП</v>
          </cell>
          <cell r="F317">
            <v>282.39999999999998</v>
          </cell>
          <cell r="J317">
            <v>19</v>
          </cell>
        </row>
        <row r="318">
          <cell r="E318" t="str">
            <v>Стандарт</v>
          </cell>
          <cell r="F318">
            <v>230</v>
          </cell>
          <cell r="J318">
            <v>11</v>
          </cell>
        </row>
        <row r="319">
          <cell r="E319" t="str">
            <v>Мини расширенный</v>
          </cell>
          <cell r="F319">
            <v>162.19999999999999</v>
          </cell>
          <cell r="J319">
            <v>6</v>
          </cell>
        </row>
        <row r="320">
          <cell r="E320" t="str">
            <v>Привилегия</v>
          </cell>
          <cell r="F320">
            <v>351.6</v>
          </cell>
          <cell r="J320">
            <v>10</v>
          </cell>
        </row>
        <row r="321">
          <cell r="E321" t="str">
            <v>Стандарт</v>
          </cell>
          <cell r="F321">
            <v>445</v>
          </cell>
          <cell r="J321">
            <v>26</v>
          </cell>
        </row>
        <row r="322">
          <cell r="E322" t="str">
            <v>Стандарт</v>
          </cell>
          <cell r="F322">
            <v>278</v>
          </cell>
          <cell r="J322">
            <v>9</v>
          </cell>
        </row>
        <row r="323">
          <cell r="E323" t="str">
            <v>Микро 2(3)</v>
          </cell>
          <cell r="F323">
            <v>14</v>
          </cell>
          <cell r="J323">
            <v>2</v>
          </cell>
        </row>
        <row r="324">
          <cell r="E324" t="str">
            <v>Стандарт</v>
          </cell>
          <cell r="F324">
            <v>276.10000000000002</v>
          </cell>
          <cell r="J324">
            <v>15</v>
          </cell>
        </row>
        <row r="325">
          <cell r="E325" t="str">
            <v>Мини расширенный</v>
          </cell>
          <cell r="F325">
            <v>71.7</v>
          </cell>
          <cell r="J325">
            <v>5</v>
          </cell>
        </row>
        <row r="326">
          <cell r="E326" t="str">
            <v>Микро 2(3)</v>
          </cell>
          <cell r="F326">
            <v>53.4</v>
          </cell>
          <cell r="J326">
            <v>3</v>
          </cell>
        </row>
        <row r="327">
          <cell r="E327" t="str">
            <v>Мини расширенный</v>
          </cell>
          <cell r="F327">
            <v>119.3</v>
          </cell>
          <cell r="J327">
            <v>10</v>
          </cell>
        </row>
        <row r="328">
          <cell r="E328" t="str">
            <v>Микро 2(3)</v>
          </cell>
          <cell r="F328">
            <v>69</v>
          </cell>
          <cell r="J328">
            <v>4</v>
          </cell>
        </row>
        <row r="329">
          <cell r="E329" t="str">
            <v>Стандарт</v>
          </cell>
          <cell r="F329">
            <v>206.5</v>
          </cell>
          <cell r="J329">
            <v>16</v>
          </cell>
        </row>
        <row r="330">
          <cell r="E330" t="str">
            <v>Стандарт</v>
          </cell>
          <cell r="F330">
            <v>224.9</v>
          </cell>
          <cell r="J330">
            <v>18</v>
          </cell>
        </row>
        <row r="331">
          <cell r="E331" t="str">
            <v>Стандарт</v>
          </cell>
          <cell r="F331">
            <v>185.1</v>
          </cell>
          <cell r="J331">
            <v>11</v>
          </cell>
        </row>
        <row r="332">
          <cell r="E332" t="str">
            <v>Мини расширенный</v>
          </cell>
          <cell r="F332">
            <v>153.69999999999999</v>
          </cell>
          <cell r="J332">
            <v>8</v>
          </cell>
        </row>
        <row r="333">
          <cell r="E333" t="str">
            <v>Стандарт+бизнес отдел</v>
          </cell>
          <cell r="F333">
            <v>457.6</v>
          </cell>
          <cell r="J333">
            <v>18</v>
          </cell>
        </row>
        <row r="334">
          <cell r="E334" t="str">
            <v>стандарт</v>
          </cell>
          <cell r="F334">
            <v>243.5</v>
          </cell>
          <cell r="J334">
            <v>7</v>
          </cell>
        </row>
        <row r="335">
          <cell r="E335" t="str">
            <v>Стандарт+бизнес отдел</v>
          </cell>
          <cell r="F335">
            <v>371.4</v>
          </cell>
          <cell r="J335">
            <v>37</v>
          </cell>
        </row>
        <row r="336">
          <cell r="E336" t="str">
            <v>Закрыт</v>
          </cell>
          <cell r="J336">
            <v>0</v>
          </cell>
        </row>
        <row r="337">
          <cell r="E337" t="str">
            <v>Микро 2(3)</v>
          </cell>
          <cell r="F337">
            <v>42</v>
          </cell>
          <cell r="J337">
            <v>3</v>
          </cell>
        </row>
        <row r="338">
          <cell r="E338" t="str">
            <v>Стандарт+бизнес отдел</v>
          </cell>
          <cell r="F338">
            <v>469.1</v>
          </cell>
          <cell r="J338">
            <v>40</v>
          </cell>
        </row>
        <row r="339">
          <cell r="E339" t="str">
            <v>Мини расширенный</v>
          </cell>
          <cell r="F339">
            <v>191.7</v>
          </cell>
          <cell r="J339">
            <v>12</v>
          </cell>
        </row>
        <row r="340">
          <cell r="E340" t="str">
            <v>Микро 2(3)</v>
          </cell>
          <cell r="F340">
            <v>40.200000000000003</v>
          </cell>
          <cell r="J340">
            <v>4</v>
          </cell>
        </row>
        <row r="341">
          <cell r="E341" t="str">
            <v>Мини расширенный</v>
          </cell>
          <cell r="F341">
            <v>214.15</v>
          </cell>
          <cell r="J341">
            <v>6</v>
          </cell>
        </row>
        <row r="342">
          <cell r="E342" t="str">
            <v>Мини расширенный</v>
          </cell>
          <cell r="F342">
            <v>184.2</v>
          </cell>
          <cell r="J342">
            <v>14</v>
          </cell>
        </row>
        <row r="343">
          <cell r="E343" t="str">
            <v>РОО</v>
          </cell>
          <cell r="F343">
            <v>678</v>
          </cell>
          <cell r="J343">
            <v>88</v>
          </cell>
        </row>
        <row r="344">
          <cell r="E344" t="str">
            <v>Стандарт</v>
          </cell>
          <cell r="F344">
            <v>259.5</v>
          </cell>
          <cell r="J344">
            <v>10</v>
          </cell>
        </row>
        <row r="345">
          <cell r="E345" t="str">
            <v>Микро 2(3)</v>
          </cell>
          <cell r="F345">
            <v>34.5</v>
          </cell>
          <cell r="J345">
            <v>2</v>
          </cell>
        </row>
        <row r="346">
          <cell r="E346" t="str">
            <v>Стандарт</v>
          </cell>
          <cell r="F346">
            <v>357.6</v>
          </cell>
          <cell r="J346">
            <v>12</v>
          </cell>
        </row>
        <row r="347">
          <cell r="E347" t="str">
            <v>Стандарт</v>
          </cell>
          <cell r="F347">
            <v>260</v>
          </cell>
          <cell r="J347">
            <v>8</v>
          </cell>
        </row>
        <row r="348">
          <cell r="E348" t="str">
            <v>Стандарт</v>
          </cell>
          <cell r="F348">
            <v>513.9</v>
          </cell>
          <cell r="J348">
            <v>17</v>
          </cell>
        </row>
        <row r="349">
          <cell r="E349" t="str">
            <v>РОО</v>
          </cell>
          <cell r="F349">
            <v>1452.7</v>
          </cell>
          <cell r="J349">
            <v>80</v>
          </cell>
        </row>
        <row r="350">
          <cell r="E350" t="str">
            <v>Стандарт</v>
          </cell>
          <cell r="F350">
            <v>470.3</v>
          </cell>
          <cell r="J350">
            <v>11</v>
          </cell>
        </row>
        <row r="351">
          <cell r="E351" t="str">
            <v>Микро 2(3)</v>
          </cell>
          <cell r="F351">
            <v>50</v>
          </cell>
          <cell r="J351">
            <v>3</v>
          </cell>
        </row>
        <row r="352">
          <cell r="E352" t="str">
            <v>Мини расширенный</v>
          </cell>
          <cell r="F352">
            <v>220.7</v>
          </cell>
          <cell r="J352">
            <v>11</v>
          </cell>
        </row>
        <row r="353">
          <cell r="E353" t="str">
            <v>Стандарт</v>
          </cell>
          <cell r="F353">
            <v>332.9</v>
          </cell>
          <cell r="J353">
            <v>11</v>
          </cell>
        </row>
        <row r="354">
          <cell r="E354" t="str">
            <v>Стандарт</v>
          </cell>
          <cell r="F354">
            <v>301</v>
          </cell>
          <cell r="J354">
            <v>12</v>
          </cell>
        </row>
        <row r="355">
          <cell r="E355" t="str">
            <v>Стандарт</v>
          </cell>
          <cell r="F355">
            <v>470.5</v>
          </cell>
          <cell r="J355">
            <v>26</v>
          </cell>
        </row>
        <row r="356">
          <cell r="E356" t="str">
            <v>Мини расширенный</v>
          </cell>
          <cell r="F356">
            <v>144.19999999999999</v>
          </cell>
          <cell r="J356">
            <v>8</v>
          </cell>
        </row>
        <row r="357">
          <cell r="E357" t="str">
            <v>РОО</v>
          </cell>
          <cell r="F357">
            <v>1013.1</v>
          </cell>
          <cell r="J357">
            <v>153</v>
          </cell>
        </row>
        <row r="358">
          <cell r="E358" t="str">
            <v>Стандарт</v>
          </cell>
          <cell r="F358">
            <v>335</v>
          </cell>
          <cell r="J358">
            <v>18</v>
          </cell>
        </row>
        <row r="359">
          <cell r="E359" t="str">
            <v>Мини расширенный</v>
          </cell>
          <cell r="F359">
            <v>188.5</v>
          </cell>
          <cell r="J359">
            <v>10</v>
          </cell>
        </row>
        <row r="360">
          <cell r="E360" t="str">
            <v>Микро 2(3)</v>
          </cell>
          <cell r="F360">
            <v>37</v>
          </cell>
          <cell r="J360">
            <v>3</v>
          </cell>
        </row>
        <row r="361">
          <cell r="E361" t="str">
            <v>Стандарт</v>
          </cell>
          <cell r="F361">
            <v>182.8</v>
          </cell>
          <cell r="J361">
            <v>7</v>
          </cell>
        </row>
        <row r="362">
          <cell r="E362" t="str">
            <v>Стандарт</v>
          </cell>
          <cell r="F362">
            <v>250.1</v>
          </cell>
          <cell r="J362">
            <v>12</v>
          </cell>
        </row>
        <row r="363">
          <cell r="E363" t="str">
            <v>Стандарт</v>
          </cell>
          <cell r="F363">
            <v>282.89999999999998</v>
          </cell>
          <cell r="J363">
            <v>9</v>
          </cell>
        </row>
        <row r="364">
          <cell r="E364" t="str">
            <v>Стандарт</v>
          </cell>
          <cell r="F364">
            <v>389</v>
          </cell>
          <cell r="J364">
            <v>14</v>
          </cell>
        </row>
        <row r="365">
          <cell r="E365" t="str">
            <v>Флагман</v>
          </cell>
          <cell r="F365">
            <v>1104.5</v>
          </cell>
          <cell r="J365">
            <v>146</v>
          </cell>
        </row>
        <row r="366">
          <cell r="E366" t="str">
            <v>Стандарт</v>
          </cell>
          <cell r="F366">
            <v>210.4</v>
          </cell>
          <cell r="J366">
            <v>13</v>
          </cell>
        </row>
        <row r="367">
          <cell r="E367" t="str">
            <v>Мини расширенный</v>
          </cell>
          <cell r="F367">
            <v>142.1</v>
          </cell>
          <cell r="J367">
            <v>6</v>
          </cell>
        </row>
        <row r="368">
          <cell r="E368" t="str">
            <v>Стандарт+бизнес отдел</v>
          </cell>
          <cell r="F368">
            <v>389.1</v>
          </cell>
          <cell r="J368">
            <v>24</v>
          </cell>
        </row>
        <row r="369">
          <cell r="E369" t="str">
            <v>Микро 2(3)</v>
          </cell>
          <cell r="F369">
            <v>28.54</v>
          </cell>
          <cell r="J369">
            <v>5</v>
          </cell>
        </row>
        <row r="370">
          <cell r="E370" t="str">
            <v>Стандарт+бизнес отдел</v>
          </cell>
          <cell r="F370">
            <v>311.77</v>
          </cell>
          <cell r="J370">
            <v>18</v>
          </cell>
        </row>
        <row r="371">
          <cell r="E371" t="str">
            <v>РОО</v>
          </cell>
          <cell r="F371">
            <v>2456.8000000000002</v>
          </cell>
          <cell r="J371">
            <v>139</v>
          </cell>
        </row>
        <row r="372">
          <cell r="E372" t="str">
            <v>Стандарт</v>
          </cell>
          <cell r="F372">
            <v>244</v>
          </cell>
          <cell r="J372">
            <v>12</v>
          </cell>
        </row>
        <row r="373">
          <cell r="E373" t="str">
            <v>Стандарт</v>
          </cell>
          <cell r="F373">
            <v>179.3</v>
          </cell>
          <cell r="J373">
            <v>11</v>
          </cell>
        </row>
        <row r="374">
          <cell r="E374" t="str">
            <v>Стандарт</v>
          </cell>
          <cell r="F374">
            <v>361</v>
          </cell>
          <cell r="J374">
            <v>18</v>
          </cell>
        </row>
        <row r="375">
          <cell r="E375" t="str">
            <v>Стандарт</v>
          </cell>
          <cell r="F375">
            <v>327.2</v>
          </cell>
          <cell r="J375">
            <v>16</v>
          </cell>
        </row>
        <row r="376">
          <cell r="E376" t="str">
            <v>Стандарт+бизнес отдел</v>
          </cell>
          <cell r="F376">
            <v>383.8</v>
          </cell>
          <cell r="J376">
            <v>35</v>
          </cell>
        </row>
        <row r="377">
          <cell r="E377" t="str">
            <v>Стандарт</v>
          </cell>
          <cell r="F377">
            <v>215.3</v>
          </cell>
          <cell r="J377">
            <v>9</v>
          </cell>
        </row>
        <row r="378">
          <cell r="E378" t="str">
            <v>Стандарт+бизнес отдел</v>
          </cell>
          <cell r="F378">
            <v>357.6</v>
          </cell>
          <cell r="J378">
            <v>15</v>
          </cell>
        </row>
        <row r="379">
          <cell r="E379" t="str">
            <v>Мини расширенный</v>
          </cell>
          <cell r="F379">
            <v>179.3</v>
          </cell>
          <cell r="J379">
            <v>7</v>
          </cell>
        </row>
        <row r="380">
          <cell r="E380" t="str">
            <v>Мини расширенный</v>
          </cell>
          <cell r="F380">
            <v>188.4</v>
          </cell>
          <cell r="J380">
            <v>4</v>
          </cell>
        </row>
        <row r="381">
          <cell r="E381" t="str">
            <v>Стандарт</v>
          </cell>
          <cell r="F381">
            <v>261</v>
          </cell>
          <cell r="J381">
            <v>16</v>
          </cell>
        </row>
        <row r="382">
          <cell r="E382" t="str">
            <v>Мини расширенный</v>
          </cell>
          <cell r="F382">
            <v>100.9</v>
          </cell>
          <cell r="J382">
            <v>5</v>
          </cell>
        </row>
        <row r="383">
          <cell r="E383" t="str">
            <v>Привилегия</v>
          </cell>
          <cell r="F383">
            <v>364.2</v>
          </cell>
          <cell r="J383">
            <v>13</v>
          </cell>
        </row>
        <row r="384">
          <cell r="E384" t="str">
            <v>Стандарт</v>
          </cell>
          <cell r="F384">
            <v>287.8</v>
          </cell>
          <cell r="J384">
            <v>14</v>
          </cell>
        </row>
        <row r="385">
          <cell r="E385" t="str">
            <v>Мини расширенный</v>
          </cell>
          <cell r="F385">
            <v>190.4</v>
          </cell>
          <cell r="J385">
            <v>7</v>
          </cell>
        </row>
        <row r="386">
          <cell r="E386" t="str">
            <v>Стандарт</v>
          </cell>
          <cell r="F386">
            <v>266.5</v>
          </cell>
          <cell r="J386">
            <v>8</v>
          </cell>
        </row>
        <row r="387">
          <cell r="E387" t="str">
            <v>Мини расширенный</v>
          </cell>
          <cell r="F387">
            <v>203.7</v>
          </cell>
          <cell r="J387">
            <v>10</v>
          </cell>
        </row>
        <row r="388">
          <cell r="E388" t="str">
            <v>Стандарт+бизнес отдел</v>
          </cell>
          <cell r="F388">
            <v>368</v>
          </cell>
          <cell r="J388">
            <v>15</v>
          </cell>
        </row>
        <row r="389">
          <cell r="E389" t="str">
            <v>Стандарт</v>
          </cell>
          <cell r="F389">
            <v>303</v>
          </cell>
          <cell r="J389">
            <v>13</v>
          </cell>
        </row>
        <row r="390">
          <cell r="E390" t="str">
            <v>Стандарт</v>
          </cell>
          <cell r="F390">
            <v>191</v>
          </cell>
          <cell r="J390">
            <v>12</v>
          </cell>
        </row>
        <row r="391">
          <cell r="E391" t="str">
            <v>ВИП</v>
          </cell>
          <cell r="F391">
            <v>421.7</v>
          </cell>
          <cell r="J391">
            <v>18</v>
          </cell>
        </row>
        <row r="392">
          <cell r="E392" t="str">
            <v>Стандарт+бизнес отдел</v>
          </cell>
          <cell r="F392">
            <v>952.8</v>
          </cell>
          <cell r="J392">
            <v>197</v>
          </cell>
        </row>
        <row r="393">
          <cell r="E393" t="str">
            <v>РОО</v>
          </cell>
          <cell r="F393">
            <v>1083.0999999999999</v>
          </cell>
          <cell r="J393">
            <v>218</v>
          </cell>
        </row>
        <row r="394">
          <cell r="E394" t="str">
            <v>Стандарт</v>
          </cell>
          <cell r="F394">
            <v>202.1</v>
          </cell>
          <cell r="J394">
            <v>7</v>
          </cell>
        </row>
        <row r="395">
          <cell r="E395" t="str">
            <v>Стандарт</v>
          </cell>
          <cell r="F395">
            <v>190.4</v>
          </cell>
          <cell r="J395">
            <v>12</v>
          </cell>
        </row>
        <row r="396">
          <cell r="E396" t="str">
            <v>Стандарт</v>
          </cell>
          <cell r="F396">
            <v>216.3</v>
          </cell>
          <cell r="J396">
            <v>7</v>
          </cell>
        </row>
        <row r="397">
          <cell r="E397" t="str">
            <v>Стандарт</v>
          </cell>
          <cell r="F397">
            <v>237</v>
          </cell>
          <cell r="J397">
            <v>8</v>
          </cell>
        </row>
        <row r="398">
          <cell r="E398" t="str">
            <v>Стандарт</v>
          </cell>
          <cell r="F398">
            <v>161</v>
          </cell>
          <cell r="J398">
            <v>11</v>
          </cell>
        </row>
        <row r="399">
          <cell r="E399" t="str">
            <v>Стандарт</v>
          </cell>
          <cell r="F399">
            <v>203.3</v>
          </cell>
          <cell r="J399">
            <v>7</v>
          </cell>
        </row>
        <row r="400">
          <cell r="E400" t="str">
            <v>Стандарт</v>
          </cell>
          <cell r="F400">
            <v>304.10000000000002</v>
          </cell>
          <cell r="J400">
            <v>9</v>
          </cell>
        </row>
        <row r="401">
          <cell r="E401" t="str">
            <v>Стандарт+бизнес отдел</v>
          </cell>
          <cell r="F401">
            <v>574.29999999999995</v>
          </cell>
          <cell r="J401">
            <v>33</v>
          </cell>
        </row>
        <row r="402">
          <cell r="E402" t="str">
            <v>Стандарт+бизнес отдел</v>
          </cell>
          <cell r="F402">
            <v>1528</v>
          </cell>
          <cell r="J402">
            <v>56</v>
          </cell>
        </row>
        <row r="403">
          <cell r="E403" t="str">
            <v>Стандарт</v>
          </cell>
          <cell r="F403">
            <v>197</v>
          </cell>
          <cell r="J403">
            <v>12</v>
          </cell>
        </row>
        <row r="404">
          <cell r="E404" t="str">
            <v>Стандарт</v>
          </cell>
          <cell r="F404">
            <v>250</v>
          </cell>
          <cell r="J404">
            <v>8</v>
          </cell>
        </row>
        <row r="405">
          <cell r="E405" t="str">
            <v>Микро 2(3)</v>
          </cell>
          <cell r="F405">
            <v>11.7</v>
          </cell>
          <cell r="J405">
            <v>3</v>
          </cell>
        </row>
        <row r="406">
          <cell r="E406" t="str">
            <v>Мини расширенный</v>
          </cell>
          <cell r="F406">
            <v>36.799999999999997</v>
          </cell>
          <cell r="J406">
            <v>3</v>
          </cell>
        </row>
        <row r="407">
          <cell r="E407" t="str">
            <v>Мини расширенный</v>
          </cell>
          <cell r="F407">
            <v>37.700000000000003</v>
          </cell>
          <cell r="J407">
            <v>5</v>
          </cell>
        </row>
        <row r="408">
          <cell r="E408" t="str">
            <v>Мини расширенный</v>
          </cell>
          <cell r="F408">
            <v>111.4</v>
          </cell>
          <cell r="J408">
            <v>6</v>
          </cell>
        </row>
        <row r="409">
          <cell r="E409" t="str">
            <v>Стандарт</v>
          </cell>
          <cell r="F409">
            <v>1223.4000000000001</v>
          </cell>
          <cell r="J409">
            <v>10</v>
          </cell>
        </row>
        <row r="410">
          <cell r="E410" t="str">
            <v>Стандарт</v>
          </cell>
          <cell r="F410">
            <v>182.6</v>
          </cell>
          <cell r="J410">
            <v>8</v>
          </cell>
        </row>
        <row r="411">
          <cell r="E411" t="str">
            <v>Мини расширенный</v>
          </cell>
          <cell r="F411">
            <v>101</v>
          </cell>
          <cell r="J411">
            <v>7</v>
          </cell>
        </row>
        <row r="412">
          <cell r="E412" t="str">
            <v>Стандарт</v>
          </cell>
          <cell r="F412">
            <v>222.24</v>
          </cell>
          <cell r="J412">
            <v>11</v>
          </cell>
        </row>
        <row r="413">
          <cell r="E413" t="str">
            <v>Мини расширенный</v>
          </cell>
          <cell r="F413">
            <v>70.5</v>
          </cell>
          <cell r="J413">
            <v>4</v>
          </cell>
        </row>
        <row r="414">
          <cell r="E414" t="str">
            <v>РОО</v>
          </cell>
          <cell r="F414">
            <v>533.4</v>
          </cell>
          <cell r="J414">
            <v>134</v>
          </cell>
        </row>
        <row r="415">
          <cell r="E415" t="str">
            <v>ВИП</v>
          </cell>
          <cell r="F415">
            <v>161.30000000000001</v>
          </cell>
          <cell r="J415">
            <v>9</v>
          </cell>
        </row>
        <row r="416">
          <cell r="E416" t="str">
            <v>Микро 2(3)</v>
          </cell>
          <cell r="F416">
            <v>52.4</v>
          </cell>
          <cell r="J416">
            <v>3</v>
          </cell>
        </row>
        <row r="417">
          <cell r="E417" t="str">
            <v>Микро 2(3)</v>
          </cell>
          <cell r="F417">
            <v>48.4</v>
          </cell>
          <cell r="J417">
            <v>3</v>
          </cell>
        </row>
        <row r="418">
          <cell r="E418" t="str">
            <v>Стандарт</v>
          </cell>
          <cell r="F418">
            <v>321.39999999999998</v>
          </cell>
          <cell r="J418">
            <v>11</v>
          </cell>
        </row>
        <row r="419">
          <cell r="E419" t="str">
            <v>Стандарт</v>
          </cell>
          <cell r="F419">
            <v>376.1</v>
          </cell>
          <cell r="J419">
            <v>12</v>
          </cell>
        </row>
        <row r="420">
          <cell r="E420" t="str">
            <v>Стандарт+бизнес отдел</v>
          </cell>
          <cell r="F420">
            <v>295.3</v>
          </cell>
          <cell r="J420">
            <v>10</v>
          </cell>
        </row>
        <row r="421">
          <cell r="E421" t="str">
            <v>Мини расширенный</v>
          </cell>
          <cell r="F421">
            <v>74.3</v>
          </cell>
          <cell r="J421">
            <v>4</v>
          </cell>
        </row>
        <row r="422">
          <cell r="E422" t="str">
            <v>Микро 2(3)</v>
          </cell>
          <cell r="F422">
            <v>72.5</v>
          </cell>
          <cell r="J422">
            <v>2</v>
          </cell>
        </row>
        <row r="423">
          <cell r="E423" t="str">
            <v>Стандарт</v>
          </cell>
          <cell r="F423">
            <v>393.3</v>
          </cell>
          <cell r="J423">
            <v>10</v>
          </cell>
        </row>
        <row r="424">
          <cell r="E424" t="str">
            <v>РОО</v>
          </cell>
          <cell r="F424">
            <v>1925</v>
          </cell>
          <cell r="J424">
            <v>164</v>
          </cell>
        </row>
        <row r="425">
          <cell r="E425" t="str">
            <v>Микро 2(3)</v>
          </cell>
          <cell r="F425">
            <v>32.700000000000003</v>
          </cell>
          <cell r="J425">
            <v>2</v>
          </cell>
        </row>
        <row r="426">
          <cell r="E426" t="str">
            <v>Мини расширенный</v>
          </cell>
          <cell r="F426">
            <v>168.6</v>
          </cell>
          <cell r="J426">
            <v>6</v>
          </cell>
        </row>
        <row r="427">
          <cell r="E427" t="str">
            <v>Мини расширенный</v>
          </cell>
          <cell r="F427">
            <v>219.1</v>
          </cell>
          <cell r="J427">
            <v>8</v>
          </cell>
        </row>
        <row r="428">
          <cell r="E428" t="str">
            <v>ВИП</v>
          </cell>
          <cell r="F428">
            <v>175.6</v>
          </cell>
          <cell r="J428">
            <v>10</v>
          </cell>
        </row>
        <row r="429">
          <cell r="E429" t="str">
            <v>Микро 2(3)</v>
          </cell>
          <cell r="F429">
            <v>15</v>
          </cell>
          <cell r="J429">
            <v>2</v>
          </cell>
        </row>
        <row r="430">
          <cell r="E430" t="str">
            <v>Мини расширенный</v>
          </cell>
          <cell r="F430">
            <v>76</v>
          </cell>
          <cell r="J430">
            <v>6</v>
          </cell>
        </row>
        <row r="431">
          <cell r="E431" t="str">
            <v>Микро 2(3)</v>
          </cell>
          <cell r="F431">
            <v>44.9</v>
          </cell>
          <cell r="J431">
            <v>4</v>
          </cell>
        </row>
        <row r="432">
          <cell r="E432" t="str">
            <v>Стандарт</v>
          </cell>
          <cell r="F432">
            <v>317.89999999999998</v>
          </cell>
          <cell r="J432">
            <v>11</v>
          </cell>
        </row>
        <row r="433">
          <cell r="E433" t="str">
            <v>Стандарт</v>
          </cell>
          <cell r="F433">
            <v>283.89999999999998</v>
          </cell>
          <cell r="J433">
            <v>6</v>
          </cell>
        </row>
        <row r="434">
          <cell r="E434" t="str">
            <v>Стандарт</v>
          </cell>
          <cell r="F434">
            <v>183.9</v>
          </cell>
          <cell r="J434">
            <v>9</v>
          </cell>
        </row>
        <row r="435">
          <cell r="E435" t="str">
            <v>Микро 2(3)</v>
          </cell>
          <cell r="F435">
            <v>45.5</v>
          </cell>
          <cell r="J435">
            <v>3</v>
          </cell>
        </row>
        <row r="436">
          <cell r="E436" t="str">
            <v>Стандарт</v>
          </cell>
          <cell r="F436">
            <v>302.5</v>
          </cell>
          <cell r="J436">
            <v>9</v>
          </cell>
        </row>
        <row r="437">
          <cell r="E437" t="str">
            <v>Мини расширенный</v>
          </cell>
          <cell r="F437">
            <v>162.69999999999999</v>
          </cell>
          <cell r="J437">
            <v>5</v>
          </cell>
        </row>
        <row r="438">
          <cell r="E438" t="str">
            <v>Стандарт</v>
          </cell>
          <cell r="F438">
            <v>451</v>
          </cell>
          <cell r="J438">
            <v>11</v>
          </cell>
        </row>
        <row r="439">
          <cell r="E439" t="str">
            <v>РОО</v>
          </cell>
          <cell r="F439">
            <v>1426.6</v>
          </cell>
          <cell r="J439">
            <v>166</v>
          </cell>
        </row>
        <row r="440">
          <cell r="E440" t="str">
            <v>Стандарт</v>
          </cell>
          <cell r="F440">
            <v>251</v>
          </cell>
          <cell r="J440">
            <v>18</v>
          </cell>
        </row>
        <row r="441">
          <cell r="E441" t="str">
            <v>Закрыт</v>
          </cell>
          <cell r="J441">
            <v>0</v>
          </cell>
        </row>
        <row r="442">
          <cell r="E442" t="str">
            <v>Мини расширенный</v>
          </cell>
          <cell r="F442">
            <v>145.80000000000001</v>
          </cell>
          <cell r="J442">
            <v>6</v>
          </cell>
        </row>
        <row r="443">
          <cell r="E443" t="str">
            <v>Стандарт+бизнес отдел</v>
          </cell>
          <cell r="F443">
            <v>368.9</v>
          </cell>
          <cell r="J443">
            <v>26</v>
          </cell>
        </row>
        <row r="444">
          <cell r="E444" t="str">
            <v>Закрыт</v>
          </cell>
          <cell r="J444">
            <v>0</v>
          </cell>
        </row>
        <row r="445">
          <cell r="E445" t="str">
            <v>Стандарт+бизнес отдел</v>
          </cell>
          <cell r="F445">
            <v>633.4</v>
          </cell>
          <cell r="J445">
            <v>48</v>
          </cell>
        </row>
        <row r="446">
          <cell r="E446" t="str">
            <v>Стандарт+бизнес отдел</v>
          </cell>
          <cell r="F446">
            <v>405.3</v>
          </cell>
          <cell r="J446">
            <v>25</v>
          </cell>
        </row>
        <row r="447">
          <cell r="E447" t="str">
            <v>Стандарт</v>
          </cell>
          <cell r="F447">
            <v>443.4</v>
          </cell>
          <cell r="J447">
            <v>17</v>
          </cell>
        </row>
        <row r="448">
          <cell r="E448" t="str">
            <v>Привилегия</v>
          </cell>
          <cell r="F448">
            <v>347</v>
          </cell>
          <cell r="J448">
            <v>15</v>
          </cell>
        </row>
        <row r="449">
          <cell r="E449" t="str">
            <v>Микро 2(3)</v>
          </cell>
          <cell r="F449">
            <v>57.4</v>
          </cell>
          <cell r="J449">
            <v>4</v>
          </cell>
        </row>
        <row r="450">
          <cell r="E450" t="str">
            <v>РОО</v>
          </cell>
          <cell r="F450">
            <v>597</v>
          </cell>
          <cell r="J450">
            <v>150</v>
          </cell>
        </row>
        <row r="451">
          <cell r="E451" t="str">
            <v>ВИП</v>
          </cell>
          <cell r="F451">
            <v>349.3</v>
          </cell>
          <cell r="J451">
            <v>13</v>
          </cell>
        </row>
        <row r="452">
          <cell r="E452" t="str">
            <v>Стандарт+бизнес отдел</v>
          </cell>
          <cell r="F452">
            <v>321.5</v>
          </cell>
          <cell r="J452">
            <v>48</v>
          </cell>
        </row>
        <row r="453">
          <cell r="E453" t="str">
            <v>Стандарт</v>
          </cell>
          <cell r="F453">
            <v>205.1</v>
          </cell>
          <cell r="J453">
            <v>9</v>
          </cell>
        </row>
        <row r="454">
          <cell r="E454" t="str">
            <v>Стандарт+бизнес отдел</v>
          </cell>
          <cell r="F454">
            <v>515</v>
          </cell>
          <cell r="J454">
            <v>27</v>
          </cell>
        </row>
        <row r="455">
          <cell r="E455" t="str">
            <v>Микро 2(3)</v>
          </cell>
          <cell r="F455">
            <v>15</v>
          </cell>
          <cell r="J455">
            <v>2</v>
          </cell>
        </row>
        <row r="456">
          <cell r="E456" t="str">
            <v>Стандарт</v>
          </cell>
          <cell r="F456">
            <v>168.4</v>
          </cell>
          <cell r="J456">
            <v>7</v>
          </cell>
        </row>
        <row r="457">
          <cell r="E457" t="str">
            <v>Флагман</v>
          </cell>
          <cell r="F457">
            <v>710.8</v>
          </cell>
          <cell r="J457">
            <v>46</v>
          </cell>
        </row>
        <row r="458">
          <cell r="E458" t="str">
            <v>Мини расширенный</v>
          </cell>
          <cell r="F458">
            <v>363.7</v>
          </cell>
          <cell r="J458">
            <v>9</v>
          </cell>
        </row>
        <row r="459">
          <cell r="E459" t="str">
            <v>Стандарт</v>
          </cell>
          <cell r="F459">
            <v>268.90000000000003</v>
          </cell>
          <cell r="J459">
            <v>15</v>
          </cell>
        </row>
        <row r="460">
          <cell r="E460" t="str">
            <v>Стандарт</v>
          </cell>
          <cell r="F460">
            <v>249.5</v>
          </cell>
          <cell r="J460">
            <v>11</v>
          </cell>
        </row>
        <row r="461">
          <cell r="E461" t="str">
            <v>Мини расширенный</v>
          </cell>
          <cell r="F461">
            <v>165.8</v>
          </cell>
          <cell r="J461">
            <v>8</v>
          </cell>
        </row>
        <row r="462">
          <cell r="E462" t="str">
            <v>Стандарт+бизнес отдел</v>
          </cell>
          <cell r="F462">
            <v>412.5</v>
          </cell>
          <cell r="J462">
            <v>32</v>
          </cell>
        </row>
        <row r="463">
          <cell r="E463" t="str">
            <v>Стандарт+бизнес отдел</v>
          </cell>
          <cell r="F463">
            <v>277.89999999999998</v>
          </cell>
          <cell r="J463">
            <v>39</v>
          </cell>
        </row>
        <row r="464">
          <cell r="E464" t="str">
            <v>Стандарт+бизнес отдел</v>
          </cell>
          <cell r="F464">
            <v>342.1</v>
          </cell>
          <cell r="J464">
            <v>18</v>
          </cell>
        </row>
        <row r="465">
          <cell r="E465" t="str">
            <v>Стандарт</v>
          </cell>
          <cell r="F465">
            <v>234</v>
          </cell>
          <cell r="J465">
            <v>17</v>
          </cell>
        </row>
        <row r="466">
          <cell r="E466" t="str">
            <v>Мини расширенный</v>
          </cell>
          <cell r="F466">
            <v>93.6</v>
          </cell>
          <cell r="J466">
            <v>7</v>
          </cell>
        </row>
        <row r="467">
          <cell r="E467" t="str">
            <v>РОО</v>
          </cell>
          <cell r="F467">
            <v>1261.5</v>
          </cell>
          <cell r="J467">
            <v>210</v>
          </cell>
        </row>
        <row r="468">
          <cell r="E468" t="str">
            <v>Стандарт</v>
          </cell>
          <cell r="F468">
            <v>198.35</v>
          </cell>
          <cell r="J468">
            <v>6</v>
          </cell>
        </row>
        <row r="469">
          <cell r="E469" t="str">
            <v>Мини расширенный</v>
          </cell>
          <cell r="F469">
            <v>129.9</v>
          </cell>
          <cell r="J469">
            <v>4</v>
          </cell>
        </row>
        <row r="470">
          <cell r="E470" t="str">
            <v>Стандарт</v>
          </cell>
          <cell r="F470">
            <v>442.4</v>
          </cell>
          <cell r="J470">
            <v>14</v>
          </cell>
        </row>
        <row r="471">
          <cell r="E471" t="str">
            <v>Стандарт</v>
          </cell>
          <cell r="F471">
            <v>206</v>
          </cell>
          <cell r="J471">
            <v>10</v>
          </cell>
        </row>
        <row r="472">
          <cell r="E472" t="str">
            <v>Мини</v>
          </cell>
          <cell r="F472">
            <v>24</v>
          </cell>
          <cell r="J472">
            <v>3</v>
          </cell>
        </row>
        <row r="473">
          <cell r="E473" t="str">
            <v>Мини расширенный</v>
          </cell>
          <cell r="F473">
            <v>157.30000000000001</v>
          </cell>
          <cell r="J473">
            <v>5</v>
          </cell>
        </row>
        <row r="474">
          <cell r="E474" t="str">
            <v>Стандарт</v>
          </cell>
          <cell r="F474">
            <v>296.2</v>
          </cell>
          <cell r="J474">
            <v>12</v>
          </cell>
        </row>
        <row r="475">
          <cell r="E475" t="str">
            <v>Мини расширенный</v>
          </cell>
          <cell r="F475">
            <v>101</v>
          </cell>
          <cell r="J475">
            <v>11</v>
          </cell>
        </row>
        <row r="476">
          <cell r="E476" t="str">
            <v>Микро 2(3)</v>
          </cell>
          <cell r="F476">
            <v>42.8</v>
          </cell>
          <cell r="J476">
            <v>4</v>
          </cell>
        </row>
        <row r="477">
          <cell r="E477" t="str">
            <v>РОО</v>
          </cell>
          <cell r="F477">
            <v>1058.2</v>
          </cell>
          <cell r="J477">
            <v>139</v>
          </cell>
        </row>
        <row r="478">
          <cell r="E478" t="str">
            <v>Стандарт+бизнес отдел</v>
          </cell>
          <cell r="F478">
            <v>418.7</v>
          </cell>
          <cell r="J478">
            <v>19</v>
          </cell>
        </row>
        <row r="479">
          <cell r="E479" t="str">
            <v>Стандарт</v>
          </cell>
          <cell r="F479">
            <v>274</v>
          </cell>
          <cell r="J479">
            <v>19</v>
          </cell>
        </row>
        <row r="480">
          <cell r="E480" t="str">
            <v>Мини расширенный</v>
          </cell>
          <cell r="F480">
            <v>60.9</v>
          </cell>
          <cell r="J480">
            <v>6</v>
          </cell>
        </row>
        <row r="481">
          <cell r="E481" t="str">
            <v>Стандарт</v>
          </cell>
          <cell r="F481">
            <v>170.6</v>
          </cell>
          <cell r="J481">
            <v>10</v>
          </cell>
        </row>
        <row r="482">
          <cell r="E482" t="str">
            <v>Мини расширенный</v>
          </cell>
          <cell r="F482">
            <v>100.8</v>
          </cell>
          <cell r="J482">
            <v>5</v>
          </cell>
        </row>
        <row r="483">
          <cell r="E483" t="str">
            <v>Стандарт+бизнес отдел</v>
          </cell>
          <cell r="F483">
            <v>663.5</v>
          </cell>
          <cell r="J483">
            <v>36</v>
          </cell>
        </row>
        <row r="484">
          <cell r="E484" t="str">
            <v>ВИП</v>
          </cell>
          <cell r="F484">
            <v>413.2</v>
          </cell>
          <cell r="J484">
            <v>13</v>
          </cell>
        </row>
        <row r="485">
          <cell r="E485" t="str">
            <v>Стандарт</v>
          </cell>
          <cell r="F485">
            <v>165.7</v>
          </cell>
          <cell r="J485">
            <v>9</v>
          </cell>
        </row>
        <row r="486">
          <cell r="E486" t="str">
            <v>Стандарт</v>
          </cell>
          <cell r="F486">
            <v>243</v>
          </cell>
          <cell r="J486">
            <v>20</v>
          </cell>
        </row>
        <row r="487">
          <cell r="E487" t="str">
            <v>Мини расширенный</v>
          </cell>
          <cell r="F487">
            <v>99.1</v>
          </cell>
          <cell r="J487">
            <v>4</v>
          </cell>
        </row>
        <row r="488">
          <cell r="E488" t="str">
            <v>Стандарт+бизнес отдел</v>
          </cell>
          <cell r="F488">
            <v>195.2</v>
          </cell>
          <cell r="J488">
            <v>18</v>
          </cell>
        </row>
        <row r="489">
          <cell r="E489" t="str">
            <v>Мини</v>
          </cell>
          <cell r="F489">
            <v>34.5</v>
          </cell>
          <cell r="J489">
            <v>4</v>
          </cell>
        </row>
        <row r="490">
          <cell r="E490" t="str">
            <v>Микро 2(3)</v>
          </cell>
          <cell r="F490">
            <v>57.4</v>
          </cell>
          <cell r="J490">
            <v>4</v>
          </cell>
        </row>
        <row r="491">
          <cell r="E491" t="str">
            <v>Мини расширенный</v>
          </cell>
          <cell r="F491">
            <v>152.30000000000001</v>
          </cell>
          <cell r="J491">
            <v>6</v>
          </cell>
        </row>
        <row r="492">
          <cell r="E492" t="str">
            <v>Стандарт</v>
          </cell>
          <cell r="F492">
            <v>250.5</v>
          </cell>
          <cell r="J492">
            <v>12</v>
          </cell>
        </row>
        <row r="493">
          <cell r="E493" t="str">
            <v>Привилегия</v>
          </cell>
          <cell r="F493">
            <v>307.2</v>
          </cell>
          <cell r="J493">
            <v>14</v>
          </cell>
        </row>
        <row r="494">
          <cell r="E494" t="str">
            <v>Микро 2(3)</v>
          </cell>
          <cell r="F494">
            <v>49</v>
          </cell>
          <cell r="J494">
            <v>2</v>
          </cell>
        </row>
        <row r="495">
          <cell r="E495" t="str">
            <v>Стандарт</v>
          </cell>
          <cell r="F495">
            <v>298.89999999999998</v>
          </cell>
          <cell r="J495">
            <v>15</v>
          </cell>
        </row>
        <row r="496">
          <cell r="E496" t="str">
            <v>Мини расширенный</v>
          </cell>
          <cell r="F496">
            <v>177.8</v>
          </cell>
          <cell r="J496">
            <v>8</v>
          </cell>
        </row>
        <row r="497">
          <cell r="E497" t="str">
            <v>Микро 2(3)</v>
          </cell>
          <cell r="F497">
            <v>29.97</v>
          </cell>
          <cell r="J497">
            <v>3</v>
          </cell>
        </row>
        <row r="498">
          <cell r="E498" t="str">
            <v>Флагман</v>
          </cell>
          <cell r="F498">
            <v>1159.5</v>
          </cell>
          <cell r="J498">
            <v>76</v>
          </cell>
        </row>
        <row r="499">
          <cell r="E499" t="str">
            <v>Мини расширенный</v>
          </cell>
          <cell r="F499">
            <v>83.8</v>
          </cell>
          <cell r="J499">
            <v>6</v>
          </cell>
        </row>
        <row r="500">
          <cell r="E500" t="str">
            <v>РОО</v>
          </cell>
          <cell r="F500">
            <v>1401.6</v>
          </cell>
          <cell r="J500">
            <v>189</v>
          </cell>
        </row>
        <row r="501">
          <cell r="E501" t="str">
            <v>РОО</v>
          </cell>
          <cell r="F501">
            <v>1433.164</v>
          </cell>
          <cell r="J501">
            <v>289</v>
          </cell>
        </row>
        <row r="502">
          <cell r="E502" t="str">
            <v>Привилегия</v>
          </cell>
          <cell r="F502">
            <v>422.8</v>
          </cell>
          <cell r="J502">
            <v>13</v>
          </cell>
        </row>
        <row r="503">
          <cell r="E503" t="str">
            <v>Мини расширенный</v>
          </cell>
          <cell r="F503">
            <v>155.6</v>
          </cell>
          <cell r="J503">
            <v>5</v>
          </cell>
        </row>
        <row r="504">
          <cell r="E504" t="str">
            <v>Мини расширенный</v>
          </cell>
          <cell r="F504">
            <v>187.5</v>
          </cell>
          <cell r="J504">
            <v>12</v>
          </cell>
        </row>
        <row r="505">
          <cell r="E505" t="str">
            <v>Стандарт</v>
          </cell>
          <cell r="F505">
            <v>490</v>
          </cell>
          <cell r="J505">
            <v>46</v>
          </cell>
        </row>
        <row r="506">
          <cell r="E506" t="str">
            <v>Стандарт+бизнес отдел</v>
          </cell>
          <cell r="F506">
            <v>301.39999999999998</v>
          </cell>
          <cell r="J506">
            <v>24</v>
          </cell>
        </row>
        <row r="507">
          <cell r="E507" t="str">
            <v>Стандарт</v>
          </cell>
          <cell r="F507">
            <v>192.7</v>
          </cell>
          <cell r="J507">
            <v>6</v>
          </cell>
        </row>
        <row r="508">
          <cell r="E508" t="str">
            <v>Стандарт</v>
          </cell>
          <cell r="F508">
            <v>267.89999999999998</v>
          </cell>
          <cell r="J508">
            <v>13</v>
          </cell>
        </row>
        <row r="509">
          <cell r="E509" t="str">
            <v>Флагман</v>
          </cell>
          <cell r="F509">
            <v>1150.9000000000001</v>
          </cell>
          <cell r="J509">
            <v>70</v>
          </cell>
        </row>
        <row r="510">
          <cell r="E510" t="str">
            <v>ВИП</v>
          </cell>
          <cell r="F510">
            <v>899.6</v>
          </cell>
          <cell r="J510">
            <v>21</v>
          </cell>
        </row>
        <row r="511">
          <cell r="E511" t="str">
            <v>Мини расширенный</v>
          </cell>
          <cell r="F511">
            <v>167</v>
          </cell>
          <cell r="J511">
            <v>6</v>
          </cell>
        </row>
        <row r="512">
          <cell r="E512" t="str">
            <v>Стандарт</v>
          </cell>
          <cell r="F512">
            <v>639.4</v>
          </cell>
          <cell r="J512">
            <v>8</v>
          </cell>
        </row>
        <row r="513">
          <cell r="E513" t="str">
            <v>Стандарт</v>
          </cell>
          <cell r="F513">
            <v>257.10000000000002</v>
          </cell>
          <cell r="J513">
            <v>13</v>
          </cell>
        </row>
        <row r="514">
          <cell r="E514" t="str">
            <v>Стандарт+бизнес отдел</v>
          </cell>
          <cell r="F514">
            <v>254.1</v>
          </cell>
          <cell r="J514">
            <v>18</v>
          </cell>
        </row>
        <row r="515">
          <cell r="E515" t="str">
            <v>Стандарт</v>
          </cell>
          <cell r="F515">
            <v>367.7</v>
          </cell>
          <cell r="J515">
            <v>18</v>
          </cell>
        </row>
        <row r="516">
          <cell r="E516" t="str">
            <v>Стандарт</v>
          </cell>
          <cell r="F516">
            <v>247.9</v>
          </cell>
          <cell r="J516">
            <v>10</v>
          </cell>
        </row>
        <row r="517">
          <cell r="E517" t="str">
            <v>Стандарт+бизнес отдел</v>
          </cell>
          <cell r="F517">
            <v>327.39999999999998</v>
          </cell>
          <cell r="J517">
            <v>15</v>
          </cell>
        </row>
        <row r="518">
          <cell r="E518" t="str">
            <v>Микро 2(3)</v>
          </cell>
          <cell r="F518">
            <v>35</v>
          </cell>
          <cell r="J518">
            <v>2</v>
          </cell>
        </row>
        <row r="519">
          <cell r="E519" t="str">
            <v>Стандарт+бизнес отдел</v>
          </cell>
          <cell r="F519">
            <v>478.1</v>
          </cell>
          <cell r="J519">
            <v>13</v>
          </cell>
        </row>
        <row r="520">
          <cell r="E520" t="str">
            <v>Стандарт+бизнес отдел</v>
          </cell>
          <cell r="F520">
            <v>391.3</v>
          </cell>
          <cell r="J520">
            <v>20</v>
          </cell>
        </row>
        <row r="521">
          <cell r="E521" t="str">
            <v>Микро 2(3)</v>
          </cell>
          <cell r="F521">
            <v>82.9</v>
          </cell>
          <cell r="J521">
            <v>4</v>
          </cell>
        </row>
        <row r="522">
          <cell r="E522" t="str">
            <v>Стандарт+бизнес отдел</v>
          </cell>
          <cell r="F522">
            <v>377.1</v>
          </cell>
          <cell r="J522">
            <v>32</v>
          </cell>
        </row>
        <row r="523">
          <cell r="E523" t="str">
            <v>Стандарт</v>
          </cell>
          <cell r="F523">
            <v>251.4</v>
          </cell>
          <cell r="J523">
            <v>11</v>
          </cell>
        </row>
        <row r="524">
          <cell r="E524" t="str">
            <v>Мини расширенный</v>
          </cell>
          <cell r="F524">
            <v>183.9</v>
          </cell>
          <cell r="J524">
            <v>7</v>
          </cell>
        </row>
        <row r="525">
          <cell r="E525" t="str">
            <v>Стандарт+бизнес отдел</v>
          </cell>
          <cell r="F525">
            <v>632.90000000000009</v>
          </cell>
          <cell r="J525">
            <v>53</v>
          </cell>
        </row>
        <row r="526">
          <cell r="E526" t="str">
            <v>Филиал</v>
          </cell>
          <cell r="F526">
            <v>3110.0000000000005</v>
          </cell>
          <cell r="J526">
            <v>346</v>
          </cell>
        </row>
        <row r="527">
          <cell r="E527" t="str">
            <v>Мини расширенный</v>
          </cell>
          <cell r="F527">
            <v>91.5</v>
          </cell>
          <cell r="J527">
            <v>12</v>
          </cell>
        </row>
        <row r="528">
          <cell r="E528" t="str">
            <v>Микро 2(3)</v>
          </cell>
          <cell r="F528">
            <v>31.4</v>
          </cell>
          <cell r="J528">
            <v>3</v>
          </cell>
        </row>
        <row r="529">
          <cell r="E529" t="str">
            <v>Мини расширенный</v>
          </cell>
          <cell r="F529">
            <v>118.2</v>
          </cell>
          <cell r="J529">
            <v>4</v>
          </cell>
        </row>
        <row r="530">
          <cell r="E530" t="str">
            <v>Стандарт</v>
          </cell>
          <cell r="F530">
            <v>219.8</v>
          </cell>
          <cell r="J530">
            <v>21</v>
          </cell>
        </row>
        <row r="531">
          <cell r="E531" t="str">
            <v>Мини расширенный</v>
          </cell>
          <cell r="F531">
            <v>199.5</v>
          </cell>
          <cell r="J531">
            <v>5</v>
          </cell>
        </row>
        <row r="532">
          <cell r="E532" t="str">
            <v>Мини расширенный</v>
          </cell>
          <cell r="F532">
            <v>110</v>
          </cell>
          <cell r="J532">
            <v>5</v>
          </cell>
        </row>
        <row r="533">
          <cell r="E533" t="str">
            <v>Мини расширенный</v>
          </cell>
          <cell r="F533">
            <v>148.1</v>
          </cell>
          <cell r="J533">
            <v>11</v>
          </cell>
        </row>
        <row r="534">
          <cell r="E534" t="str">
            <v>Стандарт+бизнес отдел</v>
          </cell>
          <cell r="F534">
            <v>163.4</v>
          </cell>
          <cell r="J534">
            <v>10</v>
          </cell>
        </row>
        <row r="535">
          <cell r="E535" t="str">
            <v>Стандарт+бизнес отдел</v>
          </cell>
          <cell r="F535">
            <v>413.3</v>
          </cell>
          <cell r="J535">
            <v>24</v>
          </cell>
        </row>
        <row r="536">
          <cell r="E536" t="str">
            <v>Привилегия</v>
          </cell>
          <cell r="F536">
            <v>394.2</v>
          </cell>
          <cell r="J536">
            <v>21</v>
          </cell>
        </row>
        <row r="537">
          <cell r="E537" t="str">
            <v>Стандарт</v>
          </cell>
          <cell r="F537">
            <v>201</v>
          </cell>
          <cell r="J537">
            <v>11</v>
          </cell>
        </row>
        <row r="538">
          <cell r="E538" t="str">
            <v>Мини расширенный</v>
          </cell>
          <cell r="F538">
            <v>103.1</v>
          </cell>
          <cell r="J538">
            <v>8</v>
          </cell>
        </row>
        <row r="539">
          <cell r="E539" t="str">
            <v>Стандарт</v>
          </cell>
          <cell r="F539">
            <v>374.9</v>
          </cell>
          <cell r="J539">
            <v>21</v>
          </cell>
        </row>
        <row r="540">
          <cell r="E540" t="str">
            <v>Мини расширенный</v>
          </cell>
          <cell r="F540">
            <v>167.7</v>
          </cell>
          <cell r="J540">
            <v>6</v>
          </cell>
        </row>
        <row r="541">
          <cell r="E541" t="str">
            <v>ВИП</v>
          </cell>
          <cell r="F541">
            <v>470.8</v>
          </cell>
          <cell r="J541">
            <v>15</v>
          </cell>
        </row>
        <row r="542">
          <cell r="E542" t="str">
            <v>Мини расширенный</v>
          </cell>
          <cell r="F542">
            <v>125.3</v>
          </cell>
          <cell r="J542">
            <v>8</v>
          </cell>
        </row>
        <row r="543">
          <cell r="E543" t="str">
            <v>Мини расширенный</v>
          </cell>
          <cell r="F543">
            <v>63.5</v>
          </cell>
          <cell r="J543">
            <v>6</v>
          </cell>
        </row>
        <row r="544">
          <cell r="E544" t="str">
            <v>Мини расширенный</v>
          </cell>
          <cell r="F544">
            <v>199.6</v>
          </cell>
          <cell r="J544">
            <v>10</v>
          </cell>
        </row>
        <row r="545">
          <cell r="E545" t="str">
            <v>РОО</v>
          </cell>
          <cell r="F545">
            <v>4305.3</v>
          </cell>
          <cell r="J545">
            <v>118</v>
          </cell>
        </row>
        <row r="546">
          <cell r="E546" t="str">
            <v>Стандарт</v>
          </cell>
          <cell r="F546">
            <v>231.1</v>
          </cell>
          <cell r="J546">
            <v>16</v>
          </cell>
        </row>
        <row r="547">
          <cell r="E547" t="str">
            <v>Мини расширенный</v>
          </cell>
          <cell r="F547">
            <v>76.7</v>
          </cell>
          <cell r="J547">
            <v>7</v>
          </cell>
        </row>
        <row r="548">
          <cell r="E548" t="str">
            <v>Микро 2(3)</v>
          </cell>
          <cell r="F548">
            <v>29.9</v>
          </cell>
          <cell r="J548">
            <v>4</v>
          </cell>
        </row>
        <row r="549">
          <cell r="E549" t="str">
            <v>Мини расширенный</v>
          </cell>
          <cell r="F549">
            <v>109.6</v>
          </cell>
          <cell r="J549">
            <v>10</v>
          </cell>
        </row>
        <row r="550">
          <cell r="E550" t="str">
            <v>Мини расширенный</v>
          </cell>
          <cell r="F550">
            <v>618.70000000000005</v>
          </cell>
          <cell r="J550">
            <v>16</v>
          </cell>
        </row>
        <row r="551">
          <cell r="E551" t="str">
            <v>Стандарт</v>
          </cell>
          <cell r="F551">
            <v>233</v>
          </cell>
          <cell r="J551">
            <v>8</v>
          </cell>
        </row>
        <row r="552">
          <cell r="E552" t="str">
            <v>Мини расширенный</v>
          </cell>
          <cell r="F552">
            <v>192.7</v>
          </cell>
          <cell r="J552">
            <v>9</v>
          </cell>
        </row>
        <row r="553">
          <cell r="E553" t="str">
            <v>Стандарт</v>
          </cell>
          <cell r="F553">
            <v>167.83</v>
          </cell>
          <cell r="J553">
            <v>12</v>
          </cell>
        </row>
        <row r="554">
          <cell r="E554" t="str">
            <v>Стандарт</v>
          </cell>
          <cell r="F554">
            <v>139.5</v>
          </cell>
          <cell r="J554">
            <v>11</v>
          </cell>
        </row>
        <row r="555">
          <cell r="E555" t="str">
            <v>Стандарт</v>
          </cell>
          <cell r="F555">
            <v>228.15</v>
          </cell>
          <cell r="J555">
            <v>17</v>
          </cell>
        </row>
        <row r="556">
          <cell r="E556" t="str">
            <v>Мини расширенный</v>
          </cell>
          <cell r="F556">
            <v>78.7</v>
          </cell>
          <cell r="J556">
            <v>4</v>
          </cell>
        </row>
        <row r="557">
          <cell r="E557" t="str">
            <v>РОО</v>
          </cell>
          <cell r="F557">
            <v>712.6</v>
          </cell>
          <cell r="J557">
            <v>104</v>
          </cell>
        </row>
        <row r="558">
          <cell r="E558" t="str">
            <v>Стандарт+бизнес отдел</v>
          </cell>
          <cell r="F558">
            <v>1069.8</v>
          </cell>
          <cell r="J558">
            <v>25</v>
          </cell>
        </row>
        <row r="559">
          <cell r="E559" t="str">
            <v>Мини расширенный</v>
          </cell>
          <cell r="F559">
            <v>145.80000000000001</v>
          </cell>
          <cell r="J559">
            <v>15</v>
          </cell>
        </row>
        <row r="560">
          <cell r="E560" t="str">
            <v>Стандарт+бизнес отдел</v>
          </cell>
          <cell r="F560">
            <v>409.7000000000001</v>
          </cell>
          <cell r="J560">
            <v>28</v>
          </cell>
        </row>
        <row r="561">
          <cell r="E561" t="str">
            <v>Стандарт</v>
          </cell>
          <cell r="F561">
            <v>203.3</v>
          </cell>
          <cell r="J561">
            <v>10</v>
          </cell>
        </row>
        <row r="562">
          <cell r="E562" t="str">
            <v>Стандарт</v>
          </cell>
          <cell r="F562">
            <v>230.4</v>
          </cell>
          <cell r="J562">
            <v>15</v>
          </cell>
        </row>
        <row r="563">
          <cell r="E563" t="str">
            <v>Мини расширенный</v>
          </cell>
          <cell r="F563">
            <v>182.2</v>
          </cell>
          <cell r="J563">
            <v>8</v>
          </cell>
        </row>
        <row r="564">
          <cell r="E564" t="str">
            <v>Стандарт</v>
          </cell>
          <cell r="F564">
            <v>200.2</v>
          </cell>
          <cell r="J564">
            <v>13</v>
          </cell>
        </row>
        <row r="565">
          <cell r="E565" t="str">
            <v>Стандарт+бизнес отдел</v>
          </cell>
          <cell r="F565">
            <v>337</v>
          </cell>
          <cell r="J565">
            <v>31</v>
          </cell>
        </row>
        <row r="566">
          <cell r="E566" t="str">
            <v>Мини</v>
          </cell>
          <cell r="F566">
            <v>38.1</v>
          </cell>
          <cell r="J566">
            <v>8</v>
          </cell>
        </row>
        <row r="567">
          <cell r="E567" t="str">
            <v>Стандарт+бизнес отдел</v>
          </cell>
          <cell r="F567">
            <v>336.8</v>
          </cell>
          <cell r="J567">
            <v>26</v>
          </cell>
        </row>
        <row r="568">
          <cell r="E568" t="str">
            <v>Стандарт</v>
          </cell>
          <cell r="F568">
            <v>282.3</v>
          </cell>
          <cell r="J568">
            <v>11</v>
          </cell>
        </row>
        <row r="569">
          <cell r="E569" t="str">
            <v>Привилегия</v>
          </cell>
          <cell r="F569">
            <v>392.5</v>
          </cell>
          <cell r="J569">
            <v>11</v>
          </cell>
        </row>
        <row r="570">
          <cell r="E570" t="str">
            <v>Стандарт+бизнес отдел</v>
          </cell>
          <cell r="F570">
            <v>520.5</v>
          </cell>
          <cell r="J570">
            <v>19</v>
          </cell>
        </row>
        <row r="571">
          <cell r="E571" t="str">
            <v>РОО</v>
          </cell>
          <cell r="F571">
            <v>1766.2000000000005</v>
          </cell>
          <cell r="J571">
            <v>159</v>
          </cell>
        </row>
        <row r="572">
          <cell r="E572" t="str">
            <v>Мини расширенный</v>
          </cell>
          <cell r="F572">
            <v>173.3</v>
          </cell>
          <cell r="J572">
            <v>15</v>
          </cell>
        </row>
        <row r="573">
          <cell r="E573" t="str">
            <v>Мини расширенный</v>
          </cell>
          <cell r="F573">
            <v>238.05</v>
          </cell>
          <cell r="J573">
            <v>13</v>
          </cell>
        </row>
        <row r="574">
          <cell r="E574" t="str">
            <v>Стандарт</v>
          </cell>
          <cell r="F574">
            <v>163.9</v>
          </cell>
          <cell r="J574">
            <v>18</v>
          </cell>
        </row>
        <row r="575">
          <cell r="E575" t="str">
            <v>Стандарт</v>
          </cell>
          <cell r="F575">
            <v>270</v>
          </cell>
          <cell r="J575">
            <v>15</v>
          </cell>
        </row>
        <row r="576">
          <cell r="E576" t="str">
            <v>Стандарт</v>
          </cell>
          <cell r="F576">
            <v>232.5</v>
          </cell>
          <cell r="J576">
            <v>22</v>
          </cell>
        </row>
        <row r="577">
          <cell r="E577" t="str">
            <v>Мини расширенный</v>
          </cell>
          <cell r="F577">
            <v>162.1</v>
          </cell>
          <cell r="J577">
            <v>10</v>
          </cell>
        </row>
        <row r="578">
          <cell r="E578" t="str">
            <v>Микро 2(3)</v>
          </cell>
          <cell r="F578">
            <v>44.1</v>
          </cell>
          <cell r="J578">
            <v>4</v>
          </cell>
        </row>
        <row r="579">
          <cell r="E579" t="str">
            <v>Мини расширенный</v>
          </cell>
          <cell r="F579">
            <v>178.8</v>
          </cell>
          <cell r="J579">
            <v>17</v>
          </cell>
        </row>
        <row r="580">
          <cell r="E580" t="str">
            <v>Стандарт</v>
          </cell>
          <cell r="F580">
            <v>341.7</v>
          </cell>
          <cell r="J580">
            <v>13</v>
          </cell>
        </row>
        <row r="581">
          <cell r="E581" t="str">
            <v>Стандарт+бизнес отдел</v>
          </cell>
          <cell r="F581">
            <v>482.3</v>
          </cell>
          <cell r="J581">
            <v>39</v>
          </cell>
        </row>
        <row r="582">
          <cell r="E582" t="str">
            <v>Микро 2(3)</v>
          </cell>
          <cell r="F582">
            <v>45</v>
          </cell>
          <cell r="J582">
            <v>5</v>
          </cell>
        </row>
        <row r="583">
          <cell r="E583" t="str">
            <v>РОО</v>
          </cell>
          <cell r="F583">
            <v>1031</v>
          </cell>
          <cell r="J583">
            <v>126</v>
          </cell>
        </row>
        <row r="584">
          <cell r="E584" t="str">
            <v>Мини расширенный</v>
          </cell>
          <cell r="F584">
            <v>157.30000000000001</v>
          </cell>
          <cell r="J584">
            <v>7</v>
          </cell>
        </row>
        <row r="585">
          <cell r="E585" t="str">
            <v>Стандарт+бизнес отдел</v>
          </cell>
          <cell r="F585">
            <v>433</v>
          </cell>
          <cell r="J585">
            <v>26</v>
          </cell>
        </row>
        <row r="586">
          <cell r="E586" t="str">
            <v>Стандарт</v>
          </cell>
          <cell r="F586">
            <v>410</v>
          </cell>
          <cell r="J586">
            <v>13</v>
          </cell>
        </row>
        <row r="587">
          <cell r="E587" t="str">
            <v>Мини расширенный</v>
          </cell>
          <cell r="F587">
            <v>78.900000000000006</v>
          </cell>
          <cell r="J587">
            <v>7</v>
          </cell>
        </row>
        <row r="588">
          <cell r="E588" t="str">
            <v>Микро 2(3)</v>
          </cell>
        </row>
        <row r="589">
          <cell r="E589" t="str">
            <v>РОО</v>
          </cell>
          <cell r="F589">
            <v>615.6</v>
          </cell>
          <cell r="J589">
            <v>65</v>
          </cell>
        </row>
        <row r="590">
          <cell r="E590" t="str">
            <v>Мини расширенный</v>
          </cell>
          <cell r="F590">
            <v>548.4</v>
          </cell>
          <cell r="J590">
            <v>20</v>
          </cell>
        </row>
        <row r="591">
          <cell r="E591" t="str">
            <v>РОО</v>
          </cell>
          <cell r="F591">
            <v>632.79999999999995</v>
          </cell>
          <cell r="J591">
            <v>49</v>
          </cell>
        </row>
        <row r="592">
          <cell r="E592" t="str">
            <v>Филиал</v>
          </cell>
          <cell r="F592">
            <v>3973.6</v>
          </cell>
          <cell r="J592">
            <v>358</v>
          </cell>
        </row>
        <row r="593">
          <cell r="E593" t="str">
            <v>Закрыт</v>
          </cell>
          <cell r="J593">
            <v>0</v>
          </cell>
        </row>
        <row r="594">
          <cell r="E594" t="str">
            <v>Стандарт</v>
          </cell>
          <cell r="F594">
            <v>235.9</v>
          </cell>
          <cell r="J594">
            <v>20</v>
          </cell>
        </row>
        <row r="595">
          <cell r="E595" t="str">
            <v>Стандарт+бизнес отдел</v>
          </cell>
          <cell r="F595">
            <v>245.3</v>
          </cell>
          <cell r="J595">
            <v>20</v>
          </cell>
        </row>
        <row r="596">
          <cell r="E596" t="str">
            <v>Мини расширенный</v>
          </cell>
          <cell r="F596">
            <v>74.5</v>
          </cell>
          <cell r="J596">
            <v>4</v>
          </cell>
        </row>
        <row r="597">
          <cell r="E597" t="str">
            <v>Стандарт+бизнес отдел</v>
          </cell>
          <cell r="F597">
            <v>385.6</v>
          </cell>
          <cell r="J597">
            <v>39</v>
          </cell>
        </row>
        <row r="598">
          <cell r="E598" t="str">
            <v>Микро 2(3)</v>
          </cell>
          <cell r="F598">
            <v>27.8</v>
          </cell>
          <cell r="J598">
            <v>3</v>
          </cell>
        </row>
        <row r="599">
          <cell r="E599" t="str">
            <v>Мини расширенный</v>
          </cell>
          <cell r="F599">
            <v>143.69999999999999</v>
          </cell>
          <cell r="J599">
            <v>6</v>
          </cell>
        </row>
        <row r="600">
          <cell r="E600" t="str">
            <v>Привилегия</v>
          </cell>
          <cell r="F600">
            <v>350.7</v>
          </cell>
          <cell r="J600">
            <v>8</v>
          </cell>
        </row>
        <row r="601">
          <cell r="E601" t="str">
            <v>Стандарт+бизнес отдел</v>
          </cell>
          <cell r="F601">
            <v>470.2</v>
          </cell>
          <cell r="J601">
            <v>26</v>
          </cell>
        </row>
        <row r="602">
          <cell r="E602" t="str">
            <v>Мини</v>
          </cell>
          <cell r="F602">
            <v>47.3</v>
          </cell>
          <cell r="J602">
            <v>7</v>
          </cell>
        </row>
        <row r="603">
          <cell r="E603" t="str">
            <v>Стандарт</v>
          </cell>
          <cell r="F603">
            <v>212.1</v>
          </cell>
          <cell r="J603">
            <v>9</v>
          </cell>
        </row>
        <row r="604">
          <cell r="E604" t="str">
            <v>Стандарт</v>
          </cell>
          <cell r="F604">
            <v>145</v>
          </cell>
          <cell r="J604">
            <v>15</v>
          </cell>
        </row>
        <row r="605">
          <cell r="E605" t="str">
            <v>Стандарт+бизнес отдел</v>
          </cell>
          <cell r="F605">
            <v>1870.4</v>
          </cell>
          <cell r="J605">
            <v>45</v>
          </cell>
        </row>
        <row r="606">
          <cell r="E606" t="str">
            <v>Мини расширенный</v>
          </cell>
          <cell r="F606">
            <v>95.9</v>
          </cell>
          <cell r="J606">
            <v>5</v>
          </cell>
        </row>
        <row r="607">
          <cell r="E607" t="str">
            <v>Мини расширенный</v>
          </cell>
          <cell r="F607">
            <v>121.4</v>
          </cell>
          <cell r="J607">
            <v>10</v>
          </cell>
        </row>
        <row r="608">
          <cell r="E608" t="str">
            <v>Стандарт</v>
          </cell>
          <cell r="F608">
            <v>367.2</v>
          </cell>
          <cell r="J608">
            <v>15</v>
          </cell>
        </row>
        <row r="609">
          <cell r="E609" t="str">
            <v>Стандарт</v>
          </cell>
          <cell r="F609">
            <v>158.5</v>
          </cell>
          <cell r="J609">
            <v>7</v>
          </cell>
        </row>
        <row r="610">
          <cell r="E610" t="str">
            <v>ВИП</v>
          </cell>
          <cell r="F610">
            <v>357.1</v>
          </cell>
          <cell r="J610">
            <v>15</v>
          </cell>
        </row>
        <row r="611">
          <cell r="E611" t="str">
            <v>Стандарт</v>
          </cell>
          <cell r="F611">
            <v>411</v>
          </cell>
          <cell r="J611">
            <v>18</v>
          </cell>
        </row>
        <row r="612">
          <cell r="E612" t="str">
            <v>Стандарт</v>
          </cell>
          <cell r="F612">
            <v>295</v>
          </cell>
          <cell r="J612">
            <v>11</v>
          </cell>
        </row>
        <row r="613">
          <cell r="E613" t="str">
            <v>Стандарт</v>
          </cell>
          <cell r="F613">
            <v>224.6</v>
          </cell>
          <cell r="J613">
            <v>9</v>
          </cell>
        </row>
        <row r="614">
          <cell r="E614" t="str">
            <v>Стандарт+бизнес отдел</v>
          </cell>
          <cell r="F614">
            <v>286.7</v>
          </cell>
          <cell r="J614">
            <v>32</v>
          </cell>
        </row>
        <row r="615">
          <cell r="E615" t="str">
            <v>РОО</v>
          </cell>
          <cell r="F615">
            <v>548.1</v>
          </cell>
          <cell r="J615">
            <v>88</v>
          </cell>
        </row>
        <row r="616">
          <cell r="E616" t="str">
            <v>Мини расширенный</v>
          </cell>
          <cell r="F616">
            <v>177.7</v>
          </cell>
          <cell r="J616">
            <v>7</v>
          </cell>
        </row>
        <row r="617">
          <cell r="E617" t="str">
            <v>Стандарт</v>
          </cell>
          <cell r="F617">
            <v>537.9</v>
          </cell>
          <cell r="J617">
            <v>13</v>
          </cell>
        </row>
        <row r="618">
          <cell r="E618" t="str">
            <v>Мини расширенный</v>
          </cell>
          <cell r="F618">
            <v>133</v>
          </cell>
          <cell r="J618">
            <v>6</v>
          </cell>
        </row>
        <row r="619">
          <cell r="E619" t="str">
            <v>РОО</v>
          </cell>
          <cell r="F619">
            <v>955.6</v>
          </cell>
          <cell r="J619">
            <v>89</v>
          </cell>
        </row>
        <row r="620">
          <cell r="E620" t="str">
            <v>Стандарт</v>
          </cell>
          <cell r="F620">
            <v>147</v>
          </cell>
          <cell r="J620">
            <v>7</v>
          </cell>
        </row>
        <row r="621">
          <cell r="E621" t="str">
            <v>Стандарт+бизнес отдел</v>
          </cell>
          <cell r="F621">
            <v>250.1</v>
          </cell>
          <cell r="J621">
            <v>25</v>
          </cell>
        </row>
        <row r="622">
          <cell r="E622" t="str">
            <v>Стандарт</v>
          </cell>
          <cell r="F622">
            <v>340</v>
          </cell>
          <cell r="J622">
            <v>19</v>
          </cell>
        </row>
        <row r="623">
          <cell r="E623" t="str">
            <v>Мини расширенный</v>
          </cell>
          <cell r="F623">
            <v>96.2</v>
          </cell>
          <cell r="J623">
            <v>9</v>
          </cell>
        </row>
        <row r="624">
          <cell r="E624" t="str">
            <v>Стандарт+бизнес отдел</v>
          </cell>
          <cell r="F624">
            <v>460</v>
          </cell>
          <cell r="J624">
            <v>45</v>
          </cell>
        </row>
        <row r="625">
          <cell r="E625" t="str">
            <v>Мини</v>
          </cell>
          <cell r="F625">
            <v>68.900000000000006</v>
          </cell>
          <cell r="J625">
            <v>6</v>
          </cell>
        </row>
        <row r="626">
          <cell r="E626" t="str">
            <v>Стандарт</v>
          </cell>
          <cell r="F626">
            <v>365.1</v>
          </cell>
          <cell r="J626">
            <v>14</v>
          </cell>
        </row>
        <row r="627">
          <cell r="E627" t="str">
            <v>РОО</v>
          </cell>
          <cell r="F627">
            <v>805.5</v>
          </cell>
          <cell r="J627">
            <v>82</v>
          </cell>
        </row>
        <row r="628">
          <cell r="E628" t="str">
            <v>Стандарт</v>
          </cell>
          <cell r="F628">
            <v>215.8</v>
          </cell>
          <cell r="J628">
            <v>9</v>
          </cell>
        </row>
        <row r="629">
          <cell r="E629" t="str">
            <v>Стандарт</v>
          </cell>
          <cell r="F629">
            <v>204.5</v>
          </cell>
          <cell r="J629">
            <v>9</v>
          </cell>
        </row>
        <row r="630">
          <cell r="E630" t="str">
            <v>Стандарт</v>
          </cell>
          <cell r="F630">
            <v>343.5</v>
          </cell>
          <cell r="J630">
            <v>16</v>
          </cell>
        </row>
        <row r="631">
          <cell r="E631" t="str">
            <v>Мини расширенный</v>
          </cell>
          <cell r="F631">
            <v>95.4</v>
          </cell>
          <cell r="J631">
            <v>5</v>
          </cell>
        </row>
        <row r="632">
          <cell r="E632" t="str">
            <v>РОО</v>
          </cell>
          <cell r="F632">
            <v>1743.7</v>
          </cell>
          <cell r="J632">
            <v>94</v>
          </cell>
        </row>
        <row r="633">
          <cell r="E633" t="str">
            <v>Стандарт</v>
          </cell>
          <cell r="F633">
            <v>218.4</v>
          </cell>
          <cell r="J633">
            <v>13</v>
          </cell>
        </row>
        <row r="634">
          <cell r="E634" t="str">
            <v>Стандарт</v>
          </cell>
          <cell r="F634">
            <v>440.3</v>
          </cell>
          <cell r="J634">
            <v>21</v>
          </cell>
        </row>
        <row r="635">
          <cell r="E635" t="str">
            <v>Стандарт</v>
          </cell>
          <cell r="F635">
            <v>278.8</v>
          </cell>
          <cell r="J635">
            <v>1</v>
          </cell>
        </row>
        <row r="636">
          <cell r="E636" t="str">
            <v>Микро 2(3)</v>
          </cell>
          <cell r="F636">
            <v>34</v>
          </cell>
          <cell r="J636">
            <v>3</v>
          </cell>
        </row>
        <row r="637">
          <cell r="E637" t="str">
            <v>Стандарт</v>
          </cell>
          <cell r="F637">
            <v>244</v>
          </cell>
          <cell r="J637">
            <v>20</v>
          </cell>
        </row>
        <row r="638">
          <cell r="E638" t="str">
            <v>Стандарт</v>
          </cell>
          <cell r="F638">
            <v>433</v>
          </cell>
          <cell r="J638">
            <v>26</v>
          </cell>
        </row>
        <row r="639">
          <cell r="E639" t="str">
            <v>Стандарт</v>
          </cell>
          <cell r="F639">
            <v>326.5</v>
          </cell>
          <cell r="J639">
            <v>13</v>
          </cell>
        </row>
        <row r="640">
          <cell r="E640" t="str">
            <v>Стандарт</v>
          </cell>
          <cell r="F640">
            <v>540.6</v>
          </cell>
          <cell r="J640">
            <v>25</v>
          </cell>
        </row>
        <row r="641">
          <cell r="E641" t="str">
            <v>Стандарт+бизнес отдел</v>
          </cell>
          <cell r="F641">
            <v>626.4</v>
          </cell>
          <cell r="J641">
            <v>37</v>
          </cell>
        </row>
        <row r="642">
          <cell r="E642" t="str">
            <v>Привилегия</v>
          </cell>
          <cell r="F642">
            <v>309.2</v>
          </cell>
          <cell r="J642">
            <v>7</v>
          </cell>
        </row>
        <row r="643">
          <cell r="E643" t="str">
            <v>РОО</v>
          </cell>
          <cell r="F643">
            <v>1231.4000000000001</v>
          </cell>
          <cell r="J643">
            <v>153</v>
          </cell>
        </row>
        <row r="644">
          <cell r="E644" t="str">
            <v>Стандарт</v>
          </cell>
          <cell r="F644">
            <v>215.8</v>
          </cell>
          <cell r="J644">
            <v>9</v>
          </cell>
        </row>
        <row r="645">
          <cell r="E645" t="str">
            <v>Мини расширенный</v>
          </cell>
          <cell r="F645">
            <v>141.9</v>
          </cell>
          <cell r="J645">
            <v>7</v>
          </cell>
        </row>
        <row r="646">
          <cell r="E646" t="str">
            <v>Стандарт</v>
          </cell>
          <cell r="F646">
            <v>246</v>
          </cell>
          <cell r="J646">
            <v>14</v>
          </cell>
        </row>
        <row r="647">
          <cell r="E647" t="str">
            <v>Микро 2(3)</v>
          </cell>
          <cell r="F647">
            <v>68.900000000000006</v>
          </cell>
          <cell r="J647">
            <v>3</v>
          </cell>
        </row>
        <row r="648">
          <cell r="E648" t="str">
            <v>Микро 2(3)</v>
          </cell>
          <cell r="F648">
            <v>54.09</v>
          </cell>
          <cell r="J648">
            <v>3</v>
          </cell>
        </row>
        <row r="649">
          <cell r="E649" t="str">
            <v>Стандарт</v>
          </cell>
          <cell r="F649">
            <v>180.2</v>
          </cell>
          <cell r="J649">
            <v>13</v>
          </cell>
        </row>
        <row r="650">
          <cell r="E650" t="str">
            <v>РОО</v>
          </cell>
          <cell r="F650">
            <v>1032.5999999999999</v>
          </cell>
          <cell r="J650">
            <v>147</v>
          </cell>
        </row>
        <row r="651">
          <cell r="E651" t="str">
            <v>Стандарт</v>
          </cell>
          <cell r="F651">
            <v>254.4</v>
          </cell>
          <cell r="J651">
            <v>19</v>
          </cell>
        </row>
        <row r="652">
          <cell r="E652" t="str">
            <v>ВИП</v>
          </cell>
          <cell r="F652">
            <v>371.8</v>
          </cell>
          <cell r="J652">
            <v>14</v>
          </cell>
        </row>
        <row r="653">
          <cell r="E653" t="str">
            <v>Мини расширенный</v>
          </cell>
          <cell r="F653">
            <v>171</v>
          </cell>
          <cell r="J653">
            <v>8</v>
          </cell>
        </row>
        <row r="654">
          <cell r="E654" t="str">
            <v>Мини расширенный</v>
          </cell>
          <cell r="F654">
            <v>156.30000000000001</v>
          </cell>
          <cell r="J654">
            <v>9</v>
          </cell>
        </row>
        <row r="655">
          <cell r="E655" t="str">
            <v>Стандарт</v>
          </cell>
          <cell r="F655">
            <v>288.8</v>
          </cell>
          <cell r="J655">
            <v>17</v>
          </cell>
        </row>
        <row r="656">
          <cell r="E656" t="str">
            <v>Стандарт</v>
          </cell>
          <cell r="F656">
            <v>304.60000000000002</v>
          </cell>
          <cell r="J656">
            <v>1</v>
          </cell>
        </row>
        <row r="657">
          <cell r="E657" t="str">
            <v>Стандарт+бизнес отдел</v>
          </cell>
          <cell r="F657">
            <v>784</v>
          </cell>
          <cell r="J657">
            <v>65</v>
          </cell>
        </row>
        <row r="658">
          <cell r="E658" t="str">
            <v>Стандарт+бизнес отдел</v>
          </cell>
          <cell r="F658">
            <v>614.6</v>
          </cell>
          <cell r="J658">
            <v>80</v>
          </cell>
        </row>
        <row r="659">
          <cell r="E659" t="str">
            <v>Мини расширенный</v>
          </cell>
          <cell r="F659">
            <v>54.4</v>
          </cell>
          <cell r="J659">
            <v>7</v>
          </cell>
        </row>
        <row r="660">
          <cell r="E660" t="str">
            <v>Мини расширенный</v>
          </cell>
          <cell r="F660">
            <v>205.4</v>
          </cell>
          <cell r="J660">
            <v>10</v>
          </cell>
        </row>
        <row r="661">
          <cell r="E661" t="str">
            <v>Стандарт</v>
          </cell>
          <cell r="F661">
            <v>186.9</v>
          </cell>
          <cell r="J661">
            <v>6</v>
          </cell>
        </row>
        <row r="662">
          <cell r="E662" t="str">
            <v>Мини расширенный</v>
          </cell>
          <cell r="F662">
            <v>131</v>
          </cell>
          <cell r="J662">
            <v>9</v>
          </cell>
        </row>
        <row r="663">
          <cell r="E663" t="str">
            <v>Привилегия</v>
          </cell>
          <cell r="F663">
            <v>409</v>
          </cell>
          <cell r="J663">
            <v>12</v>
          </cell>
        </row>
        <row r="664">
          <cell r="E664" t="str">
            <v>Мини расширенный</v>
          </cell>
          <cell r="F664">
            <v>83.7</v>
          </cell>
          <cell r="J664">
            <v>6</v>
          </cell>
        </row>
        <row r="665">
          <cell r="E665" t="str">
            <v>Мини расширенный</v>
          </cell>
          <cell r="F665">
            <v>180.7</v>
          </cell>
          <cell r="J665">
            <v>11</v>
          </cell>
        </row>
        <row r="666">
          <cell r="E666" t="str">
            <v>Микро 2(3)</v>
          </cell>
          <cell r="F666">
            <v>20.260000000000002</v>
          </cell>
          <cell r="J666">
            <v>2</v>
          </cell>
        </row>
        <row r="667">
          <cell r="E667" t="str">
            <v>РОО</v>
          </cell>
          <cell r="F667">
            <v>1354.9</v>
          </cell>
          <cell r="J667">
            <v>141</v>
          </cell>
        </row>
        <row r="668">
          <cell r="E668" t="str">
            <v>Мини расширенный</v>
          </cell>
          <cell r="F668">
            <v>58.6</v>
          </cell>
          <cell r="J668">
            <v>5</v>
          </cell>
        </row>
        <row r="669">
          <cell r="E669" t="str">
            <v>Стандарт</v>
          </cell>
          <cell r="F669">
            <v>281.89999999999998</v>
          </cell>
          <cell r="J669">
            <v>7</v>
          </cell>
        </row>
        <row r="670">
          <cell r="E670" t="str">
            <v>Стандарт+бизнес отдел</v>
          </cell>
          <cell r="F670">
            <v>597.70000000000005</v>
          </cell>
          <cell r="J670">
            <v>24</v>
          </cell>
        </row>
        <row r="671">
          <cell r="E671" t="str">
            <v>Стандарт</v>
          </cell>
          <cell r="F671">
            <v>288.7</v>
          </cell>
          <cell r="J671">
            <v>9</v>
          </cell>
        </row>
        <row r="672">
          <cell r="E672" t="str">
            <v>Мини расширенный</v>
          </cell>
          <cell r="F672">
            <v>181.5</v>
          </cell>
          <cell r="J672">
            <v>7</v>
          </cell>
        </row>
        <row r="673">
          <cell r="E673" t="str">
            <v>Мини расширенный</v>
          </cell>
          <cell r="F673">
            <v>85.5</v>
          </cell>
          <cell r="J673">
            <v>7</v>
          </cell>
        </row>
        <row r="674">
          <cell r="E674" t="str">
            <v>РОО</v>
          </cell>
          <cell r="F674">
            <v>625</v>
          </cell>
          <cell r="J674">
            <v>107</v>
          </cell>
        </row>
        <row r="675">
          <cell r="E675" t="str">
            <v>Стандарт</v>
          </cell>
          <cell r="F675">
            <v>179.4</v>
          </cell>
          <cell r="J675">
            <v>7</v>
          </cell>
        </row>
        <row r="676">
          <cell r="E676" t="str">
            <v>Стандарт</v>
          </cell>
          <cell r="F676">
            <v>178.6</v>
          </cell>
          <cell r="J676">
            <v>13</v>
          </cell>
        </row>
        <row r="677">
          <cell r="E677" t="str">
            <v>Стандарт</v>
          </cell>
          <cell r="F677">
            <v>368.2999999999999</v>
          </cell>
          <cell r="J677">
            <v>11</v>
          </cell>
        </row>
        <row r="678">
          <cell r="E678" t="str">
            <v>Мини расширенный</v>
          </cell>
          <cell r="F678">
            <v>56.7</v>
          </cell>
          <cell r="J678">
            <v>6</v>
          </cell>
        </row>
        <row r="679">
          <cell r="E679" t="str">
            <v>РОО</v>
          </cell>
          <cell r="F679">
            <v>660.6</v>
          </cell>
          <cell r="J679">
            <v>108</v>
          </cell>
        </row>
        <row r="680">
          <cell r="E680" t="str">
            <v>Стандарт+бизнес отдел</v>
          </cell>
          <cell r="F680">
            <v>1331.1</v>
          </cell>
          <cell r="J680">
            <v>70</v>
          </cell>
        </row>
        <row r="681">
          <cell r="E681" t="str">
            <v>Мини расширенный</v>
          </cell>
          <cell r="F681">
            <v>246.6</v>
          </cell>
          <cell r="J681">
            <v>7</v>
          </cell>
        </row>
        <row r="682">
          <cell r="E682" t="str">
            <v>Стандарт+бизнес отдел</v>
          </cell>
          <cell r="F682">
            <v>605.20000000000005</v>
          </cell>
          <cell r="J682">
            <v>45</v>
          </cell>
        </row>
        <row r="683">
          <cell r="E683" t="str">
            <v>Мини расширенный</v>
          </cell>
          <cell r="F683">
            <v>178.9</v>
          </cell>
          <cell r="J683">
            <v>8</v>
          </cell>
        </row>
        <row r="684">
          <cell r="E684" t="str">
            <v>Стандарт</v>
          </cell>
          <cell r="F684">
            <v>206.5</v>
          </cell>
          <cell r="J684">
            <v>7</v>
          </cell>
        </row>
        <row r="685">
          <cell r="E685" t="str">
            <v>Стандарт</v>
          </cell>
          <cell r="F685">
            <v>191.2</v>
          </cell>
          <cell r="J685">
            <v>12</v>
          </cell>
        </row>
        <row r="686">
          <cell r="E686" t="str">
            <v>Микро 2(3)</v>
          </cell>
          <cell r="F686">
            <v>49.6</v>
          </cell>
          <cell r="J686">
            <v>3</v>
          </cell>
        </row>
        <row r="687">
          <cell r="E687" t="str">
            <v>Стандарт</v>
          </cell>
          <cell r="F687">
            <v>210.8</v>
          </cell>
          <cell r="J687">
            <v>7</v>
          </cell>
        </row>
        <row r="688">
          <cell r="E688" t="str">
            <v>Стандарт+бизнес отдел</v>
          </cell>
          <cell r="F688">
            <v>452.2</v>
          </cell>
          <cell r="J688">
            <v>34</v>
          </cell>
        </row>
        <row r="689">
          <cell r="E689" t="str">
            <v>Привилегия</v>
          </cell>
          <cell r="F689">
            <v>338</v>
          </cell>
          <cell r="J689">
            <v>12</v>
          </cell>
        </row>
        <row r="690">
          <cell r="E690" t="str">
            <v>РОО</v>
          </cell>
          <cell r="F690">
            <v>1317.1</v>
          </cell>
          <cell r="J690">
            <v>106</v>
          </cell>
        </row>
        <row r="691">
          <cell r="E691" t="str">
            <v>Мини расширенный</v>
          </cell>
          <cell r="F691">
            <v>70.099999999999994</v>
          </cell>
          <cell r="J691">
            <v>4</v>
          </cell>
        </row>
        <row r="692">
          <cell r="E692" t="str">
            <v>Стандарт</v>
          </cell>
          <cell r="F692">
            <v>421.9</v>
          </cell>
          <cell r="J692">
            <v>20</v>
          </cell>
        </row>
        <row r="693">
          <cell r="E693" t="str">
            <v>Стандарт</v>
          </cell>
          <cell r="F693">
            <v>360.8</v>
          </cell>
          <cell r="J693">
            <v>10</v>
          </cell>
        </row>
        <row r="694">
          <cell r="E694" t="str">
            <v>Стандарт</v>
          </cell>
          <cell r="F694">
            <v>511.6</v>
          </cell>
          <cell r="J694">
            <v>14</v>
          </cell>
        </row>
        <row r="695">
          <cell r="E695" t="str">
            <v>РОО</v>
          </cell>
          <cell r="F695">
            <v>1315.7</v>
          </cell>
          <cell r="J695">
            <v>133</v>
          </cell>
        </row>
        <row r="696">
          <cell r="E696" t="str">
            <v>Стандарт</v>
          </cell>
          <cell r="F696">
            <v>264.8</v>
          </cell>
          <cell r="J696">
            <v>13</v>
          </cell>
        </row>
        <row r="697">
          <cell r="E697" t="str">
            <v>Стандарт</v>
          </cell>
          <cell r="F697">
            <v>170.4</v>
          </cell>
          <cell r="J697">
            <v>7</v>
          </cell>
        </row>
        <row r="698">
          <cell r="E698" t="str">
            <v>Стандарт+бизнес отдел</v>
          </cell>
          <cell r="F698">
            <v>575.29999999999995</v>
          </cell>
          <cell r="J698">
            <v>36</v>
          </cell>
        </row>
        <row r="699">
          <cell r="E699" t="str">
            <v>Стандарт</v>
          </cell>
          <cell r="F699">
            <v>162.69999999999999</v>
          </cell>
          <cell r="J699">
            <v>8</v>
          </cell>
        </row>
        <row r="700">
          <cell r="E700" t="str">
            <v>Стандарт</v>
          </cell>
          <cell r="F700">
            <v>451.6</v>
          </cell>
          <cell r="J700">
            <v>6</v>
          </cell>
        </row>
        <row r="701">
          <cell r="E701" t="str">
            <v>Стандарт</v>
          </cell>
          <cell r="F701">
            <v>235.5</v>
          </cell>
          <cell r="J701">
            <v>10</v>
          </cell>
        </row>
        <row r="702">
          <cell r="E702" t="str">
            <v>Мини расширенный</v>
          </cell>
          <cell r="F702">
            <v>112.5</v>
          </cell>
          <cell r="J702">
            <v>9</v>
          </cell>
        </row>
        <row r="703">
          <cell r="E703" t="str">
            <v>РОО</v>
          </cell>
          <cell r="F703">
            <v>1298.5999999999999</v>
          </cell>
          <cell r="J703">
            <v>100</v>
          </cell>
        </row>
        <row r="704">
          <cell r="E704" t="str">
            <v>Стандарт</v>
          </cell>
          <cell r="F704">
            <v>260.89999999999998</v>
          </cell>
          <cell r="J704">
            <v>11</v>
          </cell>
        </row>
        <row r="705">
          <cell r="E705" t="str">
            <v>Стандарт</v>
          </cell>
          <cell r="F705">
            <v>323.60000000000002</v>
          </cell>
          <cell r="J705">
            <v>17</v>
          </cell>
        </row>
        <row r="706">
          <cell r="E706" t="str">
            <v>Стандарт</v>
          </cell>
          <cell r="F706">
            <v>155.5</v>
          </cell>
          <cell r="J706">
            <v>8</v>
          </cell>
        </row>
        <row r="707">
          <cell r="E707" t="str">
            <v>Стандарт</v>
          </cell>
          <cell r="F707">
            <v>238.6</v>
          </cell>
          <cell r="J707">
            <v>8</v>
          </cell>
        </row>
        <row r="708">
          <cell r="E708" t="str">
            <v>Стандарт</v>
          </cell>
          <cell r="F708">
            <v>314.89999999999998</v>
          </cell>
          <cell r="J708">
            <v>10</v>
          </cell>
        </row>
        <row r="709">
          <cell r="E709" t="str">
            <v>РОО</v>
          </cell>
          <cell r="F709">
            <v>842.8</v>
          </cell>
          <cell r="J709">
            <v>123</v>
          </cell>
        </row>
        <row r="710">
          <cell r="E710" t="str">
            <v>Мини расширенный</v>
          </cell>
          <cell r="F710">
            <v>136.80000000000001</v>
          </cell>
          <cell r="J710">
            <v>8</v>
          </cell>
        </row>
        <row r="711">
          <cell r="E711" t="str">
            <v>Стандарт</v>
          </cell>
          <cell r="F711">
            <v>344.9</v>
          </cell>
          <cell r="J711">
            <v>7</v>
          </cell>
        </row>
        <row r="712">
          <cell r="E712" t="str">
            <v>Мини расширенный</v>
          </cell>
          <cell r="F712">
            <v>101</v>
          </cell>
          <cell r="J712">
            <v>5</v>
          </cell>
        </row>
        <row r="713">
          <cell r="E713" t="str">
            <v>Мини расширенный</v>
          </cell>
          <cell r="F713">
            <v>59.3</v>
          </cell>
          <cell r="J713">
            <v>9</v>
          </cell>
        </row>
        <row r="714">
          <cell r="E714" t="str">
            <v>РОО</v>
          </cell>
          <cell r="F714">
            <v>822.6</v>
          </cell>
          <cell r="J714">
            <v>83</v>
          </cell>
        </row>
        <row r="715">
          <cell r="E715" t="str">
            <v>Мини расширенный</v>
          </cell>
          <cell r="F715">
            <v>115.9</v>
          </cell>
          <cell r="J715">
            <v>4</v>
          </cell>
        </row>
        <row r="716">
          <cell r="E716" t="str">
            <v>Мини расширенный</v>
          </cell>
          <cell r="F716">
            <v>181.2</v>
          </cell>
          <cell r="J716">
            <v>5</v>
          </cell>
        </row>
        <row r="717">
          <cell r="E717" t="str">
            <v>Мини расширенный</v>
          </cell>
          <cell r="F717">
            <v>162.80000000000001</v>
          </cell>
          <cell r="J717">
            <v>4</v>
          </cell>
        </row>
        <row r="718">
          <cell r="E718" t="str">
            <v>Мини расширенный</v>
          </cell>
          <cell r="F718">
            <v>964.5</v>
          </cell>
          <cell r="J718">
            <v>28</v>
          </cell>
        </row>
        <row r="719">
          <cell r="E719" t="str">
            <v>РОО</v>
          </cell>
          <cell r="F719">
            <v>698.7</v>
          </cell>
          <cell r="J719">
            <v>73</v>
          </cell>
        </row>
        <row r="720">
          <cell r="E720" t="str">
            <v>Филиал</v>
          </cell>
          <cell r="F720">
            <v>3913.3</v>
          </cell>
          <cell r="J720">
            <v>586</v>
          </cell>
        </row>
        <row r="721">
          <cell r="E721" t="str">
            <v>Стандарт</v>
          </cell>
          <cell r="F721">
            <v>348</v>
          </cell>
          <cell r="J721">
            <v>19</v>
          </cell>
        </row>
        <row r="722">
          <cell r="E722" t="str">
            <v>Мини расширенный</v>
          </cell>
          <cell r="F722">
            <v>146.9</v>
          </cell>
          <cell r="J722">
            <v>7</v>
          </cell>
        </row>
        <row r="723">
          <cell r="E723" t="str">
            <v>Стандарт+бизнес отдел</v>
          </cell>
          <cell r="F723">
            <v>430.8</v>
          </cell>
          <cell r="J723">
            <v>22</v>
          </cell>
        </row>
        <row r="724">
          <cell r="E724" t="str">
            <v>Стандарт</v>
          </cell>
          <cell r="F724">
            <v>259.5</v>
          </cell>
          <cell r="J724">
            <v>10</v>
          </cell>
        </row>
        <row r="725">
          <cell r="E725" t="str">
            <v>Микро 2(3)</v>
          </cell>
          <cell r="F725">
            <v>54.1</v>
          </cell>
          <cell r="J725">
            <v>3</v>
          </cell>
        </row>
        <row r="726">
          <cell r="E726" t="str">
            <v>Стандарт</v>
          </cell>
          <cell r="F726">
            <v>165.1</v>
          </cell>
          <cell r="J726">
            <v>9</v>
          </cell>
        </row>
        <row r="727">
          <cell r="E727" t="str">
            <v>Стандарт+бизнес отдел</v>
          </cell>
          <cell r="F727">
            <v>364.7</v>
          </cell>
          <cell r="J727">
            <v>16</v>
          </cell>
        </row>
        <row r="728">
          <cell r="E728" t="str">
            <v>Стандарт</v>
          </cell>
          <cell r="F728">
            <v>306</v>
          </cell>
          <cell r="J728">
            <v>6</v>
          </cell>
        </row>
        <row r="729">
          <cell r="E729" t="str">
            <v>Мини расширенный</v>
          </cell>
          <cell r="F729">
            <v>109.7</v>
          </cell>
          <cell r="J729">
            <v>7</v>
          </cell>
        </row>
        <row r="730">
          <cell r="E730" t="str">
            <v>Микро 2(3)</v>
          </cell>
          <cell r="F730">
            <v>76</v>
          </cell>
          <cell r="J730">
            <v>3</v>
          </cell>
        </row>
        <row r="731">
          <cell r="E731" t="str">
            <v>Микро 2(3)</v>
          </cell>
          <cell r="F731">
            <v>69</v>
          </cell>
          <cell r="J731">
            <v>3</v>
          </cell>
        </row>
        <row r="732">
          <cell r="E732" t="str">
            <v>Микро 2(3)</v>
          </cell>
          <cell r="F732">
            <v>38</v>
          </cell>
          <cell r="J732">
            <v>2</v>
          </cell>
        </row>
        <row r="733">
          <cell r="E733" t="str">
            <v>Стандарт</v>
          </cell>
          <cell r="F733">
            <v>280.39999999999998</v>
          </cell>
          <cell r="J733">
            <v>7</v>
          </cell>
        </row>
        <row r="734">
          <cell r="E734" t="str">
            <v>Стандарт+бизнес отдел</v>
          </cell>
          <cell r="F734">
            <v>420.8</v>
          </cell>
          <cell r="J734">
            <v>35</v>
          </cell>
        </row>
        <row r="735">
          <cell r="E735" t="str">
            <v>Стандарт</v>
          </cell>
          <cell r="F735">
            <v>212.3</v>
          </cell>
          <cell r="J735">
            <v>8</v>
          </cell>
        </row>
        <row r="736">
          <cell r="E736" t="str">
            <v>Стандарт+бизнес отдел</v>
          </cell>
          <cell r="F736">
            <v>660.8</v>
          </cell>
          <cell r="J736">
            <v>43</v>
          </cell>
        </row>
        <row r="737">
          <cell r="E737" t="str">
            <v>Стандарт</v>
          </cell>
          <cell r="F737">
            <v>229.4</v>
          </cell>
          <cell r="J737">
            <v>13</v>
          </cell>
        </row>
        <row r="738">
          <cell r="E738" t="str">
            <v>Стандарт</v>
          </cell>
          <cell r="F738">
            <v>164.9</v>
          </cell>
          <cell r="J738">
            <v>14</v>
          </cell>
        </row>
        <row r="739">
          <cell r="E739" t="str">
            <v>Стандарт</v>
          </cell>
          <cell r="F739">
            <v>352.6</v>
          </cell>
          <cell r="J739">
            <v>9</v>
          </cell>
        </row>
        <row r="740">
          <cell r="E740" t="str">
            <v>Стандарт</v>
          </cell>
          <cell r="F740">
            <v>216</v>
          </cell>
          <cell r="J740">
            <v>8</v>
          </cell>
        </row>
        <row r="741">
          <cell r="E741" t="str">
            <v>ВИП</v>
          </cell>
          <cell r="F741">
            <v>321.8</v>
          </cell>
          <cell r="J741">
            <v>17</v>
          </cell>
        </row>
        <row r="742">
          <cell r="E742" t="str">
            <v>Стандарт+бизнес отдел</v>
          </cell>
          <cell r="F742">
            <v>1555.4</v>
          </cell>
          <cell r="J742">
            <v>30</v>
          </cell>
        </row>
        <row r="743">
          <cell r="E743" t="str">
            <v>Флагман</v>
          </cell>
          <cell r="F743">
            <v>1169.5999999999999</v>
          </cell>
          <cell r="J743">
            <v>67</v>
          </cell>
        </row>
        <row r="744">
          <cell r="E744" t="str">
            <v>Мини расширенный</v>
          </cell>
          <cell r="F744">
            <v>106.6</v>
          </cell>
          <cell r="J744">
            <v>2</v>
          </cell>
        </row>
        <row r="745">
          <cell r="E745" t="str">
            <v>Микро 2(3)</v>
          </cell>
          <cell r="F745">
            <v>71.3</v>
          </cell>
          <cell r="J745">
            <v>2</v>
          </cell>
        </row>
        <row r="746">
          <cell r="E746" t="str">
            <v>Стандарт+бизнес отдел</v>
          </cell>
          <cell r="F746">
            <v>3550.35</v>
          </cell>
          <cell r="J746">
            <v>32</v>
          </cell>
        </row>
        <row r="747">
          <cell r="E747" t="str">
            <v>Стандарт</v>
          </cell>
          <cell r="F747">
            <v>364.5</v>
          </cell>
          <cell r="J747">
            <v>8</v>
          </cell>
        </row>
        <row r="748">
          <cell r="E748" t="str">
            <v>Мини расширенный</v>
          </cell>
          <cell r="F748">
            <v>70</v>
          </cell>
          <cell r="J748">
            <v>6</v>
          </cell>
        </row>
        <row r="749">
          <cell r="E749" t="str">
            <v>Стандарт</v>
          </cell>
          <cell r="F749">
            <v>159.19999999999999</v>
          </cell>
          <cell r="J749">
            <v>8</v>
          </cell>
        </row>
        <row r="750">
          <cell r="E750" t="str">
            <v>Мини расширенный</v>
          </cell>
          <cell r="F750">
            <v>70</v>
          </cell>
          <cell r="J750">
            <v>9</v>
          </cell>
        </row>
        <row r="751">
          <cell r="E751" t="str">
            <v>Стандарт</v>
          </cell>
          <cell r="F751">
            <v>164</v>
          </cell>
          <cell r="J751">
            <v>6</v>
          </cell>
        </row>
        <row r="752">
          <cell r="E752" t="str">
            <v>Стандарт</v>
          </cell>
          <cell r="F752">
            <v>49</v>
          </cell>
          <cell r="J752">
            <v>3</v>
          </cell>
        </row>
        <row r="753">
          <cell r="E753" t="str">
            <v>Стандарт</v>
          </cell>
          <cell r="F753">
            <v>284.7</v>
          </cell>
          <cell r="J753">
            <v>9</v>
          </cell>
        </row>
        <row r="754">
          <cell r="E754" t="str">
            <v>Микро 2(3)</v>
          </cell>
          <cell r="F754">
            <v>26</v>
          </cell>
          <cell r="J754">
            <v>2</v>
          </cell>
        </row>
        <row r="755">
          <cell r="E755" t="str">
            <v>Стандарт</v>
          </cell>
          <cell r="F755">
            <v>180.2</v>
          </cell>
          <cell r="J755">
            <v>5</v>
          </cell>
        </row>
        <row r="756">
          <cell r="E756" t="str">
            <v>Стандарт</v>
          </cell>
          <cell r="F756">
            <v>656.3</v>
          </cell>
          <cell r="J756">
            <v>23</v>
          </cell>
        </row>
        <row r="757">
          <cell r="E757" t="str">
            <v>Стандарт</v>
          </cell>
          <cell r="F757">
            <v>224</v>
          </cell>
          <cell r="J757">
            <v>11</v>
          </cell>
        </row>
        <row r="758">
          <cell r="E758" t="str">
            <v>Стандарт</v>
          </cell>
          <cell r="F758">
            <v>186.7</v>
          </cell>
          <cell r="J758">
            <v>10</v>
          </cell>
        </row>
        <row r="759">
          <cell r="E759" t="str">
            <v>Закрыт</v>
          </cell>
          <cell r="J759">
            <v>0</v>
          </cell>
        </row>
        <row r="760">
          <cell r="E760" t="str">
            <v>Мини расширенный</v>
          </cell>
          <cell r="F760">
            <v>126</v>
          </cell>
          <cell r="J760">
            <v>11</v>
          </cell>
        </row>
        <row r="761">
          <cell r="E761" t="str">
            <v>Стандарт</v>
          </cell>
          <cell r="F761">
            <v>190.5</v>
          </cell>
          <cell r="J761">
            <v>7</v>
          </cell>
        </row>
        <row r="762">
          <cell r="E762" t="str">
            <v>Стандарт</v>
          </cell>
          <cell r="F762">
            <v>703.3</v>
          </cell>
          <cell r="J762">
            <v>5</v>
          </cell>
        </row>
        <row r="763">
          <cell r="E763" t="str">
            <v>РОО</v>
          </cell>
          <cell r="F763">
            <v>2069.6</v>
          </cell>
          <cell r="J763">
            <v>114</v>
          </cell>
        </row>
        <row r="764">
          <cell r="E764" t="str">
            <v>Стандарт+бизнес отдел</v>
          </cell>
          <cell r="F764">
            <v>836.1</v>
          </cell>
          <cell r="J764">
            <v>38</v>
          </cell>
        </row>
        <row r="765">
          <cell r="E765" t="str">
            <v>Микро 2(3)</v>
          </cell>
          <cell r="F765">
            <v>49.8</v>
          </cell>
          <cell r="J765">
            <v>4</v>
          </cell>
        </row>
        <row r="766">
          <cell r="E766" t="str">
            <v>Мини расширенный</v>
          </cell>
          <cell r="F766">
            <v>123.2</v>
          </cell>
          <cell r="J766">
            <v>5</v>
          </cell>
        </row>
        <row r="767">
          <cell r="E767" t="str">
            <v>Мини расширенный</v>
          </cell>
          <cell r="F767">
            <v>115.8</v>
          </cell>
          <cell r="J767">
            <v>5</v>
          </cell>
        </row>
        <row r="768">
          <cell r="E768" t="str">
            <v>Стандарт</v>
          </cell>
          <cell r="F768">
            <v>363.9</v>
          </cell>
          <cell r="J768">
            <v>19</v>
          </cell>
        </row>
        <row r="769">
          <cell r="E769" t="str">
            <v>Стандарт</v>
          </cell>
          <cell r="F769">
            <v>255.2</v>
          </cell>
          <cell r="J769">
            <v>9</v>
          </cell>
        </row>
        <row r="770">
          <cell r="E770" t="str">
            <v>Стандарт</v>
          </cell>
          <cell r="F770">
            <v>368.6</v>
          </cell>
          <cell r="J770">
            <v>19</v>
          </cell>
        </row>
        <row r="771">
          <cell r="E771" t="str">
            <v>Стандарт+бизнес отдел</v>
          </cell>
          <cell r="F771">
            <v>288.29999999999995</v>
          </cell>
          <cell r="J771">
            <v>20</v>
          </cell>
        </row>
        <row r="772">
          <cell r="E772" t="str">
            <v>Микро 2(3)</v>
          </cell>
          <cell r="F772">
            <v>39.299999999999997</v>
          </cell>
          <cell r="J772">
            <v>2</v>
          </cell>
        </row>
        <row r="773">
          <cell r="E773" t="str">
            <v>Стандарт</v>
          </cell>
          <cell r="F773">
            <v>309.8</v>
          </cell>
          <cell r="J773">
            <v>11</v>
          </cell>
        </row>
        <row r="774">
          <cell r="E774" t="str">
            <v>Стандарт</v>
          </cell>
          <cell r="F774">
            <v>221.006</v>
          </cell>
          <cell r="J774">
            <v>9</v>
          </cell>
        </row>
        <row r="775">
          <cell r="E775" t="str">
            <v>Микро 2(3)</v>
          </cell>
          <cell r="F775">
            <v>40</v>
          </cell>
          <cell r="J775">
            <v>4</v>
          </cell>
        </row>
        <row r="776">
          <cell r="E776" t="str">
            <v>Стандарт+бизнес отдел</v>
          </cell>
          <cell r="F776">
            <v>417.9</v>
          </cell>
          <cell r="J776">
            <v>27</v>
          </cell>
        </row>
        <row r="777">
          <cell r="E777" t="str">
            <v>Стандарт+бизнес отдел</v>
          </cell>
          <cell r="F777">
            <v>518.20000000000005</v>
          </cell>
          <cell r="J777">
            <v>32</v>
          </cell>
        </row>
        <row r="778">
          <cell r="E778" t="str">
            <v>Стандарт</v>
          </cell>
          <cell r="F778">
            <v>225.4</v>
          </cell>
          <cell r="J778">
            <v>10</v>
          </cell>
        </row>
        <row r="779">
          <cell r="E779" t="str">
            <v>Стандарт</v>
          </cell>
          <cell r="F779">
            <v>260.3</v>
          </cell>
          <cell r="J779">
            <v>9</v>
          </cell>
        </row>
        <row r="780">
          <cell r="E780" t="str">
            <v>Стандарт+бизнес отдел</v>
          </cell>
          <cell r="F780">
            <v>532.9</v>
          </cell>
          <cell r="J780">
            <v>26</v>
          </cell>
        </row>
        <row r="781">
          <cell r="E781" t="str">
            <v>РОО</v>
          </cell>
          <cell r="F781">
            <v>2282.6</v>
          </cell>
          <cell r="J781">
            <v>233</v>
          </cell>
        </row>
        <row r="782">
          <cell r="E782" t="str">
            <v>Стандарт</v>
          </cell>
          <cell r="F782">
            <v>323.89999999999998</v>
          </cell>
          <cell r="J782">
            <v>7</v>
          </cell>
        </row>
        <row r="783">
          <cell r="E783" t="str">
            <v>Стандарт</v>
          </cell>
          <cell r="F783">
            <v>238.8</v>
          </cell>
          <cell r="J783">
            <v>12</v>
          </cell>
        </row>
        <row r="784">
          <cell r="E784" t="str">
            <v>Мини расширенный</v>
          </cell>
          <cell r="F784">
            <v>281.2</v>
          </cell>
          <cell r="J784">
            <v>21</v>
          </cell>
        </row>
        <row r="785">
          <cell r="E785" t="str">
            <v>Мини расширенный</v>
          </cell>
          <cell r="F785">
            <v>167.7</v>
          </cell>
          <cell r="J785">
            <v>7</v>
          </cell>
        </row>
        <row r="786">
          <cell r="E786" t="str">
            <v>Стандарт</v>
          </cell>
          <cell r="F786">
            <v>218.1</v>
          </cell>
          <cell r="J786">
            <v>14</v>
          </cell>
        </row>
        <row r="787">
          <cell r="E787" t="str">
            <v>Стандарт</v>
          </cell>
          <cell r="F787">
            <v>261</v>
          </cell>
          <cell r="J787">
            <v>10</v>
          </cell>
        </row>
        <row r="788">
          <cell r="E788" t="str">
            <v>Стандарт+бизнес отдел</v>
          </cell>
          <cell r="F788">
            <v>385.9</v>
          </cell>
          <cell r="J788">
            <v>21</v>
          </cell>
        </row>
        <row r="789">
          <cell r="E789" t="str">
            <v>Флагман</v>
          </cell>
          <cell r="F789">
            <v>1373</v>
          </cell>
          <cell r="J789">
            <v>67</v>
          </cell>
        </row>
        <row r="790">
          <cell r="E790" t="str">
            <v>Мини</v>
          </cell>
          <cell r="F790">
            <v>42</v>
          </cell>
          <cell r="J790">
            <v>3</v>
          </cell>
        </row>
        <row r="791">
          <cell r="E791" t="str">
            <v>Мини расширенный</v>
          </cell>
          <cell r="F791">
            <v>109.5</v>
          </cell>
          <cell r="J791">
            <v>5</v>
          </cell>
        </row>
        <row r="792">
          <cell r="E792" t="str">
            <v>Стандарт</v>
          </cell>
          <cell r="F792">
            <v>109.7</v>
          </cell>
          <cell r="J792">
            <v>6</v>
          </cell>
        </row>
        <row r="793">
          <cell r="E793" t="str">
            <v>Привилегия</v>
          </cell>
          <cell r="F793">
            <v>327.60000000000002</v>
          </cell>
          <cell r="J793">
            <v>12</v>
          </cell>
        </row>
        <row r="794">
          <cell r="E794" t="str">
            <v>РОО</v>
          </cell>
          <cell r="F794">
            <v>2650.5</v>
          </cell>
          <cell r="J794">
            <v>172</v>
          </cell>
        </row>
        <row r="795">
          <cell r="E795" t="str">
            <v>Стандарт+бизнес отдел</v>
          </cell>
          <cell r="F795">
            <v>393</v>
          </cell>
          <cell r="J795">
            <v>27</v>
          </cell>
        </row>
        <row r="796">
          <cell r="E796" t="str">
            <v>Стандарт</v>
          </cell>
          <cell r="F796">
            <v>267.10000000000002</v>
          </cell>
          <cell r="J796">
            <v>19</v>
          </cell>
        </row>
        <row r="797">
          <cell r="E797" t="str">
            <v>Стандарт</v>
          </cell>
          <cell r="F797">
            <v>326.3</v>
          </cell>
          <cell r="J797">
            <v>21</v>
          </cell>
        </row>
        <row r="798">
          <cell r="E798" t="str">
            <v>Мини расширенный</v>
          </cell>
          <cell r="F798">
            <v>146.5</v>
          </cell>
          <cell r="J798">
            <v>16</v>
          </cell>
        </row>
        <row r="799">
          <cell r="E799" t="str">
            <v>Мини расширенный</v>
          </cell>
          <cell r="F799">
            <v>142</v>
          </cell>
          <cell r="J799">
            <v>10</v>
          </cell>
        </row>
        <row r="800">
          <cell r="E800" t="str">
            <v>РОО</v>
          </cell>
          <cell r="F800">
            <v>1436.2</v>
          </cell>
          <cell r="J800">
            <v>109</v>
          </cell>
        </row>
        <row r="801">
          <cell r="E801" t="str">
            <v>Стандарт</v>
          </cell>
          <cell r="F801">
            <v>240.5</v>
          </cell>
          <cell r="J801">
            <v>12</v>
          </cell>
        </row>
        <row r="802">
          <cell r="E802" t="str">
            <v>Стандарт</v>
          </cell>
          <cell r="F802">
            <v>235.6</v>
          </cell>
          <cell r="J802">
            <v>13</v>
          </cell>
        </row>
        <row r="803">
          <cell r="E803" t="str">
            <v>Стандарт+бизнес отдел</v>
          </cell>
          <cell r="F803">
            <v>197.2</v>
          </cell>
          <cell r="J803">
            <v>11</v>
          </cell>
        </row>
        <row r="804">
          <cell r="E804" t="str">
            <v>стандарт</v>
          </cell>
          <cell r="F804">
            <v>299.5</v>
          </cell>
          <cell r="J804">
            <v>9</v>
          </cell>
        </row>
        <row r="805">
          <cell r="E805" t="str">
            <v>Стандарт</v>
          </cell>
          <cell r="F805">
            <v>287.3</v>
          </cell>
          <cell r="J805">
            <v>9</v>
          </cell>
        </row>
        <row r="806">
          <cell r="E806" t="str">
            <v>Привилегия</v>
          </cell>
          <cell r="F806">
            <v>241.8</v>
          </cell>
          <cell r="J806">
            <v>8</v>
          </cell>
        </row>
        <row r="807">
          <cell r="E807" t="str">
            <v>Стандарт</v>
          </cell>
          <cell r="F807">
            <v>181</v>
          </cell>
          <cell r="J807">
            <v>9</v>
          </cell>
        </row>
        <row r="808">
          <cell r="E808" t="str">
            <v>РОО</v>
          </cell>
          <cell r="F808">
            <v>1130.7</v>
          </cell>
          <cell r="J808">
            <v>143</v>
          </cell>
        </row>
        <row r="809">
          <cell r="E809" t="str">
            <v>Мини расширенный</v>
          </cell>
          <cell r="F809">
            <v>95.4</v>
          </cell>
          <cell r="J809">
            <v>11</v>
          </cell>
        </row>
        <row r="810">
          <cell r="E810" t="str">
            <v>Стандарт</v>
          </cell>
          <cell r="F810">
            <v>153.69999999999999</v>
          </cell>
          <cell r="J810">
            <v>9</v>
          </cell>
        </row>
        <row r="811">
          <cell r="E811" t="str">
            <v>Стандарт</v>
          </cell>
          <cell r="F811">
            <v>288.5</v>
          </cell>
          <cell r="J811">
            <v>11</v>
          </cell>
        </row>
        <row r="812">
          <cell r="E812" t="str">
            <v>Мини расширенный</v>
          </cell>
          <cell r="F812">
            <v>137.30000000000001</v>
          </cell>
          <cell r="J812">
            <v>11</v>
          </cell>
        </row>
        <row r="813">
          <cell r="E813" t="str">
            <v>Стандарт</v>
          </cell>
          <cell r="F813">
            <v>391.8</v>
          </cell>
          <cell r="J813">
            <v>11</v>
          </cell>
        </row>
        <row r="814">
          <cell r="E814" t="str">
            <v>Микро 2(3)</v>
          </cell>
          <cell r="F814">
            <v>20.3</v>
          </cell>
          <cell r="J814">
            <v>3</v>
          </cell>
        </row>
        <row r="815">
          <cell r="E815" t="str">
            <v>Микро 2(3)</v>
          </cell>
          <cell r="F815">
            <v>58</v>
          </cell>
          <cell r="J815">
            <v>2</v>
          </cell>
        </row>
        <row r="816">
          <cell r="E816" t="str">
            <v>ВИП</v>
          </cell>
          <cell r="F816">
            <v>336.7</v>
          </cell>
          <cell r="J816">
            <v>13</v>
          </cell>
        </row>
        <row r="817">
          <cell r="E817" t="str">
            <v>Стандарт</v>
          </cell>
          <cell r="F817">
            <v>271.2</v>
          </cell>
          <cell r="J817">
            <v>10</v>
          </cell>
        </row>
        <row r="818">
          <cell r="E818" t="str">
            <v>Стандарт</v>
          </cell>
          <cell r="F818">
            <v>228.6</v>
          </cell>
          <cell r="J818">
            <v>18</v>
          </cell>
        </row>
        <row r="819">
          <cell r="E819" t="str">
            <v>Мини расширенный</v>
          </cell>
          <cell r="F819">
            <v>103.9</v>
          </cell>
          <cell r="J819">
            <v>9</v>
          </cell>
        </row>
        <row r="820">
          <cell r="E820" t="str">
            <v>Стандарт</v>
          </cell>
          <cell r="F820">
            <v>274.3</v>
          </cell>
          <cell r="J820">
            <v>17</v>
          </cell>
        </row>
        <row r="821">
          <cell r="E821" t="str">
            <v>Мини</v>
          </cell>
          <cell r="F821">
            <v>48.5</v>
          </cell>
          <cell r="J821">
            <v>3</v>
          </cell>
        </row>
        <row r="822">
          <cell r="E822" t="str">
            <v>Стандарт+бизнес отдел</v>
          </cell>
          <cell r="F822">
            <v>1375.5</v>
          </cell>
          <cell r="J822">
            <v>48</v>
          </cell>
        </row>
        <row r="823">
          <cell r="E823" t="str">
            <v>Стандарт</v>
          </cell>
          <cell r="F823">
            <v>249.1</v>
          </cell>
          <cell r="J823">
            <v>12</v>
          </cell>
        </row>
        <row r="824">
          <cell r="E824" t="str">
            <v>Микро 2(3)</v>
          </cell>
          <cell r="F824">
            <v>203.2</v>
          </cell>
          <cell r="J824">
            <v>8</v>
          </cell>
        </row>
        <row r="825">
          <cell r="E825" t="str">
            <v>Стандарт</v>
          </cell>
          <cell r="F825">
            <v>275.3</v>
          </cell>
          <cell r="J825">
            <v>17</v>
          </cell>
        </row>
        <row r="826">
          <cell r="E826" t="str">
            <v>Стандарт</v>
          </cell>
          <cell r="F826">
            <v>327.8</v>
          </cell>
          <cell r="J826">
            <v>8</v>
          </cell>
        </row>
        <row r="827">
          <cell r="E827" t="str">
            <v>Стандарт</v>
          </cell>
          <cell r="F827">
            <v>189.6</v>
          </cell>
          <cell r="J827">
            <v>12</v>
          </cell>
        </row>
        <row r="828">
          <cell r="E828" t="str">
            <v>Стандарт+бизнес отдел</v>
          </cell>
          <cell r="F828">
            <v>328.2</v>
          </cell>
          <cell r="J828">
            <v>26</v>
          </cell>
        </row>
        <row r="829">
          <cell r="E829" t="str">
            <v>Стандарт</v>
          </cell>
          <cell r="F829">
            <v>261.60000000000002</v>
          </cell>
          <cell r="J829">
            <v>9</v>
          </cell>
        </row>
        <row r="830">
          <cell r="E830" t="str">
            <v>Мини расширенный</v>
          </cell>
          <cell r="F830">
            <v>71.7</v>
          </cell>
          <cell r="J830">
            <v>8</v>
          </cell>
        </row>
        <row r="831">
          <cell r="E831" t="str">
            <v>Мини расширенный</v>
          </cell>
          <cell r="F831">
            <v>133.4</v>
          </cell>
          <cell r="J831">
            <v>2</v>
          </cell>
        </row>
        <row r="832">
          <cell r="E832" t="str">
            <v>Стандарт+бизнес отдел</v>
          </cell>
          <cell r="F832">
            <v>468.8</v>
          </cell>
          <cell r="J832">
            <v>53</v>
          </cell>
        </row>
        <row r="833">
          <cell r="E833" t="str">
            <v>Мини расширенный</v>
          </cell>
          <cell r="F833">
            <v>123.8</v>
          </cell>
          <cell r="J833">
            <v>14</v>
          </cell>
        </row>
        <row r="834">
          <cell r="E834" t="str">
            <v>Стандарт</v>
          </cell>
          <cell r="F834">
            <v>215</v>
          </cell>
          <cell r="J834">
            <v>16</v>
          </cell>
        </row>
        <row r="835">
          <cell r="E835" t="str">
            <v>Стандарт</v>
          </cell>
          <cell r="F835">
            <v>256.5</v>
          </cell>
          <cell r="J835">
            <v>22</v>
          </cell>
        </row>
        <row r="836">
          <cell r="E836" t="str">
            <v>Привилегия</v>
          </cell>
          <cell r="F836">
            <v>234.4</v>
          </cell>
          <cell r="J836">
            <v>8</v>
          </cell>
        </row>
        <row r="837">
          <cell r="E837" t="str">
            <v>РОО</v>
          </cell>
          <cell r="F837">
            <v>2149.1</v>
          </cell>
          <cell r="J837">
            <v>227</v>
          </cell>
        </row>
        <row r="838">
          <cell r="E838" t="str">
            <v>ОК (оквку)</v>
          </cell>
          <cell r="F838">
            <v>16.600000000000001</v>
          </cell>
          <cell r="J838">
            <v>0</v>
          </cell>
        </row>
        <row r="839">
          <cell r="E839" t="str">
            <v>Стандарт</v>
          </cell>
          <cell r="F839">
            <v>257.2</v>
          </cell>
          <cell r="J839">
            <v>12</v>
          </cell>
        </row>
        <row r="840">
          <cell r="E840" t="str">
            <v>Стандарт</v>
          </cell>
          <cell r="F840">
            <v>181.5</v>
          </cell>
          <cell r="J840">
            <v>8</v>
          </cell>
        </row>
        <row r="841">
          <cell r="E841" t="str">
            <v>Микро 2(3)</v>
          </cell>
          <cell r="F841">
            <v>55</v>
          </cell>
          <cell r="J841">
            <v>3</v>
          </cell>
        </row>
        <row r="842">
          <cell r="E842" t="str">
            <v>Стандарт+бизнес отдел</v>
          </cell>
          <cell r="F842">
            <v>497.2</v>
          </cell>
          <cell r="J842">
            <v>42</v>
          </cell>
        </row>
        <row r="843">
          <cell r="E843" t="str">
            <v>Стандарт+бизнес отдел</v>
          </cell>
          <cell r="F843">
            <v>381.2</v>
          </cell>
          <cell r="J843">
            <v>20</v>
          </cell>
        </row>
        <row r="844">
          <cell r="E844" t="str">
            <v>Мини расширенный</v>
          </cell>
          <cell r="F844">
            <v>103.5</v>
          </cell>
          <cell r="J844">
            <v>12</v>
          </cell>
        </row>
        <row r="845">
          <cell r="E845" t="str">
            <v>Стандарт</v>
          </cell>
          <cell r="F845">
            <v>155.52000000000001</v>
          </cell>
          <cell r="J845">
            <v>7</v>
          </cell>
        </row>
        <row r="846">
          <cell r="E846" t="str">
            <v>Стандарт+бизнес отдел</v>
          </cell>
          <cell r="F846">
            <v>1145.7</v>
          </cell>
          <cell r="J846">
            <v>47</v>
          </cell>
        </row>
        <row r="847">
          <cell r="E847" t="str">
            <v>Стандарт+бизнес отдел</v>
          </cell>
          <cell r="F847">
            <v>238.9</v>
          </cell>
          <cell r="J847">
            <v>24</v>
          </cell>
        </row>
        <row r="848">
          <cell r="E848" t="str">
            <v>Стандарт+бизнес отдел</v>
          </cell>
          <cell r="F848">
            <v>766.2</v>
          </cell>
          <cell r="J848">
            <v>12</v>
          </cell>
        </row>
        <row r="849">
          <cell r="E849" t="str">
            <v>Стандарт+бизнес отдел</v>
          </cell>
          <cell r="F849">
            <v>567.1</v>
          </cell>
          <cell r="J849">
            <v>53</v>
          </cell>
        </row>
        <row r="850">
          <cell r="E850" t="str">
            <v>Стандарт</v>
          </cell>
          <cell r="F850">
            <v>374.5</v>
          </cell>
          <cell r="J850">
            <v>20</v>
          </cell>
        </row>
        <row r="851">
          <cell r="E851" t="str">
            <v>Микро 2(3)</v>
          </cell>
          <cell r="F851">
            <v>70</v>
          </cell>
          <cell r="J851">
            <v>2</v>
          </cell>
        </row>
        <row r="852">
          <cell r="E852" t="str">
            <v>Мини расширенный</v>
          </cell>
          <cell r="F852">
            <v>82.5</v>
          </cell>
          <cell r="J852">
            <v>6</v>
          </cell>
        </row>
        <row r="853">
          <cell r="E853" t="str">
            <v>Мини расширенный</v>
          </cell>
          <cell r="F853">
            <v>130.80000000000001</v>
          </cell>
          <cell r="J853">
            <v>7</v>
          </cell>
        </row>
        <row r="854">
          <cell r="E854" t="str">
            <v>Мини расширенный</v>
          </cell>
          <cell r="F854">
            <v>99.6</v>
          </cell>
          <cell r="J854">
            <v>7</v>
          </cell>
        </row>
        <row r="855">
          <cell r="E855" t="str">
            <v>Мини расширенный</v>
          </cell>
          <cell r="F855">
            <v>98.2</v>
          </cell>
          <cell r="J855">
            <v>9</v>
          </cell>
        </row>
        <row r="856">
          <cell r="E856" t="str">
            <v>Стандарт</v>
          </cell>
          <cell r="F856">
            <v>267.3</v>
          </cell>
          <cell r="J856">
            <v>14</v>
          </cell>
        </row>
        <row r="857">
          <cell r="E857" t="str">
            <v>Мини расширенный</v>
          </cell>
          <cell r="F857">
            <v>126.2</v>
          </cell>
          <cell r="J857">
            <v>7</v>
          </cell>
        </row>
        <row r="858">
          <cell r="E858" t="str">
            <v>Микро 2(3)</v>
          </cell>
          <cell r="F858">
            <v>50</v>
          </cell>
          <cell r="J858">
            <v>3</v>
          </cell>
        </row>
        <row r="859">
          <cell r="E859" t="str">
            <v>РОО</v>
          </cell>
          <cell r="F859">
            <v>2484.1999999999998</v>
          </cell>
          <cell r="J859">
            <v>203</v>
          </cell>
        </row>
        <row r="860">
          <cell r="E860" t="str">
            <v>Мини расширенный</v>
          </cell>
          <cell r="F860">
            <v>115.11</v>
          </cell>
          <cell r="J860">
            <v>6</v>
          </cell>
        </row>
        <row r="861">
          <cell r="E861" t="str">
            <v>Стандарт</v>
          </cell>
          <cell r="F861">
            <v>146.6</v>
          </cell>
          <cell r="J861">
            <v>20</v>
          </cell>
        </row>
        <row r="862">
          <cell r="E862" t="str">
            <v>Стандарт</v>
          </cell>
          <cell r="F862">
            <v>179.8</v>
          </cell>
          <cell r="J862">
            <v>15</v>
          </cell>
        </row>
        <row r="863">
          <cell r="E863" t="str">
            <v>Стандарт</v>
          </cell>
          <cell r="F863">
            <v>303.89999999999998</v>
          </cell>
          <cell r="J863">
            <v>10</v>
          </cell>
        </row>
        <row r="864">
          <cell r="E864" t="str">
            <v>Стандарт</v>
          </cell>
          <cell r="F864">
            <v>136.30000000000001</v>
          </cell>
          <cell r="J864">
            <v>14</v>
          </cell>
        </row>
        <row r="865">
          <cell r="E865" t="str">
            <v>Стандарт</v>
          </cell>
          <cell r="F865">
            <v>227.5</v>
          </cell>
          <cell r="J865">
            <v>12</v>
          </cell>
        </row>
        <row r="866">
          <cell r="E866" t="str">
            <v>РОО</v>
          </cell>
          <cell r="F866">
            <v>886.5</v>
          </cell>
          <cell r="J866">
            <v>93</v>
          </cell>
        </row>
        <row r="867">
          <cell r="E867" t="str">
            <v>Стандарт+бизнес отдел</v>
          </cell>
          <cell r="F867">
            <v>200.5</v>
          </cell>
          <cell r="J867">
            <v>25</v>
          </cell>
        </row>
        <row r="868">
          <cell r="E868" t="str">
            <v>Стандарт</v>
          </cell>
          <cell r="F868">
            <v>149.6</v>
          </cell>
          <cell r="J868">
            <v>14</v>
          </cell>
        </row>
        <row r="869">
          <cell r="E869" t="str">
            <v>Мини расширенный</v>
          </cell>
          <cell r="F869">
            <v>114.6</v>
          </cell>
          <cell r="J869">
            <v>11</v>
          </cell>
        </row>
        <row r="870">
          <cell r="E870" t="str">
            <v>ВИП</v>
          </cell>
          <cell r="F870">
            <v>369.9</v>
          </cell>
          <cell r="J870">
            <v>15</v>
          </cell>
        </row>
        <row r="871">
          <cell r="E871" t="str">
            <v>Мини расширенный</v>
          </cell>
          <cell r="F871">
            <v>127.9</v>
          </cell>
          <cell r="J871">
            <v>11</v>
          </cell>
        </row>
        <row r="872">
          <cell r="E872" t="str">
            <v>Стандарт</v>
          </cell>
          <cell r="F872">
            <v>221</v>
          </cell>
          <cell r="J872">
            <v>14</v>
          </cell>
        </row>
        <row r="873">
          <cell r="E873" t="str">
            <v>Мини расширенный</v>
          </cell>
          <cell r="F873">
            <v>136.6</v>
          </cell>
          <cell r="J873">
            <v>11</v>
          </cell>
        </row>
        <row r="874">
          <cell r="E874" t="str">
            <v>Стандарт+бизнес отдел</v>
          </cell>
          <cell r="F874">
            <v>587.1</v>
          </cell>
          <cell r="J874">
            <v>23</v>
          </cell>
        </row>
        <row r="875">
          <cell r="E875" t="str">
            <v>Стандарт+бизнес отдел</v>
          </cell>
          <cell r="F875">
            <v>300.60000000000002</v>
          </cell>
          <cell r="J875">
            <v>18</v>
          </cell>
        </row>
        <row r="876">
          <cell r="E876" t="str">
            <v>Стандарт+бизнес отдел</v>
          </cell>
          <cell r="F876">
            <v>467.5</v>
          </cell>
          <cell r="J876">
            <v>28</v>
          </cell>
        </row>
        <row r="877">
          <cell r="E877" t="str">
            <v>Привилегия</v>
          </cell>
          <cell r="F877">
            <v>401.3</v>
          </cell>
          <cell r="J877">
            <v>16</v>
          </cell>
        </row>
        <row r="878">
          <cell r="E878" t="str">
            <v>Стандарт+бизнес отдел</v>
          </cell>
          <cell r="F878">
            <v>249.1</v>
          </cell>
          <cell r="J878">
            <v>12</v>
          </cell>
        </row>
        <row r="879">
          <cell r="E879" t="str">
            <v>Привилегия</v>
          </cell>
          <cell r="F879">
            <v>370</v>
          </cell>
          <cell r="J879">
            <v>16</v>
          </cell>
        </row>
        <row r="880">
          <cell r="E880" t="str">
            <v>Стандарт+бизнес отдел</v>
          </cell>
          <cell r="F880">
            <v>231</v>
          </cell>
          <cell r="J880">
            <v>18</v>
          </cell>
        </row>
        <row r="881">
          <cell r="E881" t="str">
            <v>Мини расширенный</v>
          </cell>
          <cell r="F881">
            <v>139.5</v>
          </cell>
          <cell r="J881">
            <v>8</v>
          </cell>
        </row>
        <row r="882">
          <cell r="E882" t="str">
            <v>Стандарт+бизнес отдел</v>
          </cell>
          <cell r="F882">
            <v>928.9000000000002</v>
          </cell>
          <cell r="J882">
            <v>40</v>
          </cell>
        </row>
        <row r="883">
          <cell r="E883" t="str">
            <v>Стандарт</v>
          </cell>
          <cell r="F883">
            <v>216.9</v>
          </cell>
          <cell r="J883">
            <v>14</v>
          </cell>
        </row>
        <row r="884">
          <cell r="E884" t="str">
            <v>Стандарт+бизнес отдел</v>
          </cell>
          <cell r="F884">
            <v>398</v>
          </cell>
          <cell r="J884">
            <v>22</v>
          </cell>
        </row>
        <row r="885">
          <cell r="E885" t="str">
            <v>Мини расширенный</v>
          </cell>
          <cell r="F885">
            <v>209.5</v>
          </cell>
          <cell r="J885">
            <v>11</v>
          </cell>
        </row>
        <row r="886">
          <cell r="E886" t="str">
            <v>Мини расширенный</v>
          </cell>
          <cell r="F886">
            <v>115.9</v>
          </cell>
          <cell r="J886">
            <v>9</v>
          </cell>
        </row>
        <row r="887">
          <cell r="E887" t="str">
            <v>Мини расширенный</v>
          </cell>
          <cell r="F887">
            <v>111.1</v>
          </cell>
          <cell r="J887">
            <v>13</v>
          </cell>
        </row>
        <row r="888">
          <cell r="E888" t="str">
            <v>Стандарт</v>
          </cell>
          <cell r="F888">
            <v>181.3</v>
          </cell>
          <cell r="J888">
            <v>15</v>
          </cell>
        </row>
        <row r="889">
          <cell r="E889" t="str">
            <v>РОО</v>
          </cell>
          <cell r="F889">
            <v>1340.9</v>
          </cell>
          <cell r="J889">
            <v>250</v>
          </cell>
        </row>
        <row r="890">
          <cell r="E890" t="str">
            <v>Филиал</v>
          </cell>
          <cell r="F890">
            <v>3778.9</v>
          </cell>
          <cell r="J890">
            <v>477</v>
          </cell>
        </row>
        <row r="891">
          <cell r="E891" t="str">
            <v>Мини расширенный</v>
          </cell>
          <cell r="F891">
            <v>159.30000000000001</v>
          </cell>
          <cell r="J891">
            <v>8</v>
          </cell>
        </row>
        <row r="892">
          <cell r="E892" t="str">
            <v>Стандарт</v>
          </cell>
          <cell r="F892">
            <v>209.9</v>
          </cell>
          <cell r="J892">
            <v>8</v>
          </cell>
        </row>
        <row r="893">
          <cell r="E893" t="str">
            <v>Стандарт+бизнес отдел</v>
          </cell>
          <cell r="F893">
            <v>403.9</v>
          </cell>
          <cell r="J893">
            <v>27</v>
          </cell>
        </row>
        <row r="894">
          <cell r="E894" t="str">
            <v>Микро 2(3)</v>
          </cell>
          <cell r="F894">
            <v>33.4</v>
          </cell>
          <cell r="J894">
            <v>3</v>
          </cell>
        </row>
        <row r="895">
          <cell r="E895" t="str">
            <v>Стандарт</v>
          </cell>
          <cell r="F895">
            <v>251.6</v>
          </cell>
          <cell r="J895">
            <v>12</v>
          </cell>
        </row>
        <row r="896">
          <cell r="E896" t="str">
            <v>Микро 2(3)</v>
          </cell>
          <cell r="F896">
            <v>76.400000000000006</v>
          </cell>
          <cell r="J896">
            <v>4</v>
          </cell>
        </row>
        <row r="897">
          <cell r="E897" t="str">
            <v>Мини расширенный</v>
          </cell>
          <cell r="F897">
            <v>63.4</v>
          </cell>
          <cell r="J897">
            <v>6</v>
          </cell>
        </row>
        <row r="898">
          <cell r="E898" t="str">
            <v>Стандарт</v>
          </cell>
          <cell r="F898">
            <v>213.1</v>
          </cell>
          <cell r="J898">
            <v>9</v>
          </cell>
        </row>
        <row r="899">
          <cell r="E899" t="str">
            <v>Микро 2(3)</v>
          </cell>
          <cell r="F899">
            <v>32.4</v>
          </cell>
          <cell r="J899">
            <v>3</v>
          </cell>
        </row>
        <row r="900">
          <cell r="E900" t="str">
            <v>Стандарт</v>
          </cell>
          <cell r="F900">
            <v>201.8</v>
          </cell>
          <cell r="J900">
            <v>12</v>
          </cell>
        </row>
        <row r="901">
          <cell r="E901" t="str">
            <v>Мини расширенный</v>
          </cell>
          <cell r="F901">
            <v>173.1</v>
          </cell>
          <cell r="J901">
            <v>11</v>
          </cell>
        </row>
        <row r="902">
          <cell r="E902" t="str">
            <v>Стандарт</v>
          </cell>
          <cell r="F902">
            <v>428.4</v>
          </cell>
          <cell r="J902">
            <v>17</v>
          </cell>
        </row>
        <row r="903">
          <cell r="E903" t="str">
            <v>Микро 2(3)</v>
          </cell>
          <cell r="F903">
            <v>39.1</v>
          </cell>
          <cell r="J903">
            <v>2</v>
          </cell>
        </row>
        <row r="904">
          <cell r="E904" t="str">
            <v>Мини расширенный</v>
          </cell>
          <cell r="F904">
            <v>143.80000000000001</v>
          </cell>
          <cell r="J904">
            <v>9</v>
          </cell>
        </row>
        <row r="905">
          <cell r="E905" t="str">
            <v>Стандарт</v>
          </cell>
          <cell r="F905">
            <v>551.4</v>
          </cell>
          <cell r="J905">
            <v>7</v>
          </cell>
        </row>
        <row r="906">
          <cell r="E906" t="str">
            <v>Мини расширенный</v>
          </cell>
          <cell r="F906">
            <v>96.3</v>
          </cell>
          <cell r="J906">
            <v>6</v>
          </cell>
        </row>
        <row r="907">
          <cell r="E907" t="str">
            <v>Стандарт</v>
          </cell>
          <cell r="F907">
            <v>205.1</v>
          </cell>
          <cell r="J907">
            <v>15</v>
          </cell>
        </row>
        <row r="908">
          <cell r="E908" t="str">
            <v>Привилегия</v>
          </cell>
          <cell r="F908">
            <v>496.7</v>
          </cell>
          <cell r="J908">
            <v>15</v>
          </cell>
        </row>
        <row r="909">
          <cell r="E909" t="str">
            <v>Стандарт+бизнес отдел</v>
          </cell>
          <cell r="F909">
            <v>194.4</v>
          </cell>
          <cell r="J909">
            <v>14</v>
          </cell>
        </row>
        <row r="910">
          <cell r="E910" t="str">
            <v>Стандарт</v>
          </cell>
          <cell r="F910">
            <v>196.7</v>
          </cell>
          <cell r="J910">
            <v>7</v>
          </cell>
        </row>
        <row r="911">
          <cell r="E911" t="str">
            <v>ВИП</v>
          </cell>
          <cell r="F911">
            <v>538.77</v>
          </cell>
          <cell r="J911">
            <v>19</v>
          </cell>
        </row>
        <row r="912">
          <cell r="E912" t="str">
            <v>Стандарт</v>
          </cell>
          <cell r="F912">
            <v>236.3</v>
          </cell>
          <cell r="J912">
            <v>7</v>
          </cell>
        </row>
        <row r="913">
          <cell r="E913" t="str">
            <v>Стандарт+бизнес отдел</v>
          </cell>
          <cell r="F913">
            <v>281.39999999999998</v>
          </cell>
          <cell r="J913">
            <v>19</v>
          </cell>
        </row>
        <row r="914">
          <cell r="E914" t="str">
            <v>Микро 2(3)</v>
          </cell>
          <cell r="F914">
            <v>75.2</v>
          </cell>
          <cell r="J914">
            <v>3</v>
          </cell>
        </row>
        <row r="915">
          <cell r="E915" t="str">
            <v>Стандарт</v>
          </cell>
          <cell r="F915">
            <v>297</v>
          </cell>
          <cell r="J915">
            <v>14</v>
          </cell>
        </row>
        <row r="916">
          <cell r="E916" t="str">
            <v>Стандарт</v>
          </cell>
          <cell r="F916">
            <v>370.3</v>
          </cell>
          <cell r="J916">
            <v>22</v>
          </cell>
        </row>
        <row r="917">
          <cell r="E917" t="str">
            <v>Привилегия</v>
          </cell>
          <cell r="F917">
            <v>388.2</v>
          </cell>
          <cell r="J917">
            <v>14</v>
          </cell>
        </row>
        <row r="918">
          <cell r="E918" t="str">
            <v>Стандарт+бизнес отдел</v>
          </cell>
          <cell r="F918">
            <v>361</v>
          </cell>
          <cell r="J918">
            <v>44</v>
          </cell>
        </row>
        <row r="919">
          <cell r="E919" t="str">
            <v>Стандарт+бизнес отдел</v>
          </cell>
          <cell r="F919">
            <v>396.8</v>
          </cell>
          <cell r="J919">
            <v>8</v>
          </cell>
        </row>
        <row r="920">
          <cell r="E920" t="str">
            <v>Мини расширенный</v>
          </cell>
          <cell r="F920">
            <v>89.1</v>
          </cell>
          <cell r="J920">
            <v>6</v>
          </cell>
        </row>
        <row r="921">
          <cell r="E921" t="str">
            <v>Мини расширенный</v>
          </cell>
          <cell r="F921">
            <v>130.82</v>
          </cell>
          <cell r="J921">
            <v>6</v>
          </cell>
        </row>
        <row r="922">
          <cell r="E922" t="str">
            <v>Стандарт</v>
          </cell>
          <cell r="F922">
            <v>196.5</v>
          </cell>
          <cell r="J922">
            <v>5</v>
          </cell>
        </row>
        <row r="923">
          <cell r="E923" t="str">
            <v>Стандарт+бизнес отдел</v>
          </cell>
          <cell r="F923">
            <v>910.7</v>
          </cell>
          <cell r="J923">
            <v>52</v>
          </cell>
        </row>
        <row r="924">
          <cell r="E924" t="str">
            <v>Мини расширенный</v>
          </cell>
          <cell r="F924">
            <v>105</v>
          </cell>
          <cell r="J924">
            <v>7</v>
          </cell>
        </row>
        <row r="925">
          <cell r="E925" t="str">
            <v>Микро 2(3)</v>
          </cell>
          <cell r="F925">
            <v>52.6</v>
          </cell>
          <cell r="J925">
            <v>2</v>
          </cell>
        </row>
        <row r="926">
          <cell r="E926" t="str">
            <v>Мини расширенный</v>
          </cell>
          <cell r="F926">
            <v>130.5</v>
          </cell>
          <cell r="J926">
            <v>7</v>
          </cell>
        </row>
        <row r="927">
          <cell r="E927" t="str">
            <v>Стандарт</v>
          </cell>
          <cell r="F927">
            <v>321.5</v>
          </cell>
          <cell r="J927">
            <v>24</v>
          </cell>
        </row>
        <row r="928">
          <cell r="E928" t="str">
            <v>Мини</v>
          </cell>
          <cell r="F928">
            <v>15.68</v>
          </cell>
          <cell r="J928">
            <v>2</v>
          </cell>
        </row>
        <row r="929">
          <cell r="E929" t="str">
            <v>Флагман</v>
          </cell>
          <cell r="F929">
            <v>1087.3</v>
          </cell>
          <cell r="J929">
            <v>64</v>
          </cell>
        </row>
        <row r="930">
          <cell r="E930" t="str">
            <v>Стандарт</v>
          </cell>
          <cell r="F930">
            <v>456.1</v>
          </cell>
          <cell r="J930">
            <v>22</v>
          </cell>
        </row>
        <row r="931">
          <cell r="E931" t="str">
            <v>Стандарт</v>
          </cell>
          <cell r="F931">
            <v>204.2</v>
          </cell>
          <cell r="J931">
            <v>8</v>
          </cell>
        </row>
        <row r="932">
          <cell r="E932" t="str">
            <v>Стандарт</v>
          </cell>
          <cell r="F932">
            <v>256.8</v>
          </cell>
          <cell r="J932">
            <v>10</v>
          </cell>
        </row>
        <row r="933">
          <cell r="E933" t="str">
            <v>Стандарт</v>
          </cell>
          <cell r="F933">
            <v>366.1</v>
          </cell>
          <cell r="J933">
            <v>17</v>
          </cell>
        </row>
        <row r="934">
          <cell r="E934" t="str">
            <v>Стандарт</v>
          </cell>
          <cell r="F934">
            <v>341.9</v>
          </cell>
          <cell r="J934">
            <v>20</v>
          </cell>
        </row>
        <row r="935">
          <cell r="E935" t="str">
            <v>Привилегия</v>
          </cell>
          <cell r="F935">
            <v>429.7</v>
          </cell>
          <cell r="J935">
            <v>13</v>
          </cell>
        </row>
        <row r="936">
          <cell r="E936" t="str">
            <v>Стандарт+бизнес отдел</v>
          </cell>
          <cell r="F936">
            <v>474.5</v>
          </cell>
          <cell r="J936">
            <v>30</v>
          </cell>
        </row>
        <row r="937">
          <cell r="E937" t="str">
            <v>Микро 2(3)</v>
          </cell>
          <cell r="F937">
            <v>29.67</v>
          </cell>
          <cell r="J937">
            <v>3</v>
          </cell>
        </row>
        <row r="938">
          <cell r="E938" t="str">
            <v>Микро 2(3)</v>
          </cell>
          <cell r="F938">
            <v>19.899999999999999</v>
          </cell>
          <cell r="J938">
            <v>3</v>
          </cell>
        </row>
        <row r="939">
          <cell r="E939" t="str">
            <v>ВИП</v>
          </cell>
          <cell r="F939">
            <v>353.9</v>
          </cell>
          <cell r="J939">
            <v>17</v>
          </cell>
        </row>
        <row r="940">
          <cell r="E940" t="str">
            <v>Стандарт</v>
          </cell>
          <cell r="F940">
            <v>115.74</v>
          </cell>
          <cell r="J940">
            <v>10</v>
          </cell>
        </row>
        <row r="941">
          <cell r="E941" t="str">
            <v>Микро 2(3)</v>
          </cell>
          <cell r="F941">
            <v>17.3</v>
          </cell>
          <cell r="J941">
            <v>3</v>
          </cell>
        </row>
        <row r="942">
          <cell r="E942" t="str">
            <v>Стандарт+бизнес отдел</v>
          </cell>
          <cell r="F942">
            <v>520.14</v>
          </cell>
          <cell r="J942">
            <v>40</v>
          </cell>
        </row>
        <row r="943">
          <cell r="E943" t="str">
            <v>РОО</v>
          </cell>
          <cell r="F943">
            <v>574.20000000000005</v>
          </cell>
          <cell r="J943">
            <v>130</v>
          </cell>
        </row>
        <row r="944">
          <cell r="E944" t="str">
            <v>РОО</v>
          </cell>
          <cell r="F944">
            <v>1760.1999999999998</v>
          </cell>
          <cell r="J944">
            <v>196</v>
          </cell>
        </row>
        <row r="945">
          <cell r="E945" t="str">
            <v>Привилегия</v>
          </cell>
          <cell r="F945">
            <v>265</v>
          </cell>
          <cell r="J945">
            <v>7</v>
          </cell>
        </row>
        <row r="946">
          <cell r="E946" t="str">
            <v>Стандарт</v>
          </cell>
          <cell r="F946">
            <v>296.5</v>
          </cell>
          <cell r="J946">
            <v>10</v>
          </cell>
        </row>
        <row r="947">
          <cell r="E947" t="str">
            <v>Стандарт+бизнес отдел</v>
          </cell>
          <cell r="F947">
            <v>338.3</v>
          </cell>
          <cell r="J947">
            <v>27</v>
          </cell>
        </row>
        <row r="948">
          <cell r="E948" t="str">
            <v>Мини расширенный</v>
          </cell>
          <cell r="F948">
            <v>266.89999999999998</v>
          </cell>
          <cell r="J948">
            <v>12</v>
          </cell>
        </row>
        <row r="949">
          <cell r="E949" t="str">
            <v>Микро 2(3)</v>
          </cell>
          <cell r="F949">
            <v>38.4</v>
          </cell>
          <cell r="J949">
            <v>4</v>
          </cell>
        </row>
        <row r="950">
          <cell r="E950" t="str">
            <v>Стандарт</v>
          </cell>
          <cell r="F950">
            <v>68.900000000000006</v>
          </cell>
          <cell r="J950">
            <v>7</v>
          </cell>
        </row>
        <row r="951">
          <cell r="E951" t="str">
            <v>РОО</v>
          </cell>
          <cell r="F951">
            <v>450.1</v>
          </cell>
          <cell r="J951">
            <v>62</v>
          </cell>
        </row>
        <row r="952">
          <cell r="E952" t="str">
            <v>Стандарт</v>
          </cell>
          <cell r="F952">
            <v>149.30000000000001</v>
          </cell>
          <cell r="J952">
            <v>9</v>
          </cell>
        </row>
        <row r="953">
          <cell r="E953" t="str">
            <v>Стандарт</v>
          </cell>
          <cell r="F953">
            <v>164.5</v>
          </cell>
          <cell r="J953">
            <v>11</v>
          </cell>
        </row>
        <row r="954">
          <cell r="E954" t="str">
            <v>Стандарт</v>
          </cell>
          <cell r="F954">
            <v>289.3</v>
          </cell>
          <cell r="J954">
            <v>9</v>
          </cell>
        </row>
        <row r="955">
          <cell r="E955" t="str">
            <v>Стандарт+бизнес отдел</v>
          </cell>
          <cell r="F955">
            <v>209.6</v>
          </cell>
          <cell r="J955">
            <v>15</v>
          </cell>
        </row>
        <row r="956">
          <cell r="E956" t="str">
            <v>Стандарт</v>
          </cell>
          <cell r="F956">
            <v>145.80000000000001</v>
          </cell>
          <cell r="J956">
            <v>9</v>
          </cell>
        </row>
        <row r="957">
          <cell r="E957" t="str">
            <v>Стандарт+бизнес отдел</v>
          </cell>
          <cell r="F957">
            <v>250.7</v>
          </cell>
          <cell r="J957">
            <v>16</v>
          </cell>
        </row>
        <row r="958">
          <cell r="E958" t="str">
            <v>Стандарт</v>
          </cell>
          <cell r="F958">
            <v>166.8</v>
          </cell>
          <cell r="J958">
            <v>13</v>
          </cell>
        </row>
        <row r="959">
          <cell r="E959" t="str">
            <v>Стандарт</v>
          </cell>
          <cell r="F959">
            <v>195.9</v>
          </cell>
          <cell r="J959">
            <v>8</v>
          </cell>
        </row>
        <row r="960">
          <cell r="E960" t="str">
            <v>Стандарт+бизнес отдел</v>
          </cell>
          <cell r="F960">
            <v>375.3</v>
          </cell>
          <cell r="J960">
            <v>17</v>
          </cell>
        </row>
        <row r="961">
          <cell r="E961" t="str">
            <v>Флагман</v>
          </cell>
          <cell r="F961">
            <v>1229.8</v>
          </cell>
          <cell r="J961">
            <v>83</v>
          </cell>
        </row>
        <row r="962">
          <cell r="E962" t="str">
            <v>Мини расширенный</v>
          </cell>
          <cell r="F962">
            <v>147.4</v>
          </cell>
          <cell r="J962">
            <v>10</v>
          </cell>
        </row>
        <row r="963">
          <cell r="E963" t="str">
            <v>Стандарт</v>
          </cell>
          <cell r="F963">
            <v>296.5</v>
          </cell>
          <cell r="J963">
            <v>15</v>
          </cell>
        </row>
        <row r="964">
          <cell r="E964" t="str">
            <v>Стандарт</v>
          </cell>
          <cell r="F964">
            <v>161.80000000000001</v>
          </cell>
          <cell r="J964">
            <v>10</v>
          </cell>
        </row>
        <row r="965">
          <cell r="E965" t="str">
            <v>Мини расширенный</v>
          </cell>
          <cell r="F965">
            <v>146.6</v>
          </cell>
          <cell r="J965">
            <v>7</v>
          </cell>
        </row>
        <row r="966">
          <cell r="E966" t="str">
            <v>Микро 2(3)</v>
          </cell>
          <cell r="F966">
            <v>144.69999999999999</v>
          </cell>
          <cell r="J966">
            <v>6</v>
          </cell>
        </row>
        <row r="967">
          <cell r="E967" t="str">
            <v>Стандарт+бизнес отдел</v>
          </cell>
          <cell r="F967">
            <v>689.9</v>
          </cell>
          <cell r="J967">
            <v>29</v>
          </cell>
        </row>
        <row r="968">
          <cell r="E968" t="str">
            <v>Стандарт</v>
          </cell>
          <cell r="F968">
            <v>161.1</v>
          </cell>
          <cell r="J968">
            <v>6</v>
          </cell>
        </row>
        <row r="969">
          <cell r="E969" t="str">
            <v>Стандарт+бизнес отдел</v>
          </cell>
          <cell r="F969">
            <v>424.3</v>
          </cell>
          <cell r="J969">
            <v>17</v>
          </cell>
        </row>
        <row r="970">
          <cell r="E970" t="str">
            <v>Микро 2(3)</v>
          </cell>
          <cell r="F970">
            <v>74.900000000000006</v>
          </cell>
          <cell r="J970">
            <v>3</v>
          </cell>
        </row>
        <row r="971">
          <cell r="E971" t="str">
            <v>Стандарт</v>
          </cell>
          <cell r="F971">
            <v>202.74</v>
          </cell>
          <cell r="J971">
            <v>12</v>
          </cell>
        </row>
        <row r="972">
          <cell r="E972" t="str">
            <v>Микро 2(3)</v>
          </cell>
          <cell r="F972">
            <v>123.2</v>
          </cell>
          <cell r="J972">
            <v>6</v>
          </cell>
        </row>
        <row r="973">
          <cell r="E973" t="str">
            <v>ВИП</v>
          </cell>
          <cell r="F973">
            <v>315.7</v>
          </cell>
          <cell r="J973">
            <v>14</v>
          </cell>
        </row>
        <row r="974">
          <cell r="E974" t="str">
            <v>Стандарт</v>
          </cell>
          <cell r="F974">
            <v>341.1</v>
          </cell>
          <cell r="J974">
            <v>11</v>
          </cell>
        </row>
        <row r="975">
          <cell r="E975" t="str">
            <v>Стандарт+бизнес отдел</v>
          </cell>
          <cell r="F975">
            <v>365.2</v>
          </cell>
          <cell r="J975">
            <v>50</v>
          </cell>
        </row>
        <row r="976">
          <cell r="E976" t="str">
            <v>РОО</v>
          </cell>
          <cell r="F976">
            <v>1464.9</v>
          </cell>
          <cell r="J976">
            <v>226</v>
          </cell>
        </row>
        <row r="977">
          <cell r="E977" t="str">
            <v>Стандарт</v>
          </cell>
          <cell r="F977">
            <v>356.9</v>
          </cell>
          <cell r="J977">
            <v>11</v>
          </cell>
        </row>
        <row r="978">
          <cell r="E978" t="str">
            <v>Стандарт</v>
          </cell>
          <cell r="F978">
            <v>418.2</v>
          </cell>
          <cell r="J978">
            <v>11</v>
          </cell>
        </row>
        <row r="979">
          <cell r="E979" t="str">
            <v>Микро 2(3)</v>
          </cell>
          <cell r="F979">
            <v>78.900000000000006</v>
          </cell>
          <cell r="J979">
            <v>3</v>
          </cell>
        </row>
        <row r="980">
          <cell r="E980" t="str">
            <v>Флагман</v>
          </cell>
          <cell r="F980">
            <v>682.6</v>
          </cell>
          <cell r="J980">
            <v>87</v>
          </cell>
        </row>
        <row r="981">
          <cell r="E981" t="str">
            <v>Привилегия</v>
          </cell>
          <cell r="F981">
            <v>358.6</v>
          </cell>
          <cell r="J981">
            <v>16</v>
          </cell>
        </row>
        <row r="982">
          <cell r="E982" t="str">
            <v>Мини расширенный</v>
          </cell>
          <cell r="F982">
            <v>225.7</v>
          </cell>
          <cell r="J982">
            <v>13</v>
          </cell>
        </row>
        <row r="983">
          <cell r="E983" t="str">
            <v>Стандарт</v>
          </cell>
          <cell r="F983">
            <v>434.4</v>
          </cell>
          <cell r="J983">
            <v>17</v>
          </cell>
        </row>
        <row r="984">
          <cell r="E984" t="str">
            <v>Стандарт+бизнес отдел</v>
          </cell>
          <cell r="F984">
            <v>305.2</v>
          </cell>
          <cell r="J984">
            <v>23</v>
          </cell>
        </row>
        <row r="985">
          <cell r="E985" t="str">
            <v>Стандарт+бизнес отдел</v>
          </cell>
          <cell r="F985">
            <v>324.5</v>
          </cell>
          <cell r="J985">
            <v>24</v>
          </cell>
        </row>
        <row r="986">
          <cell r="E986" t="str">
            <v>Стандарт</v>
          </cell>
          <cell r="F986">
            <v>264.60000000000002</v>
          </cell>
          <cell r="J986">
            <v>11</v>
          </cell>
        </row>
        <row r="987">
          <cell r="E987" t="str">
            <v>Привилегия</v>
          </cell>
          <cell r="F987">
            <v>362</v>
          </cell>
          <cell r="J987">
            <v>13</v>
          </cell>
        </row>
        <row r="988">
          <cell r="E988" t="str">
            <v>Стандарт+бизнес отдел</v>
          </cell>
          <cell r="F988">
            <v>496.4</v>
          </cell>
          <cell r="J988">
            <v>30</v>
          </cell>
        </row>
        <row r="989">
          <cell r="E989" t="str">
            <v>ВИП</v>
          </cell>
          <cell r="F989">
            <v>199.1</v>
          </cell>
          <cell r="J989">
            <v>11</v>
          </cell>
        </row>
        <row r="990">
          <cell r="E990" t="str">
            <v>Стандарт+бизнес отдел</v>
          </cell>
          <cell r="F990">
            <v>436.2</v>
          </cell>
          <cell r="J990">
            <v>40</v>
          </cell>
        </row>
        <row r="991">
          <cell r="E991" t="str">
            <v>Стандарт</v>
          </cell>
          <cell r="F991">
            <v>348.2</v>
          </cell>
          <cell r="J991">
            <v>8</v>
          </cell>
        </row>
        <row r="992">
          <cell r="E992" t="str">
            <v>Микро 2(3)</v>
          </cell>
          <cell r="F992">
            <v>15.8</v>
          </cell>
          <cell r="J992">
            <v>3</v>
          </cell>
        </row>
        <row r="993">
          <cell r="E993" t="str">
            <v>Стандарт</v>
          </cell>
          <cell r="F993">
            <v>247.9</v>
          </cell>
          <cell r="J993">
            <v>8</v>
          </cell>
        </row>
        <row r="994">
          <cell r="E994" t="str">
            <v>Филиал</v>
          </cell>
          <cell r="F994">
            <v>3376.6000000000004</v>
          </cell>
          <cell r="J994">
            <v>445</v>
          </cell>
        </row>
        <row r="995">
          <cell r="E995" t="str">
            <v>Стандарт</v>
          </cell>
          <cell r="F995">
            <v>120.5</v>
          </cell>
          <cell r="J995">
            <v>22</v>
          </cell>
        </row>
        <row r="996">
          <cell r="E996" t="str">
            <v>Стандарт+бизнес отдел</v>
          </cell>
          <cell r="F996">
            <v>268.5</v>
          </cell>
          <cell r="J996">
            <v>24</v>
          </cell>
        </row>
        <row r="997">
          <cell r="E997" t="str">
            <v>Стандарт</v>
          </cell>
          <cell r="F997">
            <v>214</v>
          </cell>
          <cell r="J997">
            <v>10</v>
          </cell>
        </row>
        <row r="998">
          <cell r="E998" t="str">
            <v>ВИП</v>
          </cell>
          <cell r="F998">
            <v>525.4</v>
          </cell>
          <cell r="J998">
            <v>24</v>
          </cell>
        </row>
        <row r="999">
          <cell r="E999" t="str">
            <v>Стандарт</v>
          </cell>
          <cell r="F999">
            <v>493.1</v>
          </cell>
          <cell r="J999">
            <v>13</v>
          </cell>
        </row>
        <row r="1000">
          <cell r="E1000" t="str">
            <v>Мини расширенный</v>
          </cell>
          <cell r="F1000">
            <v>195.8</v>
          </cell>
          <cell r="J1000">
            <v>11</v>
          </cell>
        </row>
        <row r="1001">
          <cell r="E1001" t="str">
            <v>Стандарт</v>
          </cell>
          <cell r="F1001">
            <v>343.9</v>
          </cell>
          <cell r="J1001">
            <v>12</v>
          </cell>
        </row>
        <row r="1002">
          <cell r="E1002" t="str">
            <v>Мини расширенный</v>
          </cell>
          <cell r="F1002">
            <v>167.9</v>
          </cell>
          <cell r="J1002">
            <v>5</v>
          </cell>
        </row>
        <row r="1003">
          <cell r="E1003" t="str">
            <v>Стандарт</v>
          </cell>
          <cell r="F1003">
            <v>162.9</v>
          </cell>
          <cell r="J1003">
            <v>9</v>
          </cell>
        </row>
        <row r="1004">
          <cell r="E1004" t="str">
            <v>Мини расширенный</v>
          </cell>
          <cell r="F1004">
            <v>73.8</v>
          </cell>
          <cell r="J1004">
            <v>5</v>
          </cell>
        </row>
        <row r="1005">
          <cell r="E1005" t="str">
            <v>Привилегия</v>
          </cell>
          <cell r="F1005">
            <v>520</v>
          </cell>
          <cell r="J1005">
            <v>18</v>
          </cell>
        </row>
        <row r="1006">
          <cell r="E1006" t="str">
            <v>Мини расширенный</v>
          </cell>
          <cell r="F1006">
            <v>259.7</v>
          </cell>
          <cell r="J1006">
            <v>6</v>
          </cell>
        </row>
        <row r="1007">
          <cell r="E1007" t="str">
            <v>Стандарт+бизнес отдел</v>
          </cell>
          <cell r="F1007">
            <v>483.5</v>
          </cell>
          <cell r="J1007">
            <v>32</v>
          </cell>
        </row>
        <row r="1008">
          <cell r="E1008" t="str">
            <v>Стандарт</v>
          </cell>
          <cell r="F1008">
            <v>188.1</v>
          </cell>
          <cell r="J1008">
            <v>6</v>
          </cell>
        </row>
        <row r="1009">
          <cell r="E1009" t="str">
            <v>Мини расширенный</v>
          </cell>
          <cell r="F1009">
            <v>135.19999999999999</v>
          </cell>
          <cell r="J1009">
            <v>4</v>
          </cell>
        </row>
        <row r="1010">
          <cell r="E1010" t="str">
            <v>Стандарт+бизнес отдел</v>
          </cell>
          <cell r="F1010">
            <v>611.29999999999995</v>
          </cell>
          <cell r="J1010">
            <v>43</v>
          </cell>
        </row>
        <row r="1011">
          <cell r="E1011" t="str">
            <v>Стандарт+бизнес отдел</v>
          </cell>
          <cell r="F1011">
            <v>812.54</v>
          </cell>
          <cell r="J1011">
            <v>30</v>
          </cell>
        </row>
        <row r="1012">
          <cell r="E1012" t="str">
            <v>Мини расширенный</v>
          </cell>
          <cell r="F1012">
            <v>127.4</v>
          </cell>
          <cell r="J1012">
            <v>5</v>
          </cell>
        </row>
        <row r="1013">
          <cell r="E1013" t="str">
            <v>Стандарт</v>
          </cell>
          <cell r="F1013">
            <v>283.8</v>
          </cell>
          <cell r="J1013">
            <v>11</v>
          </cell>
        </row>
        <row r="1014">
          <cell r="E1014" t="str">
            <v>Стандарт</v>
          </cell>
          <cell r="F1014">
            <v>79.8</v>
          </cell>
          <cell r="J1014">
            <v>10</v>
          </cell>
        </row>
        <row r="1015">
          <cell r="E1015" t="str">
            <v>Стандарт</v>
          </cell>
          <cell r="F1015">
            <v>204.4</v>
          </cell>
          <cell r="J1015">
            <v>15</v>
          </cell>
        </row>
        <row r="1016">
          <cell r="E1016" t="str">
            <v>Стандарт+бизнес отдел</v>
          </cell>
          <cell r="F1016">
            <v>481.2000000000001</v>
          </cell>
          <cell r="J1016">
            <v>36</v>
          </cell>
        </row>
        <row r="1017">
          <cell r="E1017" t="str">
            <v>Стандарт+бизнес отдел</v>
          </cell>
          <cell r="F1017">
            <v>209.4</v>
          </cell>
          <cell r="J1017">
            <v>25</v>
          </cell>
        </row>
        <row r="1018">
          <cell r="E1018" t="str">
            <v>Мини расширенный</v>
          </cell>
          <cell r="F1018">
            <v>191.5</v>
          </cell>
          <cell r="J1018">
            <v>7</v>
          </cell>
        </row>
        <row r="1019">
          <cell r="E1019" t="str">
            <v>Стандарт</v>
          </cell>
          <cell r="F1019">
            <v>248</v>
          </cell>
          <cell r="J1019">
            <v>15</v>
          </cell>
        </row>
        <row r="1020">
          <cell r="E1020" t="str">
            <v>Стандарт+бизнес отдел</v>
          </cell>
          <cell r="F1020">
            <v>377.6</v>
          </cell>
          <cell r="J1020">
            <v>20</v>
          </cell>
        </row>
        <row r="1021">
          <cell r="E1021" t="str">
            <v>Стандарт</v>
          </cell>
          <cell r="F1021">
            <v>174.6</v>
          </cell>
          <cell r="J1021">
            <v>9</v>
          </cell>
        </row>
        <row r="1022">
          <cell r="E1022" t="str">
            <v>Стандарт</v>
          </cell>
          <cell r="F1022">
            <v>255.1</v>
          </cell>
          <cell r="J1022">
            <v>12</v>
          </cell>
        </row>
        <row r="1023">
          <cell r="E1023" t="str">
            <v>Стандарт</v>
          </cell>
          <cell r="F1023">
            <v>356.2</v>
          </cell>
          <cell r="J1023">
            <v>10</v>
          </cell>
        </row>
        <row r="1024">
          <cell r="E1024" t="str">
            <v>Стандарт</v>
          </cell>
          <cell r="F1024">
            <v>398.8</v>
          </cell>
          <cell r="J1024">
            <v>7</v>
          </cell>
        </row>
        <row r="1025">
          <cell r="E1025" t="str">
            <v>Стандарт</v>
          </cell>
          <cell r="F1025">
            <v>560.70000000000005</v>
          </cell>
          <cell r="J1025">
            <v>15</v>
          </cell>
        </row>
        <row r="1026">
          <cell r="E1026" t="str">
            <v>Стандарт</v>
          </cell>
          <cell r="F1026">
            <v>561.6</v>
          </cell>
          <cell r="J1026">
            <v>26</v>
          </cell>
        </row>
        <row r="1027">
          <cell r="E1027" t="str">
            <v>Мини расширенный</v>
          </cell>
          <cell r="F1027">
            <v>183.1</v>
          </cell>
          <cell r="J1027">
            <v>7</v>
          </cell>
        </row>
        <row r="1028">
          <cell r="E1028" t="str">
            <v>Мини расширенный</v>
          </cell>
          <cell r="F1028">
            <v>174</v>
          </cell>
          <cell r="J1028">
            <v>7</v>
          </cell>
        </row>
        <row r="1029">
          <cell r="E1029" t="str">
            <v>Стандарт</v>
          </cell>
          <cell r="F1029">
            <v>362</v>
          </cell>
          <cell r="J1029">
            <v>9</v>
          </cell>
        </row>
        <row r="1030">
          <cell r="E1030" t="str">
            <v>Стандарт+бизнес отдел</v>
          </cell>
          <cell r="F1030">
            <v>209.5</v>
          </cell>
          <cell r="J1030">
            <v>15</v>
          </cell>
        </row>
        <row r="1031">
          <cell r="E1031" t="str">
            <v>Привилегия</v>
          </cell>
          <cell r="F1031">
            <v>487.7</v>
          </cell>
          <cell r="J1031">
            <v>12</v>
          </cell>
        </row>
        <row r="1032">
          <cell r="E1032" t="str">
            <v>Стандарт+бизнес отдел</v>
          </cell>
          <cell r="F1032">
            <v>460.7</v>
          </cell>
          <cell r="J1032">
            <v>39</v>
          </cell>
        </row>
        <row r="1033">
          <cell r="E1033" t="str">
            <v>РОО</v>
          </cell>
          <cell r="F1033">
            <v>1250.6999999999998</v>
          </cell>
          <cell r="J1033">
            <v>165</v>
          </cell>
        </row>
        <row r="1034">
          <cell r="E1034" t="str">
            <v>Стандарт</v>
          </cell>
          <cell r="F1034">
            <v>438.8</v>
          </cell>
          <cell r="J1034">
            <v>13</v>
          </cell>
        </row>
        <row r="1035">
          <cell r="E1035" t="str">
            <v>Стандарт</v>
          </cell>
          <cell r="F1035">
            <v>209.4</v>
          </cell>
          <cell r="J1035">
            <v>10</v>
          </cell>
        </row>
        <row r="1036">
          <cell r="E1036" t="str">
            <v>Стандарт</v>
          </cell>
          <cell r="F1036">
            <v>330</v>
          </cell>
          <cell r="J1036">
            <v>6</v>
          </cell>
        </row>
        <row r="1037">
          <cell r="E1037" t="str">
            <v>Стандарт+бизнес отдел</v>
          </cell>
          <cell r="F1037">
            <v>513.79999999999995</v>
          </cell>
          <cell r="J1037">
            <v>16</v>
          </cell>
        </row>
        <row r="1038">
          <cell r="E1038" t="str">
            <v>РОО</v>
          </cell>
          <cell r="F1038">
            <v>1480.9</v>
          </cell>
          <cell r="J1038">
            <v>123</v>
          </cell>
        </row>
        <row r="1039">
          <cell r="E1039" t="str">
            <v>Стандарт</v>
          </cell>
          <cell r="F1039">
            <v>384.1</v>
          </cell>
          <cell r="J1039">
            <v>11</v>
          </cell>
        </row>
        <row r="1040">
          <cell r="E1040" t="str">
            <v>Мини расширенный</v>
          </cell>
          <cell r="F1040">
            <v>122.6</v>
          </cell>
          <cell r="J1040">
            <v>10</v>
          </cell>
        </row>
        <row r="1041">
          <cell r="E1041" t="str">
            <v>Стандарт</v>
          </cell>
          <cell r="F1041">
            <v>301.8</v>
          </cell>
          <cell r="J1041">
            <v>4</v>
          </cell>
        </row>
        <row r="1042">
          <cell r="E1042" t="str">
            <v>Стандарт</v>
          </cell>
          <cell r="F1042">
            <v>158.6</v>
          </cell>
          <cell r="J1042">
            <v>6</v>
          </cell>
        </row>
        <row r="1043">
          <cell r="E1043" t="str">
            <v>Стандарт</v>
          </cell>
          <cell r="F1043">
            <v>195.5</v>
          </cell>
          <cell r="J1043">
            <v>10</v>
          </cell>
        </row>
        <row r="1044">
          <cell r="E1044" t="str">
            <v>Стандарт</v>
          </cell>
          <cell r="F1044">
            <v>314.2</v>
          </cell>
          <cell r="J1044">
            <v>10</v>
          </cell>
        </row>
        <row r="1045">
          <cell r="E1045" t="str">
            <v>Стандарт</v>
          </cell>
          <cell r="F1045">
            <v>314.39999999999998</v>
          </cell>
          <cell r="J1045">
            <v>25</v>
          </cell>
        </row>
        <row r="1046">
          <cell r="E1046" t="str">
            <v>Стандарт</v>
          </cell>
          <cell r="F1046">
            <v>207.4</v>
          </cell>
          <cell r="J1046">
            <v>16</v>
          </cell>
        </row>
        <row r="1047">
          <cell r="E1047" t="str">
            <v>Стандарт+бизнес отдел</v>
          </cell>
          <cell r="F1047">
            <v>577.5</v>
          </cell>
          <cell r="J1047">
            <v>61</v>
          </cell>
        </row>
        <row r="1048">
          <cell r="E1048" t="str">
            <v>Мини расширенный</v>
          </cell>
          <cell r="F1048">
            <v>123.5</v>
          </cell>
          <cell r="J1048">
            <v>5</v>
          </cell>
        </row>
        <row r="1049">
          <cell r="E1049" t="str">
            <v>Флагман</v>
          </cell>
          <cell r="F1049">
            <v>2570.9</v>
          </cell>
          <cell r="J1049">
            <v>202.99999999999983</v>
          </cell>
        </row>
        <row r="1050">
          <cell r="E1050" t="str">
            <v>Стандарт</v>
          </cell>
          <cell r="F1050">
            <v>235.1</v>
          </cell>
          <cell r="J1050">
            <v>8</v>
          </cell>
        </row>
        <row r="1051">
          <cell r="E1051" t="str">
            <v>Флагман</v>
          </cell>
          <cell r="F1051">
            <v>1809.4</v>
          </cell>
          <cell r="J1051">
            <v>80</v>
          </cell>
        </row>
        <row r="1052">
          <cell r="E1052" t="str">
            <v>Мини расширенный</v>
          </cell>
          <cell r="F1052">
            <v>141.1</v>
          </cell>
          <cell r="J1052">
            <v>6</v>
          </cell>
        </row>
        <row r="1053">
          <cell r="E1053" t="str">
            <v>Стандарт+бизнес отдел</v>
          </cell>
          <cell r="F1053">
            <v>511.3</v>
          </cell>
          <cell r="J1053">
            <v>49.000000000000007</v>
          </cell>
        </row>
        <row r="1054">
          <cell r="E1054" t="str">
            <v>Мини расширенный</v>
          </cell>
          <cell r="F1054">
            <v>148.5</v>
          </cell>
          <cell r="J1054">
            <v>11</v>
          </cell>
        </row>
        <row r="1055">
          <cell r="E1055" t="str">
            <v>Мини расширенный</v>
          </cell>
          <cell r="F1055">
            <v>199.4</v>
          </cell>
          <cell r="J1055">
            <v>5</v>
          </cell>
        </row>
        <row r="1056">
          <cell r="E1056" t="str">
            <v>Стандарт</v>
          </cell>
          <cell r="F1056">
            <v>252.2</v>
          </cell>
          <cell r="J1056">
            <v>7</v>
          </cell>
        </row>
        <row r="1057">
          <cell r="E1057" t="str">
            <v>Стандарт</v>
          </cell>
          <cell r="F1057">
            <v>270</v>
          </cell>
          <cell r="J1057">
            <v>15</v>
          </cell>
        </row>
        <row r="1058">
          <cell r="E1058" t="str">
            <v>Стандарт</v>
          </cell>
          <cell r="F1058">
            <v>253.2</v>
          </cell>
          <cell r="J1058">
            <v>9</v>
          </cell>
        </row>
        <row r="1059">
          <cell r="E1059" t="str">
            <v>Стандарт</v>
          </cell>
          <cell r="F1059">
            <v>298.60000000000002</v>
          </cell>
          <cell r="J1059">
            <v>18</v>
          </cell>
        </row>
        <row r="1060">
          <cell r="E1060" t="str">
            <v>Стандарт</v>
          </cell>
          <cell r="F1060">
            <v>188.7</v>
          </cell>
          <cell r="J1060">
            <v>8</v>
          </cell>
        </row>
        <row r="1061">
          <cell r="E1061" t="str">
            <v>Микро 2(3)</v>
          </cell>
          <cell r="F1061">
            <v>41.83</v>
          </cell>
          <cell r="J1061">
            <v>4</v>
          </cell>
        </row>
        <row r="1062">
          <cell r="E1062" t="str">
            <v>Стандарт+бизнес отдел</v>
          </cell>
          <cell r="F1062">
            <v>428.2</v>
          </cell>
          <cell r="J1062">
            <v>21</v>
          </cell>
        </row>
        <row r="1063">
          <cell r="E1063" t="str">
            <v>Мини расширенный</v>
          </cell>
          <cell r="F1063">
            <v>143.6</v>
          </cell>
          <cell r="J1063">
            <v>6</v>
          </cell>
        </row>
        <row r="1064">
          <cell r="E1064" t="str">
            <v>Стандарт+бизнес отдел</v>
          </cell>
          <cell r="F1064">
            <v>268.66000000000003</v>
          </cell>
          <cell r="J1064">
            <v>13</v>
          </cell>
        </row>
        <row r="1065">
          <cell r="E1065" t="str">
            <v>Микро 2(3)</v>
          </cell>
          <cell r="F1065">
            <v>38.4</v>
          </cell>
          <cell r="J1065">
            <v>3</v>
          </cell>
        </row>
        <row r="1066">
          <cell r="E1066" t="str">
            <v>Мини расширенный</v>
          </cell>
          <cell r="F1066">
            <v>90.6</v>
          </cell>
          <cell r="J1066">
            <v>4</v>
          </cell>
        </row>
        <row r="1067">
          <cell r="E1067" t="str">
            <v>Стандарт</v>
          </cell>
          <cell r="F1067">
            <v>187</v>
          </cell>
          <cell r="J1067">
            <v>9</v>
          </cell>
        </row>
        <row r="1068">
          <cell r="E1068" t="str">
            <v>Стандарт</v>
          </cell>
          <cell r="F1068">
            <v>200</v>
          </cell>
          <cell r="J1068">
            <v>14</v>
          </cell>
        </row>
        <row r="1069">
          <cell r="E1069" t="str">
            <v>Мини расширенный</v>
          </cell>
          <cell r="F1069">
            <v>167.2</v>
          </cell>
          <cell r="J1069">
            <v>8</v>
          </cell>
        </row>
        <row r="1070">
          <cell r="E1070" t="str">
            <v>ВИП</v>
          </cell>
          <cell r="F1070">
            <v>640.6</v>
          </cell>
          <cell r="J1070">
            <v>23</v>
          </cell>
        </row>
        <row r="1071">
          <cell r="E1071" t="str">
            <v>Стандарт+бизнес отдел</v>
          </cell>
          <cell r="F1071">
            <v>329.8</v>
          </cell>
          <cell r="J1071">
            <v>16</v>
          </cell>
        </row>
        <row r="1072">
          <cell r="E1072" t="str">
            <v>Мини расширенный</v>
          </cell>
          <cell r="F1072">
            <v>124.3</v>
          </cell>
          <cell r="J1072">
            <v>4</v>
          </cell>
        </row>
        <row r="1073">
          <cell r="E1073" t="str">
            <v>Стандарт</v>
          </cell>
          <cell r="F1073">
            <v>432.9</v>
          </cell>
          <cell r="J1073">
            <v>14</v>
          </cell>
        </row>
        <row r="1074">
          <cell r="E1074" t="str">
            <v>Стандарт+бизнес отдел</v>
          </cell>
          <cell r="F1074">
            <v>214.1</v>
          </cell>
          <cell r="J1074">
            <v>21</v>
          </cell>
        </row>
        <row r="1075">
          <cell r="E1075" t="str">
            <v>Стандарт</v>
          </cell>
          <cell r="F1075">
            <v>343.9</v>
          </cell>
          <cell r="J1075">
            <v>16</v>
          </cell>
        </row>
        <row r="1076">
          <cell r="E1076" t="str">
            <v>Стандарт+бизнес отдел</v>
          </cell>
          <cell r="F1076">
            <v>259.10000000000002</v>
          </cell>
          <cell r="J1076">
            <v>14</v>
          </cell>
        </row>
        <row r="1077">
          <cell r="E1077" t="str">
            <v>Привилегия</v>
          </cell>
          <cell r="F1077">
            <v>354.2</v>
          </cell>
          <cell r="J1077">
            <v>18</v>
          </cell>
        </row>
        <row r="1078">
          <cell r="E1078" t="str">
            <v>РОО</v>
          </cell>
          <cell r="F1078">
            <v>1856.3</v>
          </cell>
          <cell r="J1078">
            <v>288</v>
          </cell>
        </row>
        <row r="1079">
          <cell r="E1079" t="str">
            <v>Стандарт</v>
          </cell>
          <cell r="F1079">
            <v>118.3</v>
          </cell>
          <cell r="J1079">
            <v>4</v>
          </cell>
        </row>
        <row r="1080">
          <cell r="E1080" t="str">
            <v>Мини расширенный</v>
          </cell>
          <cell r="F1080">
            <v>190</v>
          </cell>
          <cell r="J1080">
            <v>8</v>
          </cell>
        </row>
        <row r="1081">
          <cell r="E1081" t="str">
            <v>Микро 2(3)</v>
          </cell>
          <cell r="F1081">
            <v>57.2</v>
          </cell>
          <cell r="J1081">
            <v>3</v>
          </cell>
        </row>
        <row r="1082">
          <cell r="E1082" t="str">
            <v>Микро 2(3)</v>
          </cell>
          <cell r="F1082">
            <v>63.4</v>
          </cell>
          <cell r="J1082">
            <v>4</v>
          </cell>
        </row>
        <row r="1083">
          <cell r="E1083" t="str">
            <v>Микро 2(3)</v>
          </cell>
          <cell r="F1083">
            <v>56</v>
          </cell>
          <cell r="J1083">
            <v>3</v>
          </cell>
        </row>
        <row r="1084">
          <cell r="E1084" t="str">
            <v>Стандарт</v>
          </cell>
          <cell r="F1084">
            <v>135.1</v>
          </cell>
          <cell r="J1084">
            <v>4</v>
          </cell>
        </row>
        <row r="1085">
          <cell r="E1085" t="str">
            <v>Мини расширенный</v>
          </cell>
          <cell r="F1085">
            <v>210</v>
          </cell>
          <cell r="J1085">
            <v>8</v>
          </cell>
        </row>
        <row r="1086">
          <cell r="E1086" t="str">
            <v>ОК (оквку)</v>
          </cell>
          <cell r="F1086">
            <v>16</v>
          </cell>
          <cell r="J1086">
            <v>0</v>
          </cell>
        </row>
        <row r="1087">
          <cell r="E1087" t="str">
            <v>Стандарт</v>
          </cell>
          <cell r="F1087">
            <v>153</v>
          </cell>
          <cell r="J1087">
            <v>4</v>
          </cell>
        </row>
        <row r="1088">
          <cell r="E1088" t="str">
            <v>Стандарт</v>
          </cell>
          <cell r="F1088">
            <v>288.2</v>
          </cell>
          <cell r="J1088">
            <v>12</v>
          </cell>
        </row>
        <row r="1089">
          <cell r="E1089" t="str">
            <v>Микро 2(3)</v>
          </cell>
          <cell r="F1089">
            <v>59.29</v>
          </cell>
          <cell r="J1089">
            <v>3</v>
          </cell>
        </row>
        <row r="1090">
          <cell r="E1090" t="str">
            <v>Привилегия</v>
          </cell>
          <cell r="F1090">
            <v>224.8</v>
          </cell>
          <cell r="J1090">
            <v>7</v>
          </cell>
        </row>
        <row r="1091">
          <cell r="E1091" t="str">
            <v>ОК (ОКВКУ)</v>
          </cell>
          <cell r="F1091">
            <v>34.92</v>
          </cell>
          <cell r="J1091">
            <v>0</v>
          </cell>
        </row>
        <row r="1092">
          <cell r="E1092" t="str">
            <v>Мини расширенный</v>
          </cell>
          <cell r="F1092">
            <v>232.1</v>
          </cell>
          <cell r="J1092">
            <v>8</v>
          </cell>
        </row>
        <row r="1093">
          <cell r="E1093" t="str">
            <v>Мини расширенный</v>
          </cell>
          <cell r="F1093">
            <v>144.80000000000001</v>
          </cell>
          <cell r="J1093">
            <v>7</v>
          </cell>
        </row>
        <row r="1094">
          <cell r="E1094" t="str">
            <v>Мини расширенный</v>
          </cell>
          <cell r="F1094">
            <v>220</v>
          </cell>
          <cell r="J1094">
            <v>8</v>
          </cell>
        </row>
        <row r="1095">
          <cell r="E1095" t="str">
            <v>Микро 2(3)</v>
          </cell>
          <cell r="F1095">
            <v>70.8</v>
          </cell>
          <cell r="J1095">
            <v>4</v>
          </cell>
        </row>
        <row r="1096">
          <cell r="E1096" t="str">
            <v>Микро 2(3)</v>
          </cell>
          <cell r="F1096">
            <v>65</v>
          </cell>
          <cell r="J1096">
            <v>3</v>
          </cell>
        </row>
        <row r="1097">
          <cell r="E1097" t="str">
            <v>Стандарт</v>
          </cell>
          <cell r="F1097">
            <v>335</v>
          </cell>
          <cell r="J1097">
            <v>15</v>
          </cell>
        </row>
        <row r="1098">
          <cell r="E1098" t="str">
            <v>Микро 2(3)</v>
          </cell>
          <cell r="F1098">
            <v>74.099999999999994</v>
          </cell>
          <cell r="J1098">
            <v>3</v>
          </cell>
        </row>
        <row r="1099">
          <cell r="E1099" t="str">
            <v>ВИП</v>
          </cell>
          <cell r="F1099">
            <v>958.8</v>
          </cell>
          <cell r="J1099">
            <v>14</v>
          </cell>
        </row>
        <row r="1100">
          <cell r="E1100" t="str">
            <v>Мини расширенный</v>
          </cell>
          <cell r="F1100">
            <v>245.32</v>
          </cell>
          <cell r="J1100">
            <v>13</v>
          </cell>
        </row>
        <row r="1101">
          <cell r="E1101" t="str">
            <v>Микро 2(3)</v>
          </cell>
          <cell r="F1101">
            <v>63.6</v>
          </cell>
          <cell r="J1101">
            <v>3</v>
          </cell>
        </row>
        <row r="1102">
          <cell r="E1102" t="str">
            <v>Мини расширенный</v>
          </cell>
          <cell r="F1102">
            <v>172.1</v>
          </cell>
          <cell r="J1102">
            <v>7</v>
          </cell>
        </row>
        <row r="1103">
          <cell r="E1103" t="str">
            <v>Мини расширенный</v>
          </cell>
          <cell r="F1103">
            <v>263.60000000000002</v>
          </cell>
          <cell r="J1103">
            <v>11</v>
          </cell>
        </row>
        <row r="1104">
          <cell r="E1104" t="str">
            <v>Стандарт</v>
          </cell>
          <cell r="F1104">
            <v>1342.7</v>
          </cell>
          <cell r="J1104">
            <v>13</v>
          </cell>
        </row>
        <row r="1105">
          <cell r="E1105" t="str">
            <v>Микро 2(3)</v>
          </cell>
          <cell r="F1105">
            <v>57.7</v>
          </cell>
          <cell r="J1105">
            <v>3</v>
          </cell>
        </row>
        <row r="1106">
          <cell r="E1106" t="str">
            <v>Стандарт</v>
          </cell>
          <cell r="F1106">
            <v>280.8</v>
          </cell>
          <cell r="J1106">
            <v>10</v>
          </cell>
        </row>
        <row r="1107">
          <cell r="E1107" t="str">
            <v>Микро 2(3)</v>
          </cell>
          <cell r="F1107">
            <v>59</v>
          </cell>
          <cell r="J1107">
            <v>3</v>
          </cell>
        </row>
        <row r="1108">
          <cell r="E1108" t="str">
            <v>ВИП</v>
          </cell>
          <cell r="F1108">
            <v>1178.2</v>
          </cell>
          <cell r="J1108">
            <v>112</v>
          </cell>
        </row>
        <row r="1109">
          <cell r="E1109" t="str">
            <v>Микро 2(3)</v>
          </cell>
          <cell r="F1109">
            <v>67.400000000000006</v>
          </cell>
          <cell r="J1109">
            <v>4</v>
          </cell>
        </row>
        <row r="1110">
          <cell r="E1110" t="str">
            <v>Стандарт+бизнес отдел</v>
          </cell>
          <cell r="F1110">
            <v>507.2</v>
          </cell>
          <cell r="J1110">
            <v>29</v>
          </cell>
        </row>
        <row r="1111">
          <cell r="E1111" t="str">
            <v>Стандарт</v>
          </cell>
          <cell r="F1111">
            <v>310</v>
          </cell>
          <cell r="J1111">
            <v>10</v>
          </cell>
        </row>
        <row r="1112">
          <cell r="E1112" t="str">
            <v>Микро 2(3)</v>
          </cell>
          <cell r="F1112">
            <v>56.5</v>
          </cell>
          <cell r="J1112">
            <v>4</v>
          </cell>
        </row>
        <row r="1113">
          <cell r="E1113" t="str">
            <v>Микро 2(3)</v>
          </cell>
          <cell r="F1113">
            <v>64.099999999999994</v>
          </cell>
          <cell r="J1113">
            <v>2</v>
          </cell>
        </row>
        <row r="1114">
          <cell r="E1114" t="str">
            <v>Мини расширенный</v>
          </cell>
          <cell r="F1114">
            <v>192.7</v>
          </cell>
          <cell r="J1114">
            <v>8</v>
          </cell>
        </row>
        <row r="1115">
          <cell r="E1115" t="str">
            <v>Стандарт</v>
          </cell>
          <cell r="F1115">
            <v>203</v>
          </cell>
          <cell r="J1115">
            <v>7</v>
          </cell>
        </row>
        <row r="1116">
          <cell r="E1116" t="str">
            <v>Микро 2(3)</v>
          </cell>
          <cell r="F1116">
            <v>58.3</v>
          </cell>
          <cell r="J1116">
            <v>2</v>
          </cell>
        </row>
        <row r="1117">
          <cell r="E1117" t="str">
            <v>Стандарт</v>
          </cell>
          <cell r="F1117">
            <v>272.2</v>
          </cell>
          <cell r="J1117">
            <v>20</v>
          </cell>
        </row>
        <row r="1118">
          <cell r="E1118" t="str">
            <v>ВИП</v>
          </cell>
          <cell r="F1118">
            <v>1079.0999999999999</v>
          </cell>
          <cell r="J1118">
            <v>25</v>
          </cell>
        </row>
        <row r="1119">
          <cell r="E1119" t="str">
            <v>Стандарт+бизнес отдел</v>
          </cell>
          <cell r="F1119">
            <v>231.8</v>
          </cell>
          <cell r="J1119">
            <v>10</v>
          </cell>
        </row>
        <row r="1120">
          <cell r="E1120" t="str">
            <v>Микро 2(3)</v>
          </cell>
          <cell r="F1120">
            <v>58</v>
          </cell>
          <cell r="J1120">
            <v>3</v>
          </cell>
        </row>
        <row r="1121">
          <cell r="E1121" t="str">
            <v>Микро 2(3)</v>
          </cell>
          <cell r="F1121">
            <v>35.799999999999997</v>
          </cell>
          <cell r="J1121">
            <v>2</v>
          </cell>
        </row>
        <row r="1122">
          <cell r="E1122" t="str">
            <v>Стандарт</v>
          </cell>
          <cell r="F1122">
            <v>155</v>
          </cell>
          <cell r="J1122">
            <v>7</v>
          </cell>
        </row>
        <row r="1123">
          <cell r="E1123" t="str">
            <v>Стандарт+бизнес отдел</v>
          </cell>
          <cell r="F1123">
            <v>168</v>
          </cell>
          <cell r="J1123">
            <v>15</v>
          </cell>
        </row>
        <row r="1124">
          <cell r="E1124" t="str">
            <v>Стандарт+бизнес отдел</v>
          </cell>
          <cell r="F1124">
            <v>357.3</v>
          </cell>
          <cell r="J1124">
            <v>21</v>
          </cell>
        </row>
        <row r="1125">
          <cell r="E1125" t="str">
            <v>Стандарт+бизнес отдел</v>
          </cell>
          <cell r="F1125">
            <v>151</v>
          </cell>
          <cell r="J1125">
            <v>15</v>
          </cell>
        </row>
        <row r="1126">
          <cell r="E1126" t="str">
            <v>Мини расширенный</v>
          </cell>
          <cell r="F1126">
            <v>268.5</v>
          </cell>
          <cell r="J1126">
            <v>14</v>
          </cell>
        </row>
        <row r="1127">
          <cell r="E1127" t="str">
            <v>Мини расширенный</v>
          </cell>
          <cell r="F1127">
            <v>71.5</v>
          </cell>
          <cell r="J1127">
            <v>8</v>
          </cell>
        </row>
        <row r="1128">
          <cell r="E1128" t="str">
            <v>Мини расширенный</v>
          </cell>
          <cell r="F1128">
            <v>14.2</v>
          </cell>
          <cell r="J1128">
            <v>5</v>
          </cell>
        </row>
        <row r="1129">
          <cell r="E1129" t="str">
            <v>Стандарт+бизнес отдел</v>
          </cell>
          <cell r="F1129">
            <v>336.50000000000006</v>
          </cell>
          <cell r="J1129">
            <v>20</v>
          </cell>
        </row>
        <row r="1130">
          <cell r="E1130" t="str">
            <v>Мини расширенный</v>
          </cell>
          <cell r="F1130">
            <v>86</v>
          </cell>
          <cell r="J1130">
            <v>11</v>
          </cell>
        </row>
        <row r="1131">
          <cell r="E1131" t="str">
            <v>Стандарт+бизнес отдел</v>
          </cell>
          <cell r="F1131">
            <v>369.6</v>
          </cell>
          <cell r="J1131">
            <v>20</v>
          </cell>
        </row>
        <row r="1132">
          <cell r="E1132" t="str">
            <v>Флагман</v>
          </cell>
          <cell r="F1132">
            <v>826.2</v>
          </cell>
          <cell r="J1132">
            <v>63</v>
          </cell>
        </row>
        <row r="1133">
          <cell r="E1133" t="str">
            <v>Мини расширенный</v>
          </cell>
          <cell r="F1133">
            <v>271.33</v>
          </cell>
          <cell r="J1133">
            <v>13</v>
          </cell>
        </row>
        <row r="1134">
          <cell r="E1134" t="str">
            <v>Мини расширенный</v>
          </cell>
          <cell r="F1134">
            <v>183.3</v>
          </cell>
          <cell r="J1134">
            <v>13</v>
          </cell>
        </row>
        <row r="1135">
          <cell r="E1135" t="str">
            <v>Мини расширенный</v>
          </cell>
          <cell r="F1135">
            <v>278.10000000000002</v>
          </cell>
          <cell r="J1135">
            <v>13</v>
          </cell>
        </row>
        <row r="1136">
          <cell r="E1136" t="str">
            <v>Мини расширенный</v>
          </cell>
          <cell r="F1136">
            <v>198.8</v>
          </cell>
          <cell r="J1136">
            <v>11</v>
          </cell>
        </row>
        <row r="1137">
          <cell r="E1137" t="str">
            <v>Мини расширенный</v>
          </cell>
          <cell r="F1137">
            <v>235.9</v>
          </cell>
          <cell r="J1137">
            <v>11</v>
          </cell>
        </row>
        <row r="1138">
          <cell r="E1138" t="str">
            <v>Мини расширенный</v>
          </cell>
          <cell r="F1138">
            <v>117.6</v>
          </cell>
          <cell r="J1138">
            <v>13</v>
          </cell>
        </row>
        <row r="1139">
          <cell r="E1139" t="str">
            <v>Флагман</v>
          </cell>
          <cell r="F1139">
            <v>3534</v>
          </cell>
          <cell r="J1139">
            <v>47</v>
          </cell>
        </row>
        <row r="1140">
          <cell r="E1140" t="str">
            <v>Мини расширенный</v>
          </cell>
          <cell r="F1140">
            <v>581.9</v>
          </cell>
          <cell r="J1140">
            <v>20</v>
          </cell>
        </row>
        <row r="1141">
          <cell r="E1141" t="str">
            <v>Мини расширенный</v>
          </cell>
          <cell r="F1141">
            <v>408.6</v>
          </cell>
          <cell r="J1141">
            <v>12</v>
          </cell>
        </row>
        <row r="1142">
          <cell r="E1142" t="str">
            <v>Стандарт+бизнес отдел</v>
          </cell>
          <cell r="F1142">
            <v>1954.3</v>
          </cell>
          <cell r="J1142">
            <v>37</v>
          </cell>
        </row>
        <row r="1143">
          <cell r="E1143" t="str">
            <v>Стандарт+бизнес отдел</v>
          </cell>
          <cell r="F1143">
            <v>379.9</v>
          </cell>
          <cell r="J1143">
            <v>35</v>
          </cell>
        </row>
        <row r="1144">
          <cell r="E1144" t="str">
            <v>Мини расширенный</v>
          </cell>
          <cell r="F1144">
            <v>131.19999999999999</v>
          </cell>
          <cell r="J1144">
            <v>12</v>
          </cell>
        </row>
        <row r="1145">
          <cell r="E1145" t="str">
            <v>Мини расширенный</v>
          </cell>
          <cell r="F1145">
            <v>312.33</v>
          </cell>
          <cell r="J1145">
            <v>10</v>
          </cell>
        </row>
        <row r="1146">
          <cell r="E1146" t="str">
            <v>Стандарт+бизнес отдел</v>
          </cell>
          <cell r="F1146">
            <v>585.6</v>
          </cell>
          <cell r="J1146">
            <v>26</v>
          </cell>
        </row>
        <row r="1147">
          <cell r="E1147" t="str">
            <v>Флагман</v>
          </cell>
          <cell r="F1147">
            <v>1112.4000000000001</v>
          </cell>
          <cell r="J1147">
            <v>37</v>
          </cell>
        </row>
        <row r="1148">
          <cell r="E1148" t="str">
            <v>Мини расширенный</v>
          </cell>
          <cell r="F1148">
            <v>175.5</v>
          </cell>
          <cell r="J1148">
            <v>9</v>
          </cell>
        </row>
        <row r="1149">
          <cell r="E1149" t="str">
            <v>Мини расширенный</v>
          </cell>
          <cell r="F1149">
            <v>193.4</v>
          </cell>
          <cell r="J1149">
            <v>13</v>
          </cell>
        </row>
        <row r="1150">
          <cell r="E1150" t="str">
            <v>Стандарт+бизнес отдел</v>
          </cell>
          <cell r="F1150">
            <v>213.8</v>
          </cell>
          <cell r="J1150">
            <v>19</v>
          </cell>
        </row>
        <row r="1151">
          <cell r="E1151" t="str">
            <v>Закрыт</v>
          </cell>
          <cell r="J1151">
            <v>0</v>
          </cell>
        </row>
        <row r="1152">
          <cell r="E1152" t="str">
            <v>Стандарт+бизнес отдел</v>
          </cell>
          <cell r="F1152">
            <v>222.1</v>
          </cell>
          <cell r="J1152">
            <v>18</v>
          </cell>
        </row>
        <row r="1153">
          <cell r="E1153" t="str">
            <v>Мини расширенный</v>
          </cell>
          <cell r="F1153">
            <v>158.30000000000001</v>
          </cell>
          <cell r="J1153">
            <v>13</v>
          </cell>
        </row>
        <row r="1154">
          <cell r="E1154" t="str">
            <v>Стандарт+бизнес отдел</v>
          </cell>
          <cell r="F1154">
            <v>1171.5999999999999</v>
          </cell>
          <cell r="J1154">
            <v>41</v>
          </cell>
        </row>
        <row r="1155">
          <cell r="E1155" t="str">
            <v>Мини расширенный</v>
          </cell>
          <cell r="F1155">
            <v>87.48</v>
          </cell>
          <cell r="J1155">
            <v>8</v>
          </cell>
        </row>
        <row r="1156">
          <cell r="E1156" t="str">
            <v>Мини расширенный</v>
          </cell>
          <cell r="F1156">
            <v>248.1</v>
          </cell>
          <cell r="J1156">
            <v>15</v>
          </cell>
        </row>
        <row r="1157">
          <cell r="E1157" t="str">
            <v>Мини расширенный</v>
          </cell>
          <cell r="F1157">
            <v>260.5</v>
          </cell>
          <cell r="J1157">
            <v>15</v>
          </cell>
        </row>
        <row r="1158">
          <cell r="E1158" t="str">
            <v>Мини расширенный</v>
          </cell>
          <cell r="F1158">
            <v>97.7</v>
          </cell>
          <cell r="J1158">
            <v>8</v>
          </cell>
        </row>
        <row r="1159">
          <cell r="E1159" t="str">
            <v>Мини расширенный</v>
          </cell>
          <cell r="F1159">
            <v>29</v>
          </cell>
          <cell r="J1159">
            <v>5</v>
          </cell>
        </row>
        <row r="1160">
          <cell r="E1160" t="str">
            <v>Стандарт+бизнес отдел</v>
          </cell>
          <cell r="F1160">
            <v>229.8</v>
          </cell>
          <cell r="J1160">
            <v>19</v>
          </cell>
        </row>
        <row r="1161">
          <cell r="E1161" t="str">
            <v>Мини расширенный</v>
          </cell>
          <cell r="F1161">
            <v>322.5</v>
          </cell>
          <cell r="J1161">
            <v>12</v>
          </cell>
        </row>
        <row r="1162">
          <cell r="E1162" t="str">
            <v>Мини</v>
          </cell>
          <cell r="F1162">
            <v>10.6</v>
          </cell>
          <cell r="J1162">
            <v>4</v>
          </cell>
        </row>
        <row r="1163">
          <cell r="E1163" t="str">
            <v>Стандарт+бизнес отдел</v>
          </cell>
          <cell r="F1163">
            <v>653.9</v>
          </cell>
          <cell r="J1163">
            <v>45</v>
          </cell>
        </row>
        <row r="1164">
          <cell r="E1164" t="str">
            <v>Мини расширенный</v>
          </cell>
          <cell r="F1164">
            <v>70.8</v>
          </cell>
          <cell r="J1164">
            <v>9</v>
          </cell>
        </row>
        <row r="1165">
          <cell r="E1165" t="str">
            <v>Стандарт+бизнес отдел</v>
          </cell>
          <cell r="F1165">
            <v>683.87</v>
          </cell>
          <cell r="J1165">
            <v>20</v>
          </cell>
        </row>
        <row r="1166">
          <cell r="E1166" t="str">
            <v>Стандарт+бизнес отдел</v>
          </cell>
          <cell r="F1166">
            <v>365.3</v>
          </cell>
          <cell r="J1166">
            <v>34</v>
          </cell>
        </row>
        <row r="1167">
          <cell r="E1167" t="str">
            <v>Мини расширенный</v>
          </cell>
          <cell r="F1167">
            <v>657.3</v>
          </cell>
          <cell r="J1167">
            <v>17</v>
          </cell>
        </row>
        <row r="1168">
          <cell r="E1168" t="str">
            <v>Мини расширенный</v>
          </cell>
          <cell r="F1168">
            <v>30.8</v>
          </cell>
          <cell r="J1168">
            <v>5</v>
          </cell>
        </row>
        <row r="1169">
          <cell r="E1169" t="str">
            <v>Мини расширенный</v>
          </cell>
          <cell r="F1169">
            <v>332.9</v>
          </cell>
          <cell r="J1169">
            <v>15</v>
          </cell>
        </row>
        <row r="1170">
          <cell r="E1170" t="str">
            <v>Стандарт+бизнес отдел</v>
          </cell>
          <cell r="F1170">
            <v>460.52</v>
          </cell>
          <cell r="J1170">
            <v>34</v>
          </cell>
        </row>
        <row r="1171">
          <cell r="E1171" t="str">
            <v>Стандарт+бизнес отдел</v>
          </cell>
          <cell r="F1171">
            <v>449.7</v>
          </cell>
          <cell r="J1171">
            <v>18</v>
          </cell>
        </row>
        <row r="1172">
          <cell r="E1172" t="str">
            <v>Мини расширенный</v>
          </cell>
          <cell r="F1172">
            <v>273.89999999999998</v>
          </cell>
          <cell r="J1172">
            <v>15</v>
          </cell>
        </row>
        <row r="1173">
          <cell r="E1173" t="str">
            <v>Мини расширенный</v>
          </cell>
          <cell r="F1173">
            <v>238</v>
          </cell>
          <cell r="J1173">
            <v>14</v>
          </cell>
        </row>
        <row r="1174">
          <cell r="E1174" t="str">
            <v>Мини расширенный</v>
          </cell>
          <cell r="F1174">
            <v>312.39999999999998</v>
          </cell>
          <cell r="J1174">
            <v>16</v>
          </cell>
        </row>
        <row r="1175">
          <cell r="E1175" t="str">
            <v>Мини расширенный</v>
          </cell>
          <cell r="F1175">
            <v>429.8</v>
          </cell>
          <cell r="J1175">
            <v>25</v>
          </cell>
        </row>
        <row r="1176">
          <cell r="E1176" t="str">
            <v>Мини расширенный</v>
          </cell>
          <cell r="F1176">
            <v>350.3</v>
          </cell>
          <cell r="J1176">
            <v>15</v>
          </cell>
        </row>
        <row r="1177">
          <cell r="E1177" t="str">
            <v>Стандарт+бизнес отдел</v>
          </cell>
          <cell r="F1177">
            <v>116.5</v>
          </cell>
          <cell r="J1177">
            <v>15</v>
          </cell>
        </row>
        <row r="1178">
          <cell r="E1178" t="str">
            <v>Мини расширенный</v>
          </cell>
          <cell r="F1178">
            <v>141.19999999999999</v>
          </cell>
          <cell r="J1178">
            <v>15</v>
          </cell>
        </row>
        <row r="1179">
          <cell r="E1179" t="str">
            <v>Мини расширенный</v>
          </cell>
          <cell r="F1179">
            <v>172.9</v>
          </cell>
          <cell r="J1179">
            <v>16</v>
          </cell>
        </row>
        <row r="1180">
          <cell r="E1180" t="str">
            <v>Стандарт+бизнес отдел</v>
          </cell>
          <cell r="F1180">
            <v>476.1</v>
          </cell>
          <cell r="J1180">
            <v>35</v>
          </cell>
        </row>
        <row r="1181">
          <cell r="E1181" t="str">
            <v>Мини расширенный</v>
          </cell>
          <cell r="F1181">
            <v>80</v>
          </cell>
          <cell r="J1181">
            <v>8</v>
          </cell>
        </row>
        <row r="1182">
          <cell r="E1182" t="str">
            <v>Стандарт+бизнес отдел</v>
          </cell>
          <cell r="F1182">
            <v>979.3</v>
          </cell>
          <cell r="J1182">
            <v>35</v>
          </cell>
        </row>
        <row r="1183">
          <cell r="E1183" t="str">
            <v>Мини расширенный</v>
          </cell>
          <cell r="F1183">
            <v>60.9</v>
          </cell>
          <cell r="J1183">
            <v>7</v>
          </cell>
        </row>
        <row r="1184">
          <cell r="E1184" t="str">
            <v>Микро 2(3)</v>
          </cell>
          <cell r="F1184">
            <v>10.9</v>
          </cell>
          <cell r="J1184">
            <v>2</v>
          </cell>
        </row>
        <row r="1185">
          <cell r="E1185" t="str">
            <v>Мини расширенный</v>
          </cell>
          <cell r="F1185">
            <v>192.9</v>
          </cell>
          <cell r="J1185">
            <v>10</v>
          </cell>
        </row>
        <row r="1186">
          <cell r="E1186" t="str">
            <v>Стандарт+бизнес отдел</v>
          </cell>
          <cell r="F1186">
            <v>1037.9000000000001</v>
          </cell>
          <cell r="J1186">
            <v>39</v>
          </cell>
        </row>
        <row r="1187">
          <cell r="E1187" t="str">
            <v>Стандарт+бизнес отдел</v>
          </cell>
          <cell r="F1187">
            <v>569.20000000000005</v>
          </cell>
          <cell r="J1187">
            <v>26</v>
          </cell>
        </row>
        <row r="1188">
          <cell r="E1188" t="str">
            <v>Мини расширенный</v>
          </cell>
          <cell r="F1188">
            <v>218.2</v>
          </cell>
          <cell r="J1188">
            <v>14</v>
          </cell>
        </row>
        <row r="1189">
          <cell r="E1189" t="str">
            <v>Мини расширенный</v>
          </cell>
          <cell r="F1189">
            <v>499.79</v>
          </cell>
          <cell r="J1189">
            <v>15</v>
          </cell>
        </row>
        <row r="1190">
          <cell r="E1190" t="str">
            <v>Мини расширенный</v>
          </cell>
          <cell r="F1190">
            <v>286.8</v>
          </cell>
          <cell r="J1190">
            <v>14</v>
          </cell>
        </row>
        <row r="1191">
          <cell r="E1191" t="str">
            <v>Мини расширенный</v>
          </cell>
          <cell r="F1191">
            <v>259.10000000000002</v>
          </cell>
          <cell r="J1191">
            <v>12</v>
          </cell>
        </row>
        <row r="1192">
          <cell r="E1192" t="str">
            <v>Мини расширенный</v>
          </cell>
          <cell r="F1192">
            <v>194.8</v>
          </cell>
          <cell r="J1192">
            <v>12</v>
          </cell>
        </row>
        <row r="1193">
          <cell r="E1193" t="str">
            <v>ВИП</v>
          </cell>
          <cell r="F1193">
            <v>9.3000000000000007</v>
          </cell>
          <cell r="J1193">
            <v>6</v>
          </cell>
        </row>
        <row r="1194">
          <cell r="E1194" t="str">
            <v>Мини расширенный</v>
          </cell>
          <cell r="F1194">
            <v>236.9</v>
          </cell>
          <cell r="J1194">
            <v>13</v>
          </cell>
        </row>
        <row r="1195">
          <cell r="E1195" t="str">
            <v>Закрыт</v>
          </cell>
          <cell r="J1195">
            <v>2</v>
          </cell>
        </row>
        <row r="1196">
          <cell r="E1196" t="str">
            <v>Мини расширенный</v>
          </cell>
          <cell r="F1196">
            <v>292</v>
          </cell>
          <cell r="J1196">
            <v>12</v>
          </cell>
        </row>
        <row r="1197">
          <cell r="E1197" t="str">
            <v>Мини расширенный</v>
          </cell>
          <cell r="F1197">
            <v>66</v>
          </cell>
          <cell r="J1197">
            <v>6</v>
          </cell>
        </row>
        <row r="1198">
          <cell r="E1198" t="str">
            <v>Мини расширенный</v>
          </cell>
          <cell r="F1198">
            <v>157.5</v>
          </cell>
          <cell r="J1198">
            <v>12</v>
          </cell>
        </row>
        <row r="1199">
          <cell r="E1199" t="str">
            <v>Закрыт</v>
          </cell>
          <cell r="J1199">
            <v>0</v>
          </cell>
        </row>
        <row r="1200">
          <cell r="E1200" t="str">
            <v>Закрыт</v>
          </cell>
          <cell r="J1200">
            <v>1</v>
          </cell>
        </row>
        <row r="1201">
          <cell r="E1201" t="str">
            <v>Закрыт</v>
          </cell>
          <cell r="J1201">
            <v>0</v>
          </cell>
        </row>
        <row r="1202">
          <cell r="E1202" t="str">
            <v>Мини расширенный</v>
          </cell>
          <cell r="F1202">
            <v>209.3</v>
          </cell>
          <cell r="J1202">
            <v>12</v>
          </cell>
        </row>
        <row r="1203">
          <cell r="E1203" t="str">
            <v>Мини расширенный</v>
          </cell>
          <cell r="F1203">
            <v>249.5</v>
          </cell>
          <cell r="J1203">
            <v>12</v>
          </cell>
        </row>
        <row r="1204">
          <cell r="E1204" t="str">
            <v>Мини расширенный</v>
          </cell>
          <cell r="F1204">
            <v>178</v>
          </cell>
          <cell r="J1204">
            <v>13</v>
          </cell>
        </row>
        <row r="1205">
          <cell r="E1205" t="str">
            <v>Мини расширенный</v>
          </cell>
          <cell r="F1205">
            <v>222.7</v>
          </cell>
          <cell r="J1205">
            <v>12</v>
          </cell>
        </row>
        <row r="1206">
          <cell r="E1206" t="str">
            <v>Мини расширенный</v>
          </cell>
          <cell r="F1206">
            <v>106.5</v>
          </cell>
          <cell r="J1206">
            <v>10</v>
          </cell>
        </row>
        <row r="1207">
          <cell r="E1207" t="str">
            <v>Закрыт</v>
          </cell>
          <cell r="J1207">
            <v>0</v>
          </cell>
        </row>
        <row r="1208">
          <cell r="E1208" t="str">
            <v>Стандарт</v>
          </cell>
          <cell r="F1208">
            <v>386.8</v>
          </cell>
          <cell r="J1208">
            <v>23</v>
          </cell>
        </row>
        <row r="1209">
          <cell r="E1209" t="str">
            <v>Стандарт+бизнес отдел</v>
          </cell>
          <cell r="F1209">
            <v>300</v>
          </cell>
          <cell r="J1209">
            <v>18</v>
          </cell>
        </row>
        <row r="1210">
          <cell r="E1210" t="str">
            <v>Мини расширенный</v>
          </cell>
          <cell r="F1210">
            <v>179.4</v>
          </cell>
          <cell r="J1210">
            <v>12</v>
          </cell>
        </row>
        <row r="1211">
          <cell r="E1211" t="str">
            <v>Закрыт</v>
          </cell>
          <cell r="J1211">
            <v>0</v>
          </cell>
        </row>
        <row r="1212">
          <cell r="E1212" t="str">
            <v>Мини расширенный</v>
          </cell>
          <cell r="F1212">
            <v>160.4</v>
          </cell>
          <cell r="J1212">
            <v>12</v>
          </cell>
        </row>
        <row r="1213">
          <cell r="E1213" t="str">
            <v>Мини расширенный</v>
          </cell>
          <cell r="F1213">
            <v>157.30000000000001</v>
          </cell>
          <cell r="J1213">
            <v>9</v>
          </cell>
        </row>
        <row r="1214">
          <cell r="E1214" t="str">
            <v>Стандарт</v>
          </cell>
          <cell r="F1214">
            <v>295.10000000000002</v>
          </cell>
          <cell r="J1214">
            <v>14</v>
          </cell>
        </row>
        <row r="1215">
          <cell r="E1215" t="str">
            <v>Мини расширенный</v>
          </cell>
          <cell r="F1215">
            <v>186.3</v>
          </cell>
          <cell r="J1215">
            <v>15</v>
          </cell>
        </row>
        <row r="1216">
          <cell r="E1216" t="str">
            <v>Стандарт+бизнес отдел</v>
          </cell>
          <cell r="F1216">
            <v>305.7</v>
          </cell>
          <cell r="J1216">
            <v>16</v>
          </cell>
        </row>
        <row r="1217">
          <cell r="E1217" t="str">
            <v>Мини расширенный</v>
          </cell>
          <cell r="F1217">
            <v>320</v>
          </cell>
          <cell r="J1217">
            <v>19</v>
          </cell>
        </row>
        <row r="1218">
          <cell r="E1218" t="str">
            <v>Мини расширенный</v>
          </cell>
          <cell r="F1218">
            <v>246</v>
          </cell>
          <cell r="J1218">
            <v>9</v>
          </cell>
        </row>
        <row r="1219">
          <cell r="E1219" t="str">
            <v>Мини расширенный</v>
          </cell>
          <cell r="F1219">
            <v>151</v>
          </cell>
          <cell r="J1219">
            <v>11</v>
          </cell>
        </row>
        <row r="1220">
          <cell r="E1220" t="str">
            <v>Стандарт+бизнес отдел</v>
          </cell>
          <cell r="F1220">
            <v>530.4</v>
          </cell>
          <cell r="J1220">
            <v>28</v>
          </cell>
        </row>
        <row r="1221">
          <cell r="E1221" t="str">
            <v>Стандарт+бизнес отдел</v>
          </cell>
          <cell r="F1221">
            <v>200</v>
          </cell>
          <cell r="J1221">
            <v>19</v>
          </cell>
        </row>
        <row r="1222">
          <cell r="E1222" t="str">
            <v>Стандарт</v>
          </cell>
          <cell r="F1222">
            <v>232.6</v>
          </cell>
          <cell r="J1222">
            <v>20</v>
          </cell>
        </row>
        <row r="1223">
          <cell r="E1223" t="str">
            <v>Стандарт+бизнес отдел</v>
          </cell>
          <cell r="F1223">
            <v>393.3</v>
          </cell>
          <cell r="J1223">
            <v>21</v>
          </cell>
        </row>
        <row r="1224">
          <cell r="E1224" t="str">
            <v>Мини расширенный</v>
          </cell>
          <cell r="F1224">
            <v>166.6</v>
          </cell>
          <cell r="J1224">
            <v>8</v>
          </cell>
        </row>
        <row r="1225">
          <cell r="E1225" t="str">
            <v>Мини расширенный</v>
          </cell>
          <cell r="F1225">
            <v>191.8</v>
          </cell>
          <cell r="J1225">
            <v>12</v>
          </cell>
        </row>
        <row r="1226">
          <cell r="E1226" t="str">
            <v>Мини расширенный</v>
          </cell>
          <cell r="F1226">
            <v>128.19999999999999</v>
          </cell>
          <cell r="J1226">
            <v>8</v>
          </cell>
        </row>
        <row r="1227">
          <cell r="E1227" t="str">
            <v>Мини расширенный</v>
          </cell>
          <cell r="F1227">
            <v>128.4</v>
          </cell>
          <cell r="J1227">
            <v>12</v>
          </cell>
        </row>
        <row r="1228">
          <cell r="E1228" t="str">
            <v>Мини расширенный</v>
          </cell>
          <cell r="F1228">
            <v>180.3</v>
          </cell>
          <cell r="J1228">
            <v>11</v>
          </cell>
        </row>
        <row r="1229">
          <cell r="E1229" t="str">
            <v>Мини расширенный</v>
          </cell>
          <cell r="F1229">
            <v>78.7</v>
          </cell>
          <cell r="J1229">
            <v>9</v>
          </cell>
        </row>
        <row r="1230">
          <cell r="E1230" t="str">
            <v>Закрыт</v>
          </cell>
          <cell r="J1230">
            <v>0</v>
          </cell>
        </row>
        <row r="1231">
          <cell r="E1231" t="str">
            <v>Мини расширенный</v>
          </cell>
          <cell r="F1231">
            <v>168</v>
          </cell>
          <cell r="J1231">
            <v>12</v>
          </cell>
        </row>
        <row r="1232">
          <cell r="E1232" t="str">
            <v>Мини расширенный</v>
          </cell>
          <cell r="F1232">
            <v>209.4</v>
          </cell>
          <cell r="J1232">
            <v>12</v>
          </cell>
        </row>
        <row r="1233">
          <cell r="E1233" t="str">
            <v>Мини расширенный</v>
          </cell>
          <cell r="F1233">
            <v>195.3</v>
          </cell>
          <cell r="J1233">
            <v>13</v>
          </cell>
        </row>
        <row r="1234">
          <cell r="E1234" t="str">
            <v>Мини расширенный</v>
          </cell>
          <cell r="F1234">
            <v>102.8</v>
          </cell>
          <cell r="J1234">
            <v>9</v>
          </cell>
        </row>
        <row r="1235">
          <cell r="E1235" t="str">
            <v>Мини расширенный</v>
          </cell>
          <cell r="F1235">
            <v>100.3</v>
          </cell>
          <cell r="J1235">
            <v>9</v>
          </cell>
        </row>
        <row r="1236">
          <cell r="E1236" t="str">
            <v>Стандарт</v>
          </cell>
          <cell r="F1236">
            <v>185.1</v>
          </cell>
          <cell r="J1236">
            <v>15</v>
          </cell>
        </row>
        <row r="1237">
          <cell r="E1237" t="str">
            <v>Мини расширенный</v>
          </cell>
          <cell r="F1237">
            <v>172.4</v>
          </cell>
          <cell r="J1237">
            <v>11</v>
          </cell>
        </row>
        <row r="1238">
          <cell r="E1238" t="str">
            <v>Мини расширенный</v>
          </cell>
          <cell r="F1238">
            <v>91.3</v>
          </cell>
          <cell r="J1238">
            <v>8</v>
          </cell>
        </row>
        <row r="1239">
          <cell r="E1239" t="str">
            <v>Стандарт+бизнес отдел</v>
          </cell>
          <cell r="F1239">
            <v>871.1</v>
          </cell>
          <cell r="J1239">
            <v>37</v>
          </cell>
        </row>
        <row r="1240">
          <cell r="E1240" t="str">
            <v>Мини расширенный</v>
          </cell>
          <cell r="F1240">
            <v>122.3</v>
          </cell>
          <cell r="J1240">
            <v>8</v>
          </cell>
        </row>
        <row r="1241">
          <cell r="E1241" t="str">
            <v>Мини расширенный</v>
          </cell>
          <cell r="F1241">
            <v>70.099999999999994</v>
          </cell>
          <cell r="J1241">
            <v>8</v>
          </cell>
        </row>
        <row r="1242">
          <cell r="E1242" t="str">
            <v>Мини расширенный</v>
          </cell>
          <cell r="F1242">
            <v>109</v>
          </cell>
          <cell r="J1242">
            <v>11</v>
          </cell>
        </row>
        <row r="1243">
          <cell r="E1243" t="str">
            <v>Мини расширенный</v>
          </cell>
          <cell r="F1243">
            <v>112.9</v>
          </cell>
          <cell r="J1243">
            <v>8</v>
          </cell>
        </row>
        <row r="1244">
          <cell r="E1244" t="str">
            <v>Мини расширенный</v>
          </cell>
          <cell r="F1244">
            <v>170.8</v>
          </cell>
          <cell r="J1244">
            <v>10</v>
          </cell>
        </row>
        <row r="1245">
          <cell r="E1245" t="str">
            <v>Мини расширенный</v>
          </cell>
          <cell r="F1245">
            <v>562.29999999999995</v>
          </cell>
          <cell r="J1245">
            <v>22</v>
          </cell>
        </row>
        <row r="1246">
          <cell r="E1246" t="str">
            <v>Мини расширенный</v>
          </cell>
          <cell r="F1246">
            <v>87</v>
          </cell>
          <cell r="J1246">
            <v>9</v>
          </cell>
        </row>
        <row r="1247">
          <cell r="E1247" t="str">
            <v>Мини расширенный</v>
          </cell>
          <cell r="F1247">
            <v>112.9</v>
          </cell>
          <cell r="J1247">
            <v>9</v>
          </cell>
        </row>
        <row r="1248">
          <cell r="E1248" t="str">
            <v>Мини расширенный</v>
          </cell>
          <cell r="F1248">
            <v>82.9</v>
          </cell>
          <cell r="J1248">
            <v>10</v>
          </cell>
        </row>
        <row r="1249">
          <cell r="E1249" t="str">
            <v>Мини расширенный</v>
          </cell>
          <cell r="F1249">
            <v>195</v>
          </cell>
          <cell r="J1249">
            <v>10</v>
          </cell>
        </row>
        <row r="1250">
          <cell r="E1250" t="str">
            <v>Мини расширенный</v>
          </cell>
          <cell r="F1250">
            <v>123.1</v>
          </cell>
          <cell r="J1250">
            <v>8</v>
          </cell>
        </row>
        <row r="1251">
          <cell r="E1251" t="str">
            <v>Мини расширенный</v>
          </cell>
          <cell r="F1251">
            <v>241.4</v>
          </cell>
          <cell r="J1251">
            <v>17</v>
          </cell>
        </row>
        <row r="1252">
          <cell r="E1252" t="str">
            <v>Технический филиал</v>
          </cell>
          <cell r="J1252">
            <v>38</v>
          </cell>
        </row>
        <row r="1253">
          <cell r="E1253" t="str">
            <v>Центральная касса</v>
          </cell>
          <cell r="J1253">
            <v>37</v>
          </cell>
        </row>
        <row r="1254">
          <cell r="E1254" t="str">
            <v>Филиал</v>
          </cell>
          <cell r="F1254">
            <v>2566.2999999999997</v>
          </cell>
          <cell r="J1254">
            <v>110</v>
          </cell>
        </row>
        <row r="1255">
          <cell r="E1255" t="str">
            <v>Закрыт</v>
          </cell>
          <cell r="J1255">
            <v>0</v>
          </cell>
        </row>
        <row r="1256">
          <cell r="E1256" t="str">
            <v>Мини расширенный</v>
          </cell>
          <cell r="F1256">
            <v>161.30000000000001</v>
          </cell>
          <cell r="J1256">
            <v>11</v>
          </cell>
        </row>
        <row r="1257">
          <cell r="E1257" t="str">
            <v>Мини расширенный</v>
          </cell>
          <cell r="F1257">
            <v>266.39999999999998</v>
          </cell>
          <cell r="J1257">
            <v>9</v>
          </cell>
        </row>
        <row r="1258">
          <cell r="E1258" t="str">
            <v>Закрыт</v>
          </cell>
          <cell r="J1258">
            <v>0</v>
          </cell>
        </row>
        <row r="1259">
          <cell r="E1259" t="str">
            <v>Мини расширенный</v>
          </cell>
          <cell r="F1259">
            <v>153.30000000000001</v>
          </cell>
          <cell r="J1259">
            <v>10</v>
          </cell>
        </row>
        <row r="1260">
          <cell r="E1260" t="str">
            <v>Стандарт+бизнес отдел</v>
          </cell>
          <cell r="F1260">
            <v>290.39999999999998</v>
          </cell>
          <cell r="J1260">
            <v>18</v>
          </cell>
        </row>
        <row r="1261">
          <cell r="E1261" t="str">
            <v>Мини расширенный</v>
          </cell>
          <cell r="F1261">
            <v>211.5</v>
          </cell>
          <cell r="J1261">
            <v>12</v>
          </cell>
        </row>
        <row r="1262">
          <cell r="E1262" t="str">
            <v>Мини расширенный</v>
          </cell>
          <cell r="F1262">
            <v>186</v>
          </cell>
          <cell r="J1262">
            <v>9</v>
          </cell>
        </row>
        <row r="1263">
          <cell r="E1263" t="str">
            <v>Стандарт+бизнес отдел</v>
          </cell>
          <cell r="F1263">
            <v>1191.7</v>
          </cell>
          <cell r="J1263">
            <v>20</v>
          </cell>
        </row>
        <row r="1264">
          <cell r="E1264" t="str">
            <v>Филиал</v>
          </cell>
          <cell r="F1264">
            <v>1509.8</v>
          </cell>
          <cell r="J1264">
            <v>102</v>
          </cell>
        </row>
        <row r="1265">
          <cell r="E1265" t="str">
            <v>Мини расширенный</v>
          </cell>
          <cell r="F1265">
            <v>210</v>
          </cell>
          <cell r="J1265">
            <v>10</v>
          </cell>
        </row>
        <row r="1266">
          <cell r="E1266" t="str">
            <v>Мини расширенный</v>
          </cell>
          <cell r="F1266">
            <v>147</v>
          </cell>
          <cell r="J1266">
            <v>10</v>
          </cell>
        </row>
        <row r="1267">
          <cell r="E1267" t="str">
            <v>Мини расширенный</v>
          </cell>
          <cell r="F1267">
            <v>492.9</v>
          </cell>
          <cell r="J1267">
            <v>20</v>
          </cell>
        </row>
        <row r="1268">
          <cell r="E1268" t="str">
            <v>Мини расширенный</v>
          </cell>
          <cell r="F1268">
            <v>210.3</v>
          </cell>
          <cell r="J1268">
            <v>8</v>
          </cell>
        </row>
        <row r="1269">
          <cell r="E1269" t="str">
            <v>Флагман</v>
          </cell>
          <cell r="F1269">
            <v>1025.6300000000001</v>
          </cell>
          <cell r="J1269">
            <v>51</v>
          </cell>
        </row>
        <row r="1270">
          <cell r="E1270" t="str">
            <v>Закрыт</v>
          </cell>
          <cell r="J1270">
            <v>0</v>
          </cell>
        </row>
        <row r="1271">
          <cell r="E1271" t="str">
            <v>Стандарт+бизнес отдел</v>
          </cell>
          <cell r="F1271">
            <v>2673.4</v>
          </cell>
          <cell r="J1271">
            <v>26</v>
          </cell>
        </row>
        <row r="1272">
          <cell r="E1272" t="str">
            <v>Мини расширенный</v>
          </cell>
          <cell r="F1272">
            <v>117.1</v>
          </cell>
          <cell r="J1272">
            <v>9</v>
          </cell>
        </row>
        <row r="1273">
          <cell r="E1273" t="str">
            <v>Мини расширенный</v>
          </cell>
          <cell r="F1273">
            <v>178.6</v>
          </cell>
          <cell r="J1273">
            <v>6</v>
          </cell>
        </row>
        <row r="1274">
          <cell r="E1274" t="str">
            <v>Микро 2(3)</v>
          </cell>
          <cell r="F1274">
            <v>44.9</v>
          </cell>
          <cell r="J1274">
            <v>2</v>
          </cell>
        </row>
        <row r="1275">
          <cell r="E1275" t="str">
            <v>Микро 2(3)</v>
          </cell>
          <cell r="F1275">
            <v>67.8</v>
          </cell>
          <cell r="J1275">
            <v>2</v>
          </cell>
        </row>
        <row r="1276">
          <cell r="E1276" t="str">
            <v>Флагман</v>
          </cell>
          <cell r="F1276">
            <v>1234.2</v>
          </cell>
          <cell r="J1276">
            <v>52</v>
          </cell>
        </row>
        <row r="1277">
          <cell r="E1277" t="str">
            <v>Мини расширенный</v>
          </cell>
          <cell r="F1277">
            <v>190</v>
          </cell>
          <cell r="J1277">
            <v>9</v>
          </cell>
        </row>
        <row r="1278">
          <cell r="E1278" t="str">
            <v>Мини расширенный</v>
          </cell>
          <cell r="F1278">
            <v>252.1</v>
          </cell>
          <cell r="J1278">
            <v>15</v>
          </cell>
        </row>
        <row r="1279">
          <cell r="E1279" t="str">
            <v>Мини расширенный</v>
          </cell>
          <cell r="F1279">
            <v>360.7</v>
          </cell>
          <cell r="J1279">
            <v>21</v>
          </cell>
        </row>
        <row r="1280">
          <cell r="E1280" t="str">
            <v>Стандарт+бизнес отдел</v>
          </cell>
          <cell r="F1280">
            <v>2117</v>
          </cell>
          <cell r="J1280">
            <v>27</v>
          </cell>
        </row>
        <row r="1281">
          <cell r="E1281" t="str">
            <v>Мини расширенный</v>
          </cell>
          <cell r="F1281">
            <v>101.6</v>
          </cell>
          <cell r="J1281">
            <v>6</v>
          </cell>
        </row>
        <row r="1282">
          <cell r="E1282" t="str">
            <v>Флагман</v>
          </cell>
          <cell r="F1282">
            <v>5399.3999999999987</v>
          </cell>
          <cell r="J1282">
            <v>65</v>
          </cell>
        </row>
        <row r="1283">
          <cell r="E1283" t="str">
            <v>Стандарт+бизнес отдел</v>
          </cell>
          <cell r="F1283">
            <v>985.82</v>
          </cell>
          <cell r="J1283">
            <v>18</v>
          </cell>
        </row>
        <row r="1284">
          <cell r="E1284" t="str">
            <v>Мини расширенный</v>
          </cell>
          <cell r="F1284">
            <v>1598.6</v>
          </cell>
          <cell r="J1284">
            <v>13</v>
          </cell>
        </row>
        <row r="1285">
          <cell r="E1285" t="str">
            <v>Закрыт</v>
          </cell>
          <cell r="J1285">
            <v>0</v>
          </cell>
        </row>
        <row r="1286">
          <cell r="E1286" t="str">
            <v>Стандарт+бизнес отдел</v>
          </cell>
          <cell r="F1286">
            <v>201</v>
          </cell>
          <cell r="J1286">
            <v>17</v>
          </cell>
        </row>
        <row r="1287">
          <cell r="E1287" t="str">
            <v>Флагман</v>
          </cell>
          <cell r="F1287">
            <v>1602.52</v>
          </cell>
          <cell r="J1287">
            <v>65</v>
          </cell>
        </row>
        <row r="1288">
          <cell r="E1288" t="str">
            <v>Мини расширенный</v>
          </cell>
          <cell r="F1288">
            <v>190.5</v>
          </cell>
          <cell r="J1288">
            <v>9</v>
          </cell>
        </row>
        <row r="1289">
          <cell r="E1289" t="str">
            <v>Стандарт+бизнес отдел</v>
          </cell>
          <cell r="F1289">
            <v>632.5</v>
          </cell>
          <cell r="J1289">
            <v>22</v>
          </cell>
        </row>
        <row r="1290">
          <cell r="E1290" t="str">
            <v>Мини расширенный</v>
          </cell>
          <cell r="F1290">
            <v>96.4</v>
          </cell>
          <cell r="J1290">
            <v>10</v>
          </cell>
        </row>
        <row r="1291">
          <cell r="E1291" t="str">
            <v>Мини расширенный</v>
          </cell>
          <cell r="F1291">
            <v>150</v>
          </cell>
          <cell r="J1291">
            <v>12</v>
          </cell>
        </row>
        <row r="1292">
          <cell r="E1292" t="str">
            <v>Мини расширенный</v>
          </cell>
          <cell r="F1292">
            <v>132.19999999999999</v>
          </cell>
          <cell r="J1292">
            <v>6</v>
          </cell>
        </row>
        <row r="1293">
          <cell r="E1293" t="str">
            <v>Филиал</v>
          </cell>
          <cell r="F1293">
            <v>1211.5</v>
          </cell>
          <cell r="J1293">
            <v>63</v>
          </cell>
        </row>
        <row r="1294">
          <cell r="E1294" t="str">
            <v>Мини расширенный</v>
          </cell>
          <cell r="F1294">
            <v>278.60000000000002</v>
          </cell>
          <cell r="J1294">
            <v>6</v>
          </cell>
        </row>
        <row r="1295">
          <cell r="E1295" t="str">
            <v>Флагман</v>
          </cell>
          <cell r="F1295">
            <v>3228.7</v>
          </cell>
          <cell r="J1295">
            <v>66</v>
          </cell>
        </row>
        <row r="1296">
          <cell r="E1296" t="str">
            <v>Мини расширенный</v>
          </cell>
          <cell r="F1296">
            <v>169.7</v>
          </cell>
          <cell r="J1296">
            <v>5</v>
          </cell>
        </row>
        <row r="1297">
          <cell r="E1297" t="str">
            <v>Мини расширенный</v>
          </cell>
          <cell r="F1297">
            <v>300.3</v>
          </cell>
          <cell r="J1297">
            <v>5</v>
          </cell>
        </row>
        <row r="1298">
          <cell r="E1298" t="str">
            <v>Мини расширенный</v>
          </cell>
          <cell r="F1298">
            <v>277.2</v>
          </cell>
          <cell r="J1298">
            <v>10</v>
          </cell>
        </row>
        <row r="1299">
          <cell r="E1299" t="str">
            <v>Микро 2(3)</v>
          </cell>
          <cell r="F1299">
            <v>59.4</v>
          </cell>
          <cell r="J1299">
            <v>3</v>
          </cell>
        </row>
        <row r="1300">
          <cell r="E1300" t="str">
            <v>Микро 2(3)</v>
          </cell>
          <cell r="F1300">
            <v>23.5</v>
          </cell>
          <cell r="J1300">
            <v>3</v>
          </cell>
        </row>
        <row r="1301">
          <cell r="E1301" t="str">
            <v>Мини</v>
          </cell>
          <cell r="F1301">
            <v>69.5</v>
          </cell>
          <cell r="J1301">
            <v>4</v>
          </cell>
        </row>
        <row r="1302">
          <cell r="E1302" t="str">
            <v>Микро 2(3)</v>
          </cell>
          <cell r="F1302">
            <v>57.3</v>
          </cell>
          <cell r="J1302">
            <v>3</v>
          </cell>
        </row>
        <row r="1303">
          <cell r="E1303" t="str">
            <v>Мини</v>
          </cell>
          <cell r="F1303">
            <v>123.6</v>
          </cell>
          <cell r="J1303">
            <v>4</v>
          </cell>
        </row>
        <row r="1304">
          <cell r="E1304" t="str">
            <v>Мини расширенный</v>
          </cell>
          <cell r="F1304">
            <v>229</v>
          </cell>
          <cell r="J1304">
            <v>5</v>
          </cell>
        </row>
        <row r="1305">
          <cell r="E1305" t="str">
            <v>Мини</v>
          </cell>
          <cell r="F1305">
            <v>32.9</v>
          </cell>
          <cell r="J1305">
            <v>4</v>
          </cell>
        </row>
        <row r="1306">
          <cell r="E1306" t="str">
            <v>Филиал</v>
          </cell>
          <cell r="F1306">
            <v>1963.7</v>
          </cell>
          <cell r="J1306">
            <v>124</v>
          </cell>
        </row>
        <row r="1307">
          <cell r="E1307" t="str">
            <v>Мини расширенный</v>
          </cell>
          <cell r="F1307">
            <v>393.1</v>
          </cell>
          <cell r="J1307">
            <v>12</v>
          </cell>
        </row>
        <row r="1308">
          <cell r="E1308" t="str">
            <v>Мини расширенный</v>
          </cell>
          <cell r="F1308">
            <v>104.9</v>
          </cell>
          <cell r="J1308">
            <v>7</v>
          </cell>
        </row>
        <row r="1309">
          <cell r="E1309" t="str">
            <v>Мини расширенный</v>
          </cell>
          <cell r="F1309">
            <v>340.9</v>
          </cell>
          <cell r="J1309">
            <v>9</v>
          </cell>
        </row>
        <row r="1310">
          <cell r="E1310" t="str">
            <v>Мини расширенный</v>
          </cell>
          <cell r="F1310">
            <v>54.7</v>
          </cell>
          <cell r="J1310">
            <v>4</v>
          </cell>
        </row>
        <row r="1311">
          <cell r="E1311" t="str">
            <v>Мини расширенный</v>
          </cell>
          <cell r="F1311">
            <v>46</v>
          </cell>
          <cell r="J1311">
            <v>5</v>
          </cell>
        </row>
        <row r="1312">
          <cell r="E1312" t="str">
            <v>Мини расширенный</v>
          </cell>
          <cell r="F1312">
            <v>273.89999999999998</v>
          </cell>
          <cell r="J1312">
            <v>9</v>
          </cell>
        </row>
        <row r="1313">
          <cell r="E1313" t="str">
            <v>Закрыт</v>
          </cell>
          <cell r="J1313">
            <v>0</v>
          </cell>
        </row>
        <row r="1314">
          <cell r="E1314" t="str">
            <v>Закрыт</v>
          </cell>
          <cell r="J1314">
            <v>0</v>
          </cell>
        </row>
        <row r="1315">
          <cell r="E1315" t="str">
            <v>Мини расширенный</v>
          </cell>
          <cell r="F1315">
            <v>53.6</v>
          </cell>
          <cell r="J1315">
            <v>7</v>
          </cell>
        </row>
        <row r="1316">
          <cell r="E1316" t="str">
            <v>Стандарт+бизнес отдел</v>
          </cell>
          <cell r="F1316">
            <v>597.1</v>
          </cell>
          <cell r="J1316">
            <v>31</v>
          </cell>
        </row>
        <row r="1317">
          <cell r="E1317" t="str">
            <v>Стандарт+бизнес отдел</v>
          </cell>
          <cell r="F1317">
            <v>243.3</v>
          </cell>
          <cell r="J1317">
            <v>6</v>
          </cell>
        </row>
        <row r="1318">
          <cell r="E1318" t="str">
            <v>Мини расширенный</v>
          </cell>
          <cell r="F1318">
            <v>234.6</v>
          </cell>
          <cell r="J1318">
            <v>12</v>
          </cell>
        </row>
        <row r="1319">
          <cell r="E1319" t="str">
            <v>Флагман</v>
          </cell>
          <cell r="F1319">
            <v>1640.5</v>
          </cell>
          <cell r="J1319">
            <v>90</v>
          </cell>
        </row>
        <row r="1320">
          <cell r="E1320" t="str">
            <v>Закрыт</v>
          </cell>
          <cell r="J1320">
            <v>0</v>
          </cell>
        </row>
        <row r="1321">
          <cell r="E1321" t="str">
            <v>Стандарт+бизнес отдел</v>
          </cell>
          <cell r="F1321">
            <v>467.1</v>
          </cell>
          <cell r="J1321">
            <v>27</v>
          </cell>
        </row>
        <row r="1322">
          <cell r="E1322" t="str">
            <v>Мини расширенный</v>
          </cell>
          <cell r="F1322">
            <v>236</v>
          </cell>
          <cell r="J1322">
            <v>12</v>
          </cell>
        </row>
        <row r="1323">
          <cell r="E1323" t="str">
            <v>Мини расширенный</v>
          </cell>
          <cell r="F1323">
            <v>148.6</v>
          </cell>
          <cell r="J1323">
            <v>9</v>
          </cell>
        </row>
        <row r="1324">
          <cell r="E1324" t="str">
            <v>Стандарт+бизнес отдел</v>
          </cell>
          <cell r="F1324">
            <v>1024.8</v>
          </cell>
          <cell r="J1324">
            <v>43</v>
          </cell>
        </row>
        <row r="1325">
          <cell r="E1325" t="str">
            <v>Флагман</v>
          </cell>
          <cell r="F1325">
            <v>3927.8</v>
          </cell>
          <cell r="J1325">
            <v>90</v>
          </cell>
        </row>
        <row r="1326">
          <cell r="E1326" t="str">
            <v>Мини расширенный</v>
          </cell>
          <cell r="F1326">
            <v>113.9</v>
          </cell>
          <cell r="J1326">
            <v>10</v>
          </cell>
        </row>
        <row r="1327">
          <cell r="E1327" t="str">
            <v>Мини расширенный</v>
          </cell>
          <cell r="F1327">
            <v>231.5</v>
          </cell>
          <cell r="J1327">
            <v>9</v>
          </cell>
        </row>
        <row r="1328">
          <cell r="E1328" t="str">
            <v>Мини расширенный</v>
          </cell>
          <cell r="F1328">
            <v>211.81</v>
          </cell>
          <cell r="J1328">
            <v>15</v>
          </cell>
        </row>
        <row r="1329">
          <cell r="E1329" t="str">
            <v>Мини расширенный</v>
          </cell>
          <cell r="F1329">
            <v>220.7</v>
          </cell>
          <cell r="J1329">
            <v>9</v>
          </cell>
        </row>
        <row r="1330">
          <cell r="E1330" t="str">
            <v>Филиал</v>
          </cell>
          <cell r="F1330">
            <v>1208.0999999999999</v>
          </cell>
          <cell r="J1330">
            <v>118</v>
          </cell>
        </row>
        <row r="1331">
          <cell r="E1331" t="str">
            <v>Мини расширенный</v>
          </cell>
          <cell r="F1331">
            <v>548.70000000000005</v>
          </cell>
          <cell r="J1331">
            <v>10</v>
          </cell>
        </row>
        <row r="1332">
          <cell r="E1332" t="str">
            <v>Мини расширенный</v>
          </cell>
          <cell r="F1332">
            <v>294.8</v>
          </cell>
          <cell r="J1332">
            <v>13</v>
          </cell>
        </row>
        <row r="1333">
          <cell r="E1333" t="str">
            <v>Закрыт</v>
          </cell>
          <cell r="J1333">
            <v>0</v>
          </cell>
        </row>
        <row r="1334">
          <cell r="E1334" t="str">
            <v>Мини расширенный</v>
          </cell>
          <cell r="F1334">
            <v>127.7</v>
          </cell>
          <cell r="J1334">
            <v>5</v>
          </cell>
        </row>
        <row r="1335">
          <cell r="E1335" t="str">
            <v>Мини расширенный</v>
          </cell>
          <cell r="F1335">
            <v>158.80000000000001</v>
          </cell>
          <cell r="J1335">
            <v>12</v>
          </cell>
        </row>
        <row r="1336">
          <cell r="E1336" t="str">
            <v>Мини расширенный</v>
          </cell>
          <cell r="F1336">
            <v>322.8</v>
          </cell>
          <cell r="J1336">
            <v>10</v>
          </cell>
        </row>
        <row r="1337">
          <cell r="E1337" t="str">
            <v>Стандарт+бизнес отдел</v>
          </cell>
          <cell r="F1337">
            <v>514.20000000000005</v>
          </cell>
          <cell r="J1337">
            <v>31</v>
          </cell>
        </row>
        <row r="1338">
          <cell r="E1338" t="str">
            <v>Мини расширенный</v>
          </cell>
          <cell r="F1338">
            <v>330.8</v>
          </cell>
          <cell r="J1338">
            <v>19</v>
          </cell>
        </row>
        <row r="1339">
          <cell r="E1339" t="str">
            <v>Мини расширенный</v>
          </cell>
          <cell r="F1339">
            <v>238.9</v>
          </cell>
          <cell r="J1339">
            <v>22</v>
          </cell>
        </row>
        <row r="1340">
          <cell r="E1340" t="str">
            <v>Флагман</v>
          </cell>
          <cell r="F1340">
            <v>3165.1</v>
          </cell>
          <cell r="J1340">
            <v>90</v>
          </cell>
        </row>
        <row r="1341">
          <cell r="E1341" t="str">
            <v>Мини расширенный</v>
          </cell>
          <cell r="F1341">
            <v>217</v>
          </cell>
          <cell r="J1341">
            <v>7</v>
          </cell>
        </row>
        <row r="1342">
          <cell r="E1342" t="str">
            <v>Мини расширенный</v>
          </cell>
          <cell r="F1342">
            <v>143.1</v>
          </cell>
          <cell r="J1342">
            <v>13</v>
          </cell>
        </row>
        <row r="1343">
          <cell r="E1343" t="str">
            <v>Стандарт+бизнес отдел</v>
          </cell>
          <cell r="F1343">
            <v>430.7</v>
          </cell>
          <cell r="J1343">
            <v>37</v>
          </cell>
        </row>
        <row r="1344">
          <cell r="E1344" t="str">
            <v>Мини расширенный</v>
          </cell>
          <cell r="F1344">
            <v>147.19999999999999</v>
          </cell>
          <cell r="J1344">
            <v>7</v>
          </cell>
        </row>
        <row r="1345">
          <cell r="E1345" t="str">
            <v>Флагман</v>
          </cell>
          <cell r="F1345">
            <v>718.9</v>
          </cell>
          <cell r="J1345">
            <v>37</v>
          </cell>
        </row>
        <row r="1346">
          <cell r="E1346" t="str">
            <v>РОО</v>
          </cell>
          <cell r="F1346">
            <v>876.4</v>
          </cell>
          <cell r="J1346">
            <v>41</v>
          </cell>
        </row>
        <row r="1347">
          <cell r="E1347" t="str">
            <v>Филиал</v>
          </cell>
          <cell r="F1347">
            <v>972.91</v>
          </cell>
          <cell r="J1347">
            <v>64</v>
          </cell>
        </row>
        <row r="1348">
          <cell r="E1348" t="str">
            <v>Мини расширенный</v>
          </cell>
          <cell r="F1348">
            <v>355.41</v>
          </cell>
          <cell r="J1348">
            <v>16</v>
          </cell>
        </row>
        <row r="1349">
          <cell r="E1349" t="str">
            <v>Мини расширенный</v>
          </cell>
          <cell r="F1349">
            <v>223.7</v>
          </cell>
          <cell r="J1349">
            <v>9</v>
          </cell>
        </row>
        <row r="1350">
          <cell r="E1350" t="str">
            <v>Мини расширенный</v>
          </cell>
          <cell r="F1350">
            <v>235.1</v>
          </cell>
          <cell r="J1350">
            <v>8</v>
          </cell>
        </row>
        <row r="1351">
          <cell r="E1351" t="str">
            <v>Флагман</v>
          </cell>
          <cell r="F1351">
            <v>1043.7800000000002</v>
          </cell>
          <cell r="J1351">
            <v>55</v>
          </cell>
        </row>
        <row r="1352">
          <cell r="E1352" t="str">
            <v>Мини расширенный</v>
          </cell>
          <cell r="F1352">
            <v>110.5</v>
          </cell>
          <cell r="J1352">
            <v>7</v>
          </cell>
        </row>
        <row r="1353">
          <cell r="E1353" t="str">
            <v>Мини расширенный</v>
          </cell>
          <cell r="F1353">
            <v>187.1</v>
          </cell>
          <cell r="J1353">
            <v>9</v>
          </cell>
        </row>
        <row r="1354">
          <cell r="E1354" t="str">
            <v>Мини расширенный</v>
          </cell>
          <cell r="F1354">
            <v>248.5</v>
          </cell>
          <cell r="J1354">
            <v>9</v>
          </cell>
        </row>
        <row r="1355">
          <cell r="E1355" t="str">
            <v>Филиал</v>
          </cell>
          <cell r="F1355">
            <v>1805.7999999999995</v>
          </cell>
          <cell r="J1355">
            <v>80</v>
          </cell>
        </row>
        <row r="1356">
          <cell r="E1356" t="str">
            <v>Мини расширенный</v>
          </cell>
          <cell r="F1356">
            <v>813.2299999999999</v>
          </cell>
          <cell r="J1356">
            <v>23</v>
          </cell>
        </row>
        <row r="1357">
          <cell r="E1357" t="str">
            <v>Мини расширенный</v>
          </cell>
          <cell r="F1357">
            <v>126.3</v>
          </cell>
          <cell r="J1357">
            <v>9</v>
          </cell>
        </row>
        <row r="1358">
          <cell r="E1358" t="str">
            <v>Мини расширенный</v>
          </cell>
          <cell r="F1358">
            <v>211</v>
          </cell>
          <cell r="J1358">
            <v>16</v>
          </cell>
        </row>
        <row r="1359">
          <cell r="E1359" t="str">
            <v>ВИП</v>
          </cell>
          <cell r="F1359">
            <v>37.299999999999997</v>
          </cell>
          <cell r="J1359">
            <v>17</v>
          </cell>
        </row>
        <row r="1360">
          <cell r="E1360" t="str">
            <v>ГО</v>
          </cell>
          <cell r="J1360">
            <v>0</v>
          </cell>
        </row>
        <row r="1361">
          <cell r="E1361" t="str">
            <v>Технический филиал</v>
          </cell>
          <cell r="J1361">
            <v>0</v>
          </cell>
        </row>
        <row r="1362">
          <cell r="E1362" t="str">
            <v>Микро 2(3)</v>
          </cell>
          <cell r="F1362">
            <v>39.200000000000003</v>
          </cell>
          <cell r="J1362">
            <v>3</v>
          </cell>
        </row>
        <row r="1363">
          <cell r="E1363" t="str">
            <v>Микро 2(3)</v>
          </cell>
          <cell r="F1363">
            <v>40.76</v>
          </cell>
          <cell r="J1363">
            <v>6</v>
          </cell>
        </row>
        <row r="1364">
          <cell r="E1364" t="str">
            <v>Стандарт</v>
          </cell>
          <cell r="F1364">
            <v>132.6</v>
          </cell>
          <cell r="J1364">
            <v>4</v>
          </cell>
        </row>
        <row r="1365">
          <cell r="E1365" t="str">
            <v>Микро 2(3)</v>
          </cell>
          <cell r="F1365">
            <v>47</v>
          </cell>
          <cell r="J1365">
            <v>2</v>
          </cell>
        </row>
        <row r="1366">
          <cell r="E1366" t="str">
            <v>Стандарт</v>
          </cell>
          <cell r="F1366">
            <v>174.5</v>
          </cell>
          <cell r="J1366">
            <v>4</v>
          </cell>
        </row>
        <row r="1367">
          <cell r="E1367" t="str">
            <v>0</v>
          </cell>
          <cell r="J1367">
            <v>0</v>
          </cell>
        </row>
        <row r="1368">
          <cell r="E1368" t="str">
            <v>Стандарт</v>
          </cell>
          <cell r="F1368">
            <v>276.5</v>
          </cell>
          <cell r="J1368">
            <v>9</v>
          </cell>
        </row>
        <row r="1369">
          <cell r="E1369" t="str">
            <v>Микро 2(3)</v>
          </cell>
          <cell r="F1369">
            <v>37.4</v>
          </cell>
          <cell r="J1369">
            <v>2</v>
          </cell>
        </row>
        <row r="1370">
          <cell r="E1370" t="str">
            <v>Микро 2(3)</v>
          </cell>
          <cell r="F1370">
            <v>60.8</v>
          </cell>
          <cell r="J1370">
            <v>3</v>
          </cell>
        </row>
        <row r="1371">
          <cell r="E1371" t="str">
            <v>Стандарт+1ПМ</v>
          </cell>
          <cell r="F1371">
            <v>172</v>
          </cell>
          <cell r="J1371">
            <v>6</v>
          </cell>
        </row>
        <row r="1372">
          <cell r="E1372" t="str">
            <v>Стандарт</v>
          </cell>
          <cell r="F1372">
            <v>128</v>
          </cell>
          <cell r="J1372">
            <v>4</v>
          </cell>
        </row>
        <row r="1373">
          <cell r="E1373" t="str">
            <v>Стандарт</v>
          </cell>
          <cell r="F1373">
            <v>140.80000000000001</v>
          </cell>
          <cell r="J1373">
            <v>4</v>
          </cell>
        </row>
        <row r="1374">
          <cell r="E1374" t="str">
            <v>Стандарт</v>
          </cell>
          <cell r="F1374">
            <v>165.4</v>
          </cell>
          <cell r="J1374">
            <v>6</v>
          </cell>
        </row>
        <row r="1375">
          <cell r="E1375" t="str">
            <v>Стандарт</v>
          </cell>
          <cell r="F1375">
            <v>289.89999999999998</v>
          </cell>
          <cell r="J1375">
            <v>8</v>
          </cell>
        </row>
        <row r="1376">
          <cell r="E1376" t="str">
            <v>Микро 2(3)</v>
          </cell>
          <cell r="F1376">
            <v>78.599999999999994</v>
          </cell>
          <cell r="J1376">
            <v>2</v>
          </cell>
        </row>
        <row r="1377">
          <cell r="E1377" t="str">
            <v>Стандарт</v>
          </cell>
          <cell r="F1377">
            <v>160.5</v>
          </cell>
          <cell r="J1377">
            <v>4</v>
          </cell>
        </row>
        <row r="1378">
          <cell r="E1378" t="str">
            <v>Стандарт</v>
          </cell>
          <cell r="F1378">
            <v>200.5</v>
          </cell>
          <cell r="J1378">
            <v>7</v>
          </cell>
        </row>
        <row r="1379">
          <cell r="E1379" t="str">
            <v>Стандарт</v>
          </cell>
          <cell r="F1379">
            <v>156.30000000000001</v>
          </cell>
          <cell r="J1379">
            <v>7</v>
          </cell>
        </row>
        <row r="1380">
          <cell r="E1380" t="str">
            <v>Стандарт</v>
          </cell>
          <cell r="F1380">
            <v>170.5</v>
          </cell>
          <cell r="J1380">
            <v>4</v>
          </cell>
        </row>
        <row r="1381">
          <cell r="E1381" t="str">
            <v>Микро 2(3)</v>
          </cell>
          <cell r="F1381">
            <v>58.1</v>
          </cell>
          <cell r="J1381">
            <v>3</v>
          </cell>
        </row>
        <row r="1382">
          <cell r="E1382" t="str">
            <v>Филиал</v>
          </cell>
          <cell r="F1382">
            <v>0</v>
          </cell>
          <cell r="J1382">
            <v>0</v>
          </cell>
        </row>
        <row r="1383">
          <cell r="F1383">
            <v>0</v>
          </cell>
          <cell r="J1383">
            <v>0</v>
          </cell>
        </row>
        <row r="1384">
          <cell r="E1384" t="str">
            <v>Мини расширенный</v>
          </cell>
          <cell r="F1384">
            <v>84.3</v>
          </cell>
          <cell r="J1384">
            <v>6</v>
          </cell>
        </row>
        <row r="1385">
          <cell r="F1385">
            <v>0</v>
          </cell>
          <cell r="J1385">
            <v>0</v>
          </cell>
        </row>
        <row r="1386">
          <cell r="F1386">
            <v>0</v>
          </cell>
          <cell r="J1386">
            <v>0</v>
          </cell>
        </row>
        <row r="1387">
          <cell r="F1387">
            <v>0</v>
          </cell>
          <cell r="J1387">
            <v>0</v>
          </cell>
        </row>
        <row r="1388">
          <cell r="F1388">
            <v>0</v>
          </cell>
          <cell r="J1388">
            <v>0</v>
          </cell>
        </row>
        <row r="1389">
          <cell r="F1389">
            <v>0</v>
          </cell>
          <cell r="J1389">
            <v>0</v>
          </cell>
        </row>
        <row r="1390">
          <cell r="F1390">
            <v>0</v>
          </cell>
          <cell r="J1390">
            <v>0</v>
          </cell>
        </row>
        <row r="1391">
          <cell r="F1391">
            <v>0</v>
          </cell>
          <cell r="J1391">
            <v>0</v>
          </cell>
        </row>
        <row r="1392">
          <cell r="E1392" t="str">
            <v>Мини расширенный</v>
          </cell>
          <cell r="F1392">
            <v>126.7</v>
          </cell>
          <cell r="J1392">
            <v>4</v>
          </cell>
        </row>
        <row r="1393">
          <cell r="E1393" t="str">
            <v>Микро</v>
          </cell>
          <cell r="F1393">
            <v>21.3</v>
          </cell>
          <cell r="J1393">
            <v>2</v>
          </cell>
        </row>
        <row r="1394">
          <cell r="E1394" t="str">
            <v>Мини расширенный</v>
          </cell>
          <cell r="F1394">
            <v>107.2</v>
          </cell>
          <cell r="J1394">
            <v>7</v>
          </cell>
        </row>
        <row r="1395">
          <cell r="F1395">
            <v>0</v>
          </cell>
          <cell r="J1395">
            <v>0</v>
          </cell>
        </row>
        <row r="1396">
          <cell r="E1396" t="str">
            <v>Закрыт</v>
          </cell>
          <cell r="F1396">
            <v>0</v>
          </cell>
          <cell r="J1396">
            <v>0</v>
          </cell>
        </row>
        <row r="1397">
          <cell r="E1397" t="str">
            <v>Закрыт</v>
          </cell>
          <cell r="F1397">
            <v>0</v>
          </cell>
          <cell r="J1397">
            <v>0</v>
          </cell>
        </row>
        <row r="1398">
          <cell r="E1398" t="str">
            <v>Мини расширенный</v>
          </cell>
          <cell r="F1398">
            <v>99.7</v>
          </cell>
          <cell r="J1398">
            <v>5</v>
          </cell>
        </row>
        <row r="1399">
          <cell r="E1399" t="str">
            <v>Микро</v>
          </cell>
          <cell r="F1399">
            <v>45.4</v>
          </cell>
          <cell r="J1399">
            <v>2</v>
          </cell>
        </row>
        <row r="1400">
          <cell r="E1400" t="str">
            <v>Закрыт</v>
          </cell>
          <cell r="F1400">
            <v>0</v>
          </cell>
          <cell r="J1400">
            <v>0</v>
          </cell>
        </row>
        <row r="1401">
          <cell r="E1401" t="str">
            <v>Мини расширенный</v>
          </cell>
          <cell r="F1401">
            <v>141.4</v>
          </cell>
          <cell r="J1401">
            <v>6</v>
          </cell>
        </row>
        <row r="1402">
          <cell r="E1402" t="str">
            <v>Флагман</v>
          </cell>
          <cell r="F1402">
            <v>1600.2</v>
          </cell>
          <cell r="J1402">
            <v>42</v>
          </cell>
        </row>
        <row r="1403">
          <cell r="E1403" t="str">
            <v>Стандарт+бизнес отдел</v>
          </cell>
          <cell r="F1403">
            <v>452.2</v>
          </cell>
          <cell r="J1403">
            <v>26</v>
          </cell>
        </row>
        <row r="1404">
          <cell r="E1404" t="str">
            <v>Стандарт+бизнес отдел</v>
          </cell>
          <cell r="F1404">
            <v>648.79999999999995</v>
          </cell>
          <cell r="J1404">
            <v>19</v>
          </cell>
        </row>
        <row r="1405">
          <cell r="F1405">
            <v>0</v>
          </cell>
          <cell r="J1405">
            <v>0</v>
          </cell>
        </row>
        <row r="1406">
          <cell r="E1406" t="str">
            <v>Стандарт+бизнес отдел</v>
          </cell>
          <cell r="F1406">
            <v>605.32000000000005</v>
          </cell>
          <cell r="J1406">
            <v>41</v>
          </cell>
        </row>
        <row r="1407">
          <cell r="E1407" t="str">
            <v>Стандарт+бизнес отдел</v>
          </cell>
          <cell r="F1407">
            <v>561.5</v>
          </cell>
          <cell r="J1407">
            <v>17</v>
          </cell>
        </row>
        <row r="1408">
          <cell r="E1408" t="str">
            <v>Стандарт+бизнес отдел</v>
          </cell>
          <cell r="F1408">
            <v>413.5</v>
          </cell>
          <cell r="J1408">
            <v>13</v>
          </cell>
        </row>
        <row r="1409">
          <cell r="F1409">
            <v>0</v>
          </cell>
          <cell r="J1409">
            <v>0</v>
          </cell>
        </row>
        <row r="1410">
          <cell r="E1410" t="str">
            <v>РОО</v>
          </cell>
          <cell r="F1410">
            <v>1063.9000000000001</v>
          </cell>
          <cell r="J1410">
            <v>52.1</v>
          </cell>
        </row>
        <row r="1411">
          <cell r="E1411" t="str">
            <v>РОО</v>
          </cell>
          <cell r="F1411">
            <v>593.5</v>
          </cell>
          <cell r="J1411">
            <v>49</v>
          </cell>
        </row>
        <row r="1412">
          <cell r="E1412" t="str">
            <v>Флагман</v>
          </cell>
          <cell r="F1412">
            <v>1624.2</v>
          </cell>
          <cell r="J1412">
            <v>53</v>
          </cell>
        </row>
        <row r="1413">
          <cell r="E1413" t="str">
            <v>Флагман</v>
          </cell>
          <cell r="F1413">
            <v>1430.2</v>
          </cell>
          <cell r="J1413">
            <v>40</v>
          </cell>
        </row>
        <row r="1414">
          <cell r="E1414" t="str">
            <v>Флагман</v>
          </cell>
          <cell r="F1414">
            <v>1774</v>
          </cell>
          <cell r="J1414">
            <v>52</v>
          </cell>
        </row>
        <row r="1415">
          <cell r="E1415" t="str">
            <v>РОО</v>
          </cell>
          <cell r="F1415">
            <v>2396.8000000000002</v>
          </cell>
          <cell r="J1415">
            <v>92</v>
          </cell>
        </row>
        <row r="1416">
          <cell r="E1416" t="str">
            <v>Закрыт</v>
          </cell>
          <cell r="F1416">
            <v>0</v>
          </cell>
          <cell r="J1416">
            <v>0</v>
          </cell>
        </row>
        <row r="1417">
          <cell r="E1417" t="str">
            <v>Флагман</v>
          </cell>
          <cell r="F1417">
            <v>1675</v>
          </cell>
          <cell r="J1417">
            <v>16</v>
          </cell>
        </row>
        <row r="1418">
          <cell r="E1418" t="str">
            <v>Стандарт+бизнес отдел</v>
          </cell>
          <cell r="F1418">
            <v>817.1</v>
          </cell>
          <cell r="J1418">
            <v>23</v>
          </cell>
        </row>
        <row r="1419">
          <cell r="E1419" t="str">
            <v>Филиал</v>
          </cell>
          <cell r="F1419">
            <v>1650.6999999999998</v>
          </cell>
          <cell r="J1419">
            <v>98.5</v>
          </cell>
        </row>
        <row r="1420">
          <cell r="E1420" t="str">
            <v>Стандарт</v>
          </cell>
          <cell r="F1420">
            <v>209.2</v>
          </cell>
          <cell r="J1420">
            <v>8</v>
          </cell>
        </row>
        <row r="1421">
          <cell r="E1421" t="str">
            <v>РОО</v>
          </cell>
          <cell r="F1421">
            <v>871.3</v>
          </cell>
          <cell r="J1421">
            <v>58</v>
          </cell>
        </row>
        <row r="1422">
          <cell r="E1422" t="str">
            <v>РОО</v>
          </cell>
          <cell r="F1422">
            <v>1304.7</v>
          </cell>
          <cell r="J1422">
            <v>71</v>
          </cell>
        </row>
        <row r="1423">
          <cell r="E1423" t="str">
            <v>РОО</v>
          </cell>
          <cell r="F1423">
            <v>595.70000000000005</v>
          </cell>
          <cell r="J1423">
            <v>45</v>
          </cell>
        </row>
        <row r="1424">
          <cell r="E1424" t="str">
            <v>Флагман</v>
          </cell>
          <cell r="F1424">
            <v>2250</v>
          </cell>
          <cell r="J1424">
            <v>110</v>
          </cell>
        </row>
        <row r="1425">
          <cell r="E1425" t="str">
            <v>Флагман</v>
          </cell>
          <cell r="F1425">
            <v>1519.2</v>
          </cell>
          <cell r="J1425">
            <v>90</v>
          </cell>
        </row>
        <row r="1426">
          <cell r="E1426" t="str">
            <v>Флагман</v>
          </cell>
          <cell r="F1426">
            <v>2245.1999999999998</v>
          </cell>
          <cell r="J1426">
            <v>90</v>
          </cell>
        </row>
        <row r="1427">
          <cell r="E1427" t="str">
            <v>Флагман</v>
          </cell>
          <cell r="F1427">
            <v>3031.5</v>
          </cell>
          <cell r="J1427">
            <v>161</v>
          </cell>
        </row>
        <row r="1428">
          <cell r="E1428" t="str">
            <v>Мини расширенный</v>
          </cell>
          <cell r="F1428">
            <v>106.8</v>
          </cell>
          <cell r="J1428">
            <v>8</v>
          </cell>
        </row>
        <row r="1429">
          <cell r="E1429" t="str">
            <v>Стандарт+бизнес отдел</v>
          </cell>
          <cell r="F1429">
            <v>543.79999999999995</v>
          </cell>
          <cell r="J1429">
            <v>12</v>
          </cell>
        </row>
        <row r="1430">
          <cell r="E1430" t="str">
            <v>Флагман</v>
          </cell>
          <cell r="F1430">
            <v>2082.0100000000002</v>
          </cell>
          <cell r="J1430">
            <v>157</v>
          </cell>
        </row>
        <row r="1431">
          <cell r="E1431" t="str">
            <v>Флагман</v>
          </cell>
          <cell r="F1431">
            <v>2196.3000000000002</v>
          </cell>
          <cell r="J1431">
            <v>120</v>
          </cell>
        </row>
        <row r="1432">
          <cell r="E1432" t="str">
            <v>Стандарт+бизнес отдел</v>
          </cell>
          <cell r="F1432">
            <v>787.7</v>
          </cell>
          <cell r="J1432">
            <v>16</v>
          </cell>
        </row>
        <row r="1433">
          <cell r="E1433" t="str">
            <v>Стандарт</v>
          </cell>
          <cell r="F1433">
            <v>205.02</v>
          </cell>
          <cell r="J1433">
            <v>7</v>
          </cell>
        </row>
        <row r="1434">
          <cell r="E1434" t="str">
            <v>Флагман</v>
          </cell>
          <cell r="F1434">
            <v>2248</v>
          </cell>
          <cell r="J1434">
            <v>98</v>
          </cell>
        </row>
        <row r="1435">
          <cell r="E1435" t="str">
            <v>Стандарт</v>
          </cell>
          <cell r="F1435">
            <v>285.3</v>
          </cell>
          <cell r="J1435">
            <v>17</v>
          </cell>
        </row>
        <row r="1436">
          <cell r="E1436" t="str">
            <v>Флагман</v>
          </cell>
          <cell r="F1436">
            <v>1118.4000000000001</v>
          </cell>
          <cell r="J1436">
            <v>36</v>
          </cell>
        </row>
        <row r="1437">
          <cell r="E1437" t="str">
            <v>Филиал</v>
          </cell>
          <cell r="F1437">
            <v>0</v>
          </cell>
          <cell r="J1437">
            <v>0</v>
          </cell>
        </row>
        <row r="1438">
          <cell r="E1438" t="str">
            <v>Стандарт+бизнес отдел</v>
          </cell>
          <cell r="F1438">
            <v>541.1</v>
          </cell>
          <cell r="J1438">
            <v>16</v>
          </cell>
        </row>
        <row r="1439">
          <cell r="E1439" t="str">
            <v>РОО</v>
          </cell>
          <cell r="F1439">
            <v>4777.6000000000004</v>
          </cell>
          <cell r="J1439">
            <v>85</v>
          </cell>
        </row>
        <row r="1440">
          <cell r="E1440" t="str">
            <v>Стандарт</v>
          </cell>
          <cell r="F1440">
            <v>198</v>
          </cell>
          <cell r="J1440">
            <v>6</v>
          </cell>
        </row>
        <row r="1441">
          <cell r="E1441" t="str">
            <v>Стандарт</v>
          </cell>
          <cell r="F1441">
            <v>249.7</v>
          </cell>
          <cell r="J1441">
            <v>4</v>
          </cell>
        </row>
        <row r="1442">
          <cell r="E1442" t="str">
            <v>Стандарт</v>
          </cell>
          <cell r="F1442">
            <v>215.36</v>
          </cell>
          <cell r="J1442">
            <v>4</v>
          </cell>
        </row>
        <row r="1443">
          <cell r="E1443" t="str">
            <v>Стандарт</v>
          </cell>
          <cell r="F1443">
            <v>223</v>
          </cell>
          <cell r="J1443">
            <v>6</v>
          </cell>
        </row>
        <row r="1444">
          <cell r="E1444" t="str">
            <v>Флагман</v>
          </cell>
          <cell r="F1444">
            <v>1114</v>
          </cell>
          <cell r="J1444">
            <v>57</v>
          </cell>
        </row>
        <row r="1445">
          <cell r="E1445" t="str">
            <v>Флагман</v>
          </cell>
          <cell r="F1445">
            <v>1460.8</v>
          </cell>
          <cell r="J1445">
            <v>29</v>
          </cell>
        </row>
        <row r="1446">
          <cell r="E1446" t="str">
            <v>Флагман</v>
          </cell>
          <cell r="F1446">
            <v>2570.44</v>
          </cell>
          <cell r="J1446">
            <v>91</v>
          </cell>
        </row>
        <row r="1447">
          <cell r="E1447" t="str">
            <v>Стандарт+бизнес отдел</v>
          </cell>
          <cell r="F1447">
            <v>316.3</v>
          </cell>
          <cell r="J1447">
            <v>24</v>
          </cell>
        </row>
        <row r="1448">
          <cell r="E1448" t="str">
            <v>Филиал</v>
          </cell>
          <cell r="F1448">
            <v>1816</v>
          </cell>
          <cell r="J1448">
            <v>167</v>
          </cell>
        </row>
        <row r="1449">
          <cell r="E1449" t="str">
            <v>Флагман</v>
          </cell>
          <cell r="F1449">
            <v>1089</v>
          </cell>
          <cell r="J1449">
            <v>42</v>
          </cell>
        </row>
        <row r="1450">
          <cell r="E1450" t="str">
            <v>Мини расширенный</v>
          </cell>
          <cell r="F1450">
            <v>99</v>
          </cell>
          <cell r="J1450">
            <v>6</v>
          </cell>
        </row>
        <row r="1451">
          <cell r="E1451" t="str">
            <v>Флагман</v>
          </cell>
          <cell r="F1451">
            <v>1076.5999999999999</v>
          </cell>
          <cell r="J1451">
            <v>58</v>
          </cell>
        </row>
        <row r="1452">
          <cell r="E1452" t="str">
            <v>Флагман</v>
          </cell>
          <cell r="F1452">
            <v>1231.7</v>
          </cell>
          <cell r="J1452">
            <v>74</v>
          </cell>
        </row>
        <row r="1453">
          <cell r="E1453" t="str">
            <v>Флагман</v>
          </cell>
          <cell r="F1453">
            <v>1561.8</v>
          </cell>
          <cell r="J1453">
            <v>84</v>
          </cell>
        </row>
        <row r="1454">
          <cell r="E1454" t="str">
            <v>Флагман</v>
          </cell>
          <cell r="F1454">
            <v>1392.8</v>
          </cell>
          <cell r="J1454">
            <v>58</v>
          </cell>
        </row>
        <row r="1455">
          <cell r="E1455" t="str">
            <v>Мини расширенный</v>
          </cell>
          <cell r="F1455">
            <v>163.30000000000001</v>
          </cell>
          <cell r="J1455">
            <v>5</v>
          </cell>
        </row>
        <row r="1456">
          <cell r="E1456" t="str">
            <v>Стандарт+бизнес отдел</v>
          </cell>
          <cell r="F1456">
            <v>446.9</v>
          </cell>
          <cell r="J1456">
            <v>24</v>
          </cell>
        </row>
        <row r="1457">
          <cell r="E1457" t="str">
            <v>Стандарт+бизнес отдел</v>
          </cell>
          <cell r="F1457">
            <v>898.7</v>
          </cell>
          <cell r="J1457">
            <v>49</v>
          </cell>
        </row>
        <row r="1458">
          <cell r="E1458" t="str">
            <v>Флагман</v>
          </cell>
          <cell r="F1458">
            <v>1095.4000000000001</v>
          </cell>
          <cell r="J1458">
            <v>68</v>
          </cell>
        </row>
        <row r="1459">
          <cell r="E1459" t="str">
            <v>Флагман</v>
          </cell>
          <cell r="F1459">
            <v>1373.8</v>
          </cell>
          <cell r="J1459">
            <v>55</v>
          </cell>
        </row>
        <row r="1460">
          <cell r="E1460" t="str">
            <v>Стандарт+бизнес отдел</v>
          </cell>
          <cell r="F1460">
            <v>754.6</v>
          </cell>
          <cell r="J1460">
            <v>32</v>
          </cell>
        </row>
        <row r="1461">
          <cell r="E1461" t="str">
            <v>Флагман</v>
          </cell>
          <cell r="F1461">
            <v>1103.0999999999999</v>
          </cell>
          <cell r="J1461">
            <v>66</v>
          </cell>
        </row>
        <row r="1462">
          <cell r="E1462" t="str">
            <v>Мини расширенный</v>
          </cell>
          <cell r="F1462">
            <v>132.19999999999999</v>
          </cell>
          <cell r="J1462">
            <v>7</v>
          </cell>
        </row>
        <row r="1463">
          <cell r="E1463" t="str">
            <v>Флагман</v>
          </cell>
          <cell r="F1463">
            <v>1182.2</v>
          </cell>
          <cell r="J1463">
            <v>17</v>
          </cell>
        </row>
        <row r="1464">
          <cell r="E1464" t="str">
            <v>Стандарт+бизнес отдел</v>
          </cell>
          <cell r="F1464">
            <v>995.4</v>
          </cell>
          <cell r="J1464">
            <v>10</v>
          </cell>
        </row>
        <row r="1465">
          <cell r="E1465" t="str">
            <v>Стандарт+бизнес отдел</v>
          </cell>
          <cell r="F1465">
            <v>610.9</v>
          </cell>
          <cell r="J1465">
            <v>34</v>
          </cell>
        </row>
        <row r="1466">
          <cell r="E1466" t="str">
            <v>Филиал</v>
          </cell>
          <cell r="F1466">
            <v>2344.5</v>
          </cell>
          <cell r="J1466">
            <v>183</v>
          </cell>
        </row>
        <row r="1467">
          <cell r="E1467" t="str">
            <v>Стандарт+бизнес отдел</v>
          </cell>
          <cell r="F1467">
            <v>579.5</v>
          </cell>
          <cell r="J1467">
            <v>19</v>
          </cell>
        </row>
        <row r="1468">
          <cell r="E1468" t="str">
            <v>Флагман</v>
          </cell>
          <cell r="F1468">
            <v>1318.2</v>
          </cell>
          <cell r="J1468">
            <v>40</v>
          </cell>
        </row>
        <row r="1469">
          <cell r="E1469" t="str">
            <v>Флагман</v>
          </cell>
          <cell r="F1469">
            <v>1875.2</v>
          </cell>
          <cell r="J1469">
            <v>93</v>
          </cell>
        </row>
        <row r="1470">
          <cell r="E1470" t="str">
            <v>Стандарт+бизнес отдел</v>
          </cell>
          <cell r="F1470">
            <v>650.70000000000005</v>
          </cell>
          <cell r="J1470">
            <v>23</v>
          </cell>
        </row>
        <row r="1471">
          <cell r="E1471" t="str">
            <v>Филиал</v>
          </cell>
          <cell r="F1471">
            <v>2258.6999999999998</v>
          </cell>
          <cell r="J1471">
            <v>163</v>
          </cell>
        </row>
        <row r="1472">
          <cell r="E1472" t="str">
            <v>Флагман</v>
          </cell>
          <cell r="F1472">
            <v>2818.7</v>
          </cell>
          <cell r="J1472">
            <v>55</v>
          </cell>
        </row>
        <row r="1473">
          <cell r="E1473" t="str">
            <v>Стандарт</v>
          </cell>
          <cell r="F1473">
            <v>244.1</v>
          </cell>
          <cell r="J1473">
            <v>5</v>
          </cell>
        </row>
        <row r="1474">
          <cell r="E1474" t="str">
            <v>Стандарт</v>
          </cell>
          <cell r="F1474">
            <v>246.2</v>
          </cell>
          <cell r="J1474">
            <v>5</v>
          </cell>
        </row>
        <row r="1475">
          <cell r="E1475" t="str">
            <v>Стандарт+бизнес отдел</v>
          </cell>
          <cell r="F1475">
            <v>730.8</v>
          </cell>
          <cell r="J1475">
            <v>26</v>
          </cell>
        </row>
        <row r="1476">
          <cell r="E1476" t="str">
            <v>Мини расширенный</v>
          </cell>
          <cell r="F1476">
            <v>128.69999999999999</v>
          </cell>
          <cell r="J1476">
            <v>5</v>
          </cell>
        </row>
        <row r="1477">
          <cell r="E1477" t="str">
            <v>Флагман</v>
          </cell>
          <cell r="F1477">
            <v>1205.0999999999999</v>
          </cell>
          <cell r="J1477">
            <v>47</v>
          </cell>
        </row>
        <row r="1478">
          <cell r="E1478" t="str">
            <v>Флагман</v>
          </cell>
          <cell r="F1478">
            <v>3578.7</v>
          </cell>
          <cell r="J1478">
            <v>72</v>
          </cell>
        </row>
        <row r="1479">
          <cell r="E1479" t="str">
            <v>Флагман</v>
          </cell>
          <cell r="F1479">
            <v>2420.8000000000002</v>
          </cell>
          <cell r="J1479">
            <v>39</v>
          </cell>
        </row>
        <row r="1480">
          <cell r="E1480" t="str">
            <v>Стандарт+бизнес отдел</v>
          </cell>
          <cell r="F1480">
            <v>324.39999999999998</v>
          </cell>
          <cell r="J1480">
            <v>5</v>
          </cell>
        </row>
        <row r="1481">
          <cell r="E1481" t="str">
            <v>Стандарт+бизнес отдел</v>
          </cell>
          <cell r="F1481">
            <v>953.1</v>
          </cell>
          <cell r="J1481">
            <v>32</v>
          </cell>
        </row>
        <row r="1482">
          <cell r="E1482" t="str">
            <v>Флагман</v>
          </cell>
          <cell r="F1482">
            <v>2014.1</v>
          </cell>
          <cell r="J1482">
            <v>66</v>
          </cell>
        </row>
        <row r="1483">
          <cell r="E1483" t="str">
            <v>Стандарт+бизнес отдел</v>
          </cell>
          <cell r="F1483">
            <v>343.18</v>
          </cell>
          <cell r="J1483">
            <v>23</v>
          </cell>
        </row>
        <row r="1484">
          <cell r="E1484" t="str">
            <v>Флагман</v>
          </cell>
          <cell r="F1484">
            <v>2152.5</v>
          </cell>
          <cell r="J1484">
            <v>38</v>
          </cell>
        </row>
        <row r="1485">
          <cell r="E1485" t="str">
            <v>Стандарт+бизнес отдел</v>
          </cell>
          <cell r="F1485">
            <v>789.5</v>
          </cell>
          <cell r="J1485">
            <v>55</v>
          </cell>
        </row>
        <row r="1486">
          <cell r="E1486" t="str">
            <v>Флагман</v>
          </cell>
          <cell r="F1486">
            <v>2465.6999999999998</v>
          </cell>
          <cell r="J1486">
            <v>71</v>
          </cell>
        </row>
        <row r="1487">
          <cell r="E1487" t="str">
            <v>Стандарт+бизнес отдел</v>
          </cell>
          <cell r="F1487">
            <v>853.6</v>
          </cell>
          <cell r="J1487">
            <v>61</v>
          </cell>
        </row>
        <row r="1488">
          <cell r="E1488" t="str">
            <v>Стандарт+бизнес отдел</v>
          </cell>
          <cell r="F1488">
            <v>750.5</v>
          </cell>
          <cell r="J1488">
            <v>51</v>
          </cell>
        </row>
        <row r="1489">
          <cell r="E1489" t="str">
            <v>Стандарт</v>
          </cell>
          <cell r="F1489">
            <v>209.7</v>
          </cell>
          <cell r="J1489">
            <v>3</v>
          </cell>
        </row>
        <row r="1490">
          <cell r="E1490" t="str">
            <v>Флагман</v>
          </cell>
          <cell r="F1490">
            <v>2078.5</v>
          </cell>
          <cell r="J1490">
            <v>79</v>
          </cell>
        </row>
        <row r="1491">
          <cell r="E1491" t="str">
            <v>Флагман</v>
          </cell>
          <cell r="F1491">
            <v>1061</v>
          </cell>
          <cell r="J1491">
            <v>59</v>
          </cell>
        </row>
        <row r="1492">
          <cell r="E1492" t="str">
            <v>Филиал</v>
          </cell>
          <cell r="F1492">
            <v>1421.7</v>
          </cell>
          <cell r="J1492">
            <v>145</v>
          </cell>
        </row>
        <row r="1493">
          <cell r="E1493" t="str">
            <v>Флагман</v>
          </cell>
          <cell r="F1493">
            <v>1249.7</v>
          </cell>
          <cell r="J1493">
            <v>89</v>
          </cell>
        </row>
        <row r="1494">
          <cell r="E1494" t="str">
            <v>Мини расширенный</v>
          </cell>
          <cell r="F1494">
            <v>70.7</v>
          </cell>
          <cell r="J1494">
            <v>4</v>
          </cell>
        </row>
        <row r="1495">
          <cell r="E1495" t="str">
            <v>Мини расширенный</v>
          </cell>
          <cell r="F1495">
            <v>156.69999999999999</v>
          </cell>
          <cell r="J1495">
            <v>20</v>
          </cell>
        </row>
        <row r="1496">
          <cell r="E1496" t="str">
            <v>Стандарт+бизнес отдел</v>
          </cell>
          <cell r="F1496">
            <v>968.8</v>
          </cell>
          <cell r="J1496">
            <v>59</v>
          </cell>
        </row>
        <row r="1497">
          <cell r="E1497" t="str">
            <v>Стандарт+бизнес отдел</v>
          </cell>
          <cell r="F1497">
            <v>703.6</v>
          </cell>
          <cell r="J1497">
            <v>37</v>
          </cell>
        </row>
        <row r="1498">
          <cell r="E1498" t="str">
            <v>Флагман</v>
          </cell>
          <cell r="F1498">
            <v>1523.3</v>
          </cell>
          <cell r="J1498">
            <v>54</v>
          </cell>
        </row>
        <row r="1499">
          <cell r="E1499" t="str">
            <v>Флагман</v>
          </cell>
          <cell r="F1499">
            <v>2109.1999999999998</v>
          </cell>
          <cell r="J1499">
            <v>46</v>
          </cell>
        </row>
        <row r="1500">
          <cell r="E1500" t="str">
            <v>Филиал</v>
          </cell>
          <cell r="F1500">
            <v>4792.3</v>
          </cell>
          <cell r="J1500">
            <v>162</v>
          </cell>
        </row>
        <row r="1501">
          <cell r="E1501" t="str">
            <v>Мини расширенный</v>
          </cell>
          <cell r="F1501">
            <v>136.80000000000001</v>
          </cell>
          <cell r="J1501">
            <v>6</v>
          </cell>
        </row>
        <row r="1502">
          <cell r="E1502" t="str">
            <v>Стандарт</v>
          </cell>
          <cell r="F1502">
            <v>160.6</v>
          </cell>
          <cell r="J1502">
            <v>5</v>
          </cell>
        </row>
        <row r="1503">
          <cell r="E1503" t="str">
            <v>Стандарт+бизнес отдел</v>
          </cell>
          <cell r="F1503">
            <v>378</v>
          </cell>
          <cell r="J1503">
            <v>7</v>
          </cell>
        </row>
        <row r="1504">
          <cell r="E1504" t="str">
            <v>Стандарт</v>
          </cell>
          <cell r="F1504">
            <v>253.7</v>
          </cell>
          <cell r="J1504">
            <v>12</v>
          </cell>
        </row>
        <row r="1505">
          <cell r="E1505" t="str">
            <v>Стандарт+бизнес отдел</v>
          </cell>
          <cell r="F1505">
            <v>983.7</v>
          </cell>
          <cell r="J1505">
            <v>61</v>
          </cell>
        </row>
        <row r="1506">
          <cell r="E1506" t="str">
            <v>Стандарт+бизнес отдел</v>
          </cell>
          <cell r="F1506">
            <v>985.9</v>
          </cell>
          <cell r="J1506">
            <v>69</v>
          </cell>
        </row>
        <row r="1507">
          <cell r="E1507" t="str">
            <v>Стандарт</v>
          </cell>
          <cell r="F1507">
            <v>278.7</v>
          </cell>
          <cell r="J1507">
            <v>8</v>
          </cell>
        </row>
        <row r="1508">
          <cell r="E1508" t="str">
            <v>Флагман</v>
          </cell>
          <cell r="F1508">
            <v>1414.7</v>
          </cell>
          <cell r="J1508">
            <v>73</v>
          </cell>
        </row>
        <row r="1509">
          <cell r="E1509" t="str">
            <v>Мини расширенный</v>
          </cell>
          <cell r="F1509">
            <v>145.6</v>
          </cell>
          <cell r="J1509">
            <v>4</v>
          </cell>
        </row>
        <row r="1510">
          <cell r="E1510" t="str">
            <v>Мини расширенный</v>
          </cell>
          <cell r="F1510">
            <v>124.3</v>
          </cell>
          <cell r="J1510">
            <v>5</v>
          </cell>
        </row>
        <row r="1511">
          <cell r="E1511" t="str">
            <v>Мини расширенный</v>
          </cell>
          <cell r="F1511">
            <v>87</v>
          </cell>
          <cell r="J1511">
            <v>4</v>
          </cell>
        </row>
        <row r="1512">
          <cell r="E1512" t="str">
            <v>Флагман</v>
          </cell>
          <cell r="F1512">
            <v>1009.7</v>
          </cell>
          <cell r="J1512">
            <v>106</v>
          </cell>
        </row>
        <row r="1513">
          <cell r="E1513" t="str">
            <v>Стандарт+бизнес отдел</v>
          </cell>
          <cell r="F1513">
            <v>775.8</v>
          </cell>
          <cell r="J1513">
            <v>23</v>
          </cell>
        </row>
        <row r="1514">
          <cell r="E1514" t="str">
            <v>Стандарт</v>
          </cell>
          <cell r="F1514">
            <v>240.2</v>
          </cell>
          <cell r="J1514">
            <v>7</v>
          </cell>
        </row>
        <row r="1515">
          <cell r="E1515" t="str">
            <v>Филиал</v>
          </cell>
          <cell r="F1515">
            <v>2064.2000000000003</v>
          </cell>
          <cell r="J1515">
            <v>149</v>
          </cell>
        </row>
        <row r="1516">
          <cell r="E1516" t="str">
            <v>Флагман</v>
          </cell>
          <cell r="F1516">
            <v>3704.2</v>
          </cell>
          <cell r="J1516">
            <v>26</v>
          </cell>
        </row>
        <row r="1517">
          <cell r="E1517" t="str">
            <v>Стандарт</v>
          </cell>
          <cell r="F1517">
            <v>230.4</v>
          </cell>
          <cell r="J1517">
            <v>4</v>
          </cell>
        </row>
        <row r="1518">
          <cell r="E1518" t="str">
            <v>РОО</v>
          </cell>
          <cell r="F1518">
            <v>1009.9</v>
          </cell>
          <cell r="J1518">
            <v>13</v>
          </cell>
        </row>
        <row r="1519">
          <cell r="E1519" t="str">
            <v>Стандарт</v>
          </cell>
          <cell r="F1519">
            <v>222.5</v>
          </cell>
          <cell r="J1519">
            <v>12</v>
          </cell>
        </row>
        <row r="1520">
          <cell r="E1520" t="str">
            <v>Стандарт</v>
          </cell>
          <cell r="F1520">
            <v>275.7</v>
          </cell>
          <cell r="J1520">
            <v>6</v>
          </cell>
        </row>
        <row r="1521">
          <cell r="E1521" t="str">
            <v>Стандарт+бизнес отдел</v>
          </cell>
          <cell r="F1521">
            <v>838.3</v>
          </cell>
          <cell r="J1521">
            <v>20</v>
          </cell>
        </row>
        <row r="1522">
          <cell r="E1522" t="str">
            <v>Филиал</v>
          </cell>
          <cell r="F1522">
            <v>1809.5</v>
          </cell>
          <cell r="J1522">
            <v>106</v>
          </cell>
        </row>
        <row r="1523">
          <cell r="E1523" t="str">
            <v>РОО</v>
          </cell>
        </row>
        <row r="1524">
          <cell r="F1524">
            <v>7.8000000000000114</v>
          </cell>
          <cell r="J1524">
            <v>2</v>
          </cell>
        </row>
        <row r="1525">
          <cell r="F1525">
            <v>3.4000000000000341</v>
          </cell>
          <cell r="J1525">
            <v>3</v>
          </cell>
        </row>
        <row r="1526">
          <cell r="F1526" t="str">
            <v>н/д</v>
          </cell>
          <cell r="J1526">
            <v>2</v>
          </cell>
        </row>
        <row r="1527">
          <cell r="J1527">
            <v>23</v>
          </cell>
        </row>
        <row r="1528">
          <cell r="J1528">
            <v>5</v>
          </cell>
        </row>
        <row r="1529">
          <cell r="J1529">
            <v>5</v>
          </cell>
        </row>
        <row r="1530">
          <cell r="J1530">
            <v>3</v>
          </cell>
        </row>
        <row r="1531">
          <cell r="J1531">
            <v>3</v>
          </cell>
        </row>
        <row r="1532">
          <cell r="J1532">
            <v>3</v>
          </cell>
        </row>
        <row r="1533">
          <cell r="J1533">
            <v>2</v>
          </cell>
        </row>
        <row r="1534">
          <cell r="J1534">
            <v>6</v>
          </cell>
        </row>
        <row r="1535">
          <cell r="J1535">
            <v>3</v>
          </cell>
        </row>
        <row r="1536">
          <cell r="J1536">
            <v>2</v>
          </cell>
        </row>
        <row r="1537">
          <cell r="J1537">
            <v>5</v>
          </cell>
        </row>
        <row r="1538">
          <cell r="J1538">
            <v>2</v>
          </cell>
        </row>
        <row r="1539">
          <cell r="J1539">
            <v>2</v>
          </cell>
        </row>
        <row r="1540">
          <cell r="J1540">
            <v>2</v>
          </cell>
        </row>
        <row r="1541">
          <cell r="J1541">
            <v>3</v>
          </cell>
        </row>
        <row r="1542">
          <cell r="J1542">
            <v>9</v>
          </cell>
        </row>
        <row r="1543">
          <cell r="J1543">
            <v>2</v>
          </cell>
        </row>
        <row r="1544">
          <cell r="J1544">
            <v>3</v>
          </cell>
        </row>
        <row r="1545">
          <cell r="J1545">
            <v>3</v>
          </cell>
        </row>
        <row r="1546">
          <cell r="J1546">
            <v>3</v>
          </cell>
        </row>
        <row r="1547">
          <cell r="J1547">
            <v>3</v>
          </cell>
        </row>
        <row r="1548">
          <cell r="J1548">
            <v>3</v>
          </cell>
        </row>
        <row r="1549">
          <cell r="J1549">
            <v>3</v>
          </cell>
        </row>
        <row r="1550">
          <cell r="J1550">
            <v>3</v>
          </cell>
        </row>
        <row r="1551">
          <cell r="J1551">
            <v>3</v>
          </cell>
        </row>
        <row r="1552">
          <cell r="J1552">
            <v>3</v>
          </cell>
        </row>
        <row r="1553">
          <cell r="J1553">
            <v>12</v>
          </cell>
        </row>
        <row r="1554">
          <cell r="J1554">
            <v>12</v>
          </cell>
        </row>
        <row r="1555">
          <cell r="J1555">
            <v>3</v>
          </cell>
        </row>
        <row r="1556">
          <cell r="J1556">
            <v>2</v>
          </cell>
        </row>
        <row r="1557">
          <cell r="F1557">
            <v>1118.4000000000001</v>
          </cell>
          <cell r="J1557">
            <v>3</v>
          </cell>
        </row>
        <row r="1558">
          <cell r="J1558">
            <v>2</v>
          </cell>
        </row>
        <row r="1559">
          <cell r="J1559">
            <v>4</v>
          </cell>
        </row>
        <row r="1560">
          <cell r="J1560">
            <v>14</v>
          </cell>
        </row>
        <row r="1561">
          <cell r="J1561">
            <v>15</v>
          </cell>
        </row>
        <row r="1562">
          <cell r="J1562">
            <v>2</v>
          </cell>
        </row>
        <row r="1563">
          <cell r="J1563">
            <v>13</v>
          </cell>
        </row>
        <row r="1564">
          <cell r="J1564">
            <v>4</v>
          </cell>
        </row>
        <row r="1565">
          <cell r="J1565">
            <v>3</v>
          </cell>
        </row>
        <row r="1566">
          <cell r="J1566">
            <v>3</v>
          </cell>
        </row>
        <row r="1567">
          <cell r="J1567">
            <v>3</v>
          </cell>
        </row>
        <row r="1568">
          <cell r="J1568">
            <v>5</v>
          </cell>
        </row>
        <row r="1569">
          <cell r="J1569">
            <v>3</v>
          </cell>
        </row>
        <row r="1570">
          <cell r="J1570">
            <v>3</v>
          </cell>
        </row>
        <row r="1571">
          <cell r="J1571">
            <v>3</v>
          </cell>
        </row>
        <row r="1572">
          <cell r="J1572">
            <v>3</v>
          </cell>
        </row>
        <row r="1573">
          <cell r="J1573">
            <v>3</v>
          </cell>
        </row>
        <row r="1574">
          <cell r="J1574">
            <v>3</v>
          </cell>
        </row>
        <row r="1575">
          <cell r="J1575">
            <v>3</v>
          </cell>
        </row>
        <row r="1576">
          <cell r="J1576">
            <v>5</v>
          </cell>
        </row>
        <row r="1577">
          <cell r="J1577">
            <v>15</v>
          </cell>
        </row>
        <row r="1578">
          <cell r="J1578">
            <v>2</v>
          </cell>
        </row>
        <row r="1579">
          <cell r="J1579">
            <v>3</v>
          </cell>
        </row>
        <row r="1580">
          <cell r="J1580">
            <v>6</v>
          </cell>
        </row>
        <row r="1581">
          <cell r="J1581">
            <v>3</v>
          </cell>
        </row>
        <row r="1582">
          <cell r="J1582">
            <v>4</v>
          </cell>
        </row>
        <row r="1583">
          <cell r="J1583">
            <v>2</v>
          </cell>
        </row>
        <row r="1584">
          <cell r="J1584">
            <v>12</v>
          </cell>
        </row>
        <row r="1585">
          <cell r="J1585">
            <v>4</v>
          </cell>
        </row>
        <row r="1586">
          <cell r="J1586">
            <v>24</v>
          </cell>
        </row>
        <row r="1587">
          <cell r="J1587">
            <v>2</v>
          </cell>
        </row>
        <row r="1588">
          <cell r="J1588">
            <v>5</v>
          </cell>
        </row>
        <row r="1589">
          <cell r="J1589">
            <v>3</v>
          </cell>
        </row>
        <row r="1590">
          <cell r="J1590">
            <v>4</v>
          </cell>
        </row>
        <row r="1591">
          <cell r="J1591">
            <v>4</v>
          </cell>
        </row>
        <row r="1592">
          <cell r="J1592">
            <v>5</v>
          </cell>
        </row>
        <row r="1593">
          <cell r="J1593">
            <v>16</v>
          </cell>
        </row>
        <row r="1594">
          <cell r="J1594">
            <v>4</v>
          </cell>
        </row>
        <row r="1595">
          <cell r="J1595">
            <v>17</v>
          </cell>
        </row>
        <row r="1596">
          <cell r="J1596">
            <v>4</v>
          </cell>
        </row>
        <row r="1597">
          <cell r="J1597">
            <v>14</v>
          </cell>
        </row>
        <row r="1598">
          <cell r="J1598">
            <v>3</v>
          </cell>
        </row>
        <row r="1599">
          <cell r="J1599">
            <v>7</v>
          </cell>
        </row>
        <row r="1600">
          <cell r="J1600">
            <v>3</v>
          </cell>
        </row>
        <row r="1601">
          <cell r="J1601">
            <v>3</v>
          </cell>
        </row>
        <row r="1602">
          <cell r="J1602">
            <v>3</v>
          </cell>
        </row>
        <row r="1603">
          <cell r="J1603">
            <v>4</v>
          </cell>
        </row>
        <row r="1604">
          <cell r="J1604">
            <v>2</v>
          </cell>
        </row>
        <row r="1605">
          <cell r="J1605">
            <v>3</v>
          </cell>
        </row>
        <row r="1606">
          <cell r="J1606">
            <v>3</v>
          </cell>
        </row>
        <row r="1607">
          <cell r="J1607">
            <v>4</v>
          </cell>
        </row>
        <row r="1608">
          <cell r="J1608">
            <v>12</v>
          </cell>
        </row>
        <row r="1609">
          <cell r="J1609">
            <v>14</v>
          </cell>
        </row>
        <row r="1610">
          <cell r="J1610">
            <v>8</v>
          </cell>
        </row>
        <row r="1611">
          <cell r="J1611">
            <v>3</v>
          </cell>
        </row>
        <row r="1612">
          <cell r="J1612">
            <v>3</v>
          </cell>
        </row>
        <row r="1613">
          <cell r="J1613">
            <v>3</v>
          </cell>
        </row>
        <row r="1614">
          <cell r="J1614">
            <v>3</v>
          </cell>
        </row>
        <row r="1615">
          <cell r="J1615">
            <v>9</v>
          </cell>
        </row>
        <row r="1616">
          <cell r="J1616">
            <v>16</v>
          </cell>
        </row>
        <row r="1617">
          <cell r="J1617">
            <v>4</v>
          </cell>
        </row>
        <row r="1618">
          <cell r="J1618">
            <v>3</v>
          </cell>
        </row>
        <row r="1619">
          <cell r="J1619">
            <v>5</v>
          </cell>
        </row>
        <row r="1620">
          <cell r="J1620">
            <v>3</v>
          </cell>
        </row>
        <row r="1621">
          <cell r="J1621">
            <v>3</v>
          </cell>
        </row>
        <row r="1622">
          <cell r="J1622">
            <v>13</v>
          </cell>
        </row>
        <row r="1623">
          <cell r="J1623">
            <v>2</v>
          </cell>
        </row>
        <row r="1624">
          <cell r="J1624">
            <v>2</v>
          </cell>
        </row>
        <row r="1625">
          <cell r="J1625">
            <v>2</v>
          </cell>
        </row>
        <row r="1626">
          <cell r="J1626">
            <v>2</v>
          </cell>
        </row>
        <row r="1627">
          <cell r="J1627">
            <v>5</v>
          </cell>
        </row>
        <row r="1628">
          <cell r="J1628">
            <v>6</v>
          </cell>
        </row>
        <row r="1629">
          <cell r="J1629">
            <v>4</v>
          </cell>
        </row>
        <row r="1630">
          <cell r="J1630">
            <v>8</v>
          </cell>
        </row>
        <row r="1631">
          <cell r="J1631">
            <v>12</v>
          </cell>
        </row>
        <row r="1632">
          <cell r="J1632">
            <v>2</v>
          </cell>
        </row>
        <row r="1633">
          <cell r="J1633">
            <v>2</v>
          </cell>
        </row>
        <row r="1634">
          <cell r="J1634">
            <v>3</v>
          </cell>
        </row>
        <row r="1635">
          <cell r="J1635">
            <v>21</v>
          </cell>
        </row>
        <row r="1636">
          <cell r="J1636">
            <v>11</v>
          </cell>
        </row>
        <row r="1637">
          <cell r="J1637">
            <v>0</v>
          </cell>
        </row>
        <row r="1638">
          <cell r="J1638">
            <v>0</v>
          </cell>
        </row>
        <row r="1639">
          <cell r="J1639">
            <v>0</v>
          </cell>
        </row>
        <row r="1640">
          <cell r="J1640">
            <v>0</v>
          </cell>
        </row>
        <row r="1641">
          <cell r="J1641">
            <v>0</v>
          </cell>
        </row>
        <row r="1642">
          <cell r="J1642">
            <v>0</v>
          </cell>
        </row>
        <row r="1644">
          <cell r="E1644" t="str">
            <v>технический</v>
          </cell>
          <cell r="J1644">
            <v>0</v>
          </cell>
        </row>
        <row r="1645">
          <cell r="J1645">
            <v>0</v>
          </cell>
        </row>
        <row r="1646">
          <cell r="E1646" t="str">
            <v>ВКУ</v>
          </cell>
          <cell r="J1646">
            <v>12</v>
          </cell>
        </row>
        <row r="1647">
          <cell r="E1647" t="str">
            <v>ВКУ</v>
          </cell>
          <cell r="J1647">
            <v>13</v>
          </cell>
        </row>
        <row r="1648">
          <cell r="E1648" t="str">
            <v>ВКУ</v>
          </cell>
          <cell r="J1648">
            <v>0</v>
          </cell>
        </row>
        <row r="1649">
          <cell r="E1649" t="str">
            <v>ВКУ</v>
          </cell>
          <cell r="J1649">
            <v>15</v>
          </cell>
        </row>
        <row r="1650">
          <cell r="E1650" t="str">
            <v>ВКУ</v>
          </cell>
          <cell r="J1650">
            <v>0</v>
          </cell>
        </row>
        <row r="1651">
          <cell r="E1651" t="str">
            <v>ВКУ</v>
          </cell>
          <cell r="J1651">
            <v>7</v>
          </cell>
        </row>
        <row r="1652">
          <cell r="E1652" t="str">
            <v>ВКУ</v>
          </cell>
          <cell r="J1652">
            <v>5</v>
          </cell>
        </row>
        <row r="1653">
          <cell r="E1653" t="str">
            <v>ВКУ</v>
          </cell>
          <cell r="J1653">
            <v>0</v>
          </cell>
        </row>
        <row r="1654">
          <cell r="E1654" t="str">
            <v>ВКУ</v>
          </cell>
          <cell r="J1654">
            <v>0</v>
          </cell>
        </row>
        <row r="1655">
          <cell r="E1655" t="str">
            <v>Мини расширенный</v>
          </cell>
          <cell r="F1655">
            <v>126.3</v>
          </cell>
          <cell r="J1655">
            <v>9</v>
          </cell>
        </row>
        <row r="1656">
          <cell r="E1656" t="str">
            <v>ДО_ВИП</v>
          </cell>
          <cell r="F1656">
            <v>1118.7</v>
          </cell>
          <cell r="J1656">
            <v>41</v>
          </cell>
        </row>
        <row r="1659">
          <cell r="E1659" t="str">
            <v>Стандарт</v>
          </cell>
          <cell r="F1659">
            <v>135.9</v>
          </cell>
        </row>
        <row r="1660">
          <cell r="E1660" t="str">
            <v>Стандарт(3)</v>
          </cell>
          <cell r="F1660">
            <v>246</v>
          </cell>
          <cell r="J1660">
            <v>0</v>
          </cell>
        </row>
        <row r="1666">
          <cell r="E1666" t="str">
            <v>микро-2(3)*</v>
          </cell>
          <cell r="F1666">
            <v>60.2</v>
          </cell>
          <cell r="J1666">
            <v>3</v>
          </cell>
        </row>
        <row r="1669">
          <cell r="E1669" t="str">
            <v>микро-2(3)*</v>
          </cell>
          <cell r="F1669">
            <v>58</v>
          </cell>
        </row>
        <row r="1671">
          <cell r="F1671">
            <v>9070.6299999999992</v>
          </cell>
        </row>
        <row r="1673">
          <cell r="F1673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6588-8E43-4D1D-BF80-FEE932000F76}">
  <sheetPr>
    <pageSetUpPr fitToPage="1"/>
  </sheetPr>
  <dimension ref="B1:C30"/>
  <sheetViews>
    <sheetView showGridLines="0" tabSelected="1" view="pageBreakPreview" zoomScale="70" zoomScaleNormal="70" zoomScaleSheetLayoutView="70" workbookViewId="0">
      <selection activeCell="G44" sqref="G44"/>
    </sheetView>
  </sheetViews>
  <sheetFormatPr defaultColWidth="9.109375" defaultRowHeight="18" x14ac:dyDescent="0.35"/>
  <cols>
    <col min="1" max="1" width="1.33203125" style="78" customWidth="1"/>
    <col min="2" max="2" width="54.109375" style="78" customWidth="1"/>
    <col min="3" max="3" width="58" style="78" customWidth="1"/>
    <col min="4" max="4" width="1.21875" style="78" customWidth="1"/>
    <col min="5" max="16384" width="9.109375" style="78"/>
  </cols>
  <sheetData>
    <row r="1" spans="2:3" x14ac:dyDescent="0.35">
      <c r="B1" s="86"/>
      <c r="C1" s="85"/>
    </row>
    <row r="2" spans="2:3" x14ac:dyDescent="0.35">
      <c r="B2" s="265" t="s">
        <v>456</v>
      </c>
      <c r="C2" s="265"/>
    </row>
    <row r="3" spans="2:3" x14ac:dyDescent="0.35">
      <c r="B3" s="84"/>
      <c r="C3" s="83"/>
    </row>
    <row r="4" spans="2:3" ht="36" x14ac:dyDescent="0.35">
      <c r="B4" s="82" t="s">
        <v>455</v>
      </c>
      <c r="C4" s="90"/>
    </row>
    <row r="5" spans="2:3" x14ac:dyDescent="0.35">
      <c r="B5" s="82" t="s">
        <v>454</v>
      </c>
      <c r="C5" s="90"/>
    </row>
    <row r="6" spans="2:3" x14ac:dyDescent="0.35">
      <c r="B6" s="82" t="s">
        <v>453</v>
      </c>
      <c r="C6" s="90"/>
    </row>
    <row r="7" spans="2:3" x14ac:dyDescent="0.35">
      <c r="B7" s="82" t="s">
        <v>452</v>
      </c>
      <c r="C7" s="90"/>
    </row>
    <row r="8" spans="2:3" x14ac:dyDescent="0.35">
      <c r="B8" s="82" t="s">
        <v>451</v>
      </c>
      <c r="C8" s="90"/>
    </row>
    <row r="9" spans="2:3" x14ac:dyDescent="0.35">
      <c r="B9" s="82" t="s">
        <v>450</v>
      </c>
      <c r="C9" s="90"/>
    </row>
    <row r="10" spans="2:3" x14ac:dyDescent="0.35">
      <c r="B10" s="82" t="s">
        <v>449</v>
      </c>
      <c r="C10" s="90"/>
    </row>
    <row r="11" spans="2:3" x14ac:dyDescent="0.35">
      <c r="B11" s="82" t="s">
        <v>448</v>
      </c>
      <c r="C11" s="90"/>
    </row>
    <row r="12" spans="2:3" x14ac:dyDescent="0.35">
      <c r="B12" s="82" t="s">
        <v>447</v>
      </c>
      <c r="C12" s="90"/>
    </row>
    <row r="13" spans="2:3" x14ac:dyDescent="0.35">
      <c r="B13" s="82" t="s">
        <v>446</v>
      </c>
      <c r="C13" s="90"/>
    </row>
    <row r="14" spans="2:3" x14ac:dyDescent="0.35">
      <c r="B14" s="82" t="s">
        <v>416</v>
      </c>
      <c r="C14" s="91"/>
    </row>
    <row r="15" spans="2:3" x14ac:dyDescent="0.35">
      <c r="B15" s="82" t="s">
        <v>445</v>
      </c>
      <c r="C15" s="90"/>
    </row>
    <row r="16" spans="2:3" x14ac:dyDescent="0.35">
      <c r="B16" s="82" t="s">
        <v>444</v>
      </c>
      <c r="C16" s="90"/>
    </row>
    <row r="17" spans="2:3" ht="38.25" customHeight="1" x14ac:dyDescent="0.35">
      <c r="B17" s="82" t="s">
        <v>443</v>
      </c>
      <c r="C17" s="90"/>
    </row>
    <row r="18" spans="2:3" x14ac:dyDescent="0.35">
      <c r="B18" s="80" t="s">
        <v>442</v>
      </c>
      <c r="C18" s="90"/>
    </row>
    <row r="19" spans="2:3" x14ac:dyDescent="0.35">
      <c r="B19" s="80" t="s">
        <v>441</v>
      </c>
      <c r="C19" s="92"/>
    </row>
    <row r="20" spans="2:3" x14ac:dyDescent="0.35">
      <c r="B20" s="80" t="s">
        <v>440</v>
      </c>
      <c r="C20" s="90"/>
    </row>
    <row r="21" spans="2:3" ht="54" x14ac:dyDescent="0.35">
      <c r="B21" s="80" t="s">
        <v>439</v>
      </c>
      <c r="C21" s="90"/>
    </row>
    <row r="22" spans="2:3" x14ac:dyDescent="0.35">
      <c r="B22" s="80" t="s">
        <v>438</v>
      </c>
      <c r="C22" s="90"/>
    </row>
    <row r="23" spans="2:3" ht="54" x14ac:dyDescent="0.35">
      <c r="B23" s="81" t="s">
        <v>437</v>
      </c>
      <c r="C23" s="92"/>
    </row>
    <row r="24" spans="2:3" x14ac:dyDescent="0.35">
      <c r="B24" s="80" t="s">
        <v>436</v>
      </c>
      <c r="C24" s="90"/>
    </row>
    <row r="25" spans="2:3" x14ac:dyDescent="0.35">
      <c r="B25" s="79"/>
      <c r="C25" s="79"/>
    </row>
    <row r="26" spans="2:3" x14ac:dyDescent="0.35">
      <c r="B26" s="79"/>
      <c r="C26" s="79"/>
    </row>
    <row r="28" spans="2:3" x14ac:dyDescent="0.35">
      <c r="B28" s="78" t="s">
        <v>435</v>
      </c>
    </row>
    <row r="30" spans="2:3" x14ac:dyDescent="0.35">
      <c r="C30" s="78" t="s">
        <v>434</v>
      </c>
    </row>
  </sheetData>
  <mergeCells count="1">
    <mergeCell ref="B2:C2"/>
  </mergeCells>
  <pageMargins left="0.23622047244094488" right="0.23622047244094488" top="0.19685039370078741" bottom="0.15748031496062992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C0F2-14BF-45CD-ACAF-7DDF34EE8480}">
  <dimension ref="B2:F23"/>
  <sheetViews>
    <sheetView showGridLines="0" view="pageBreakPreview" zoomScale="70" zoomScaleNormal="100" zoomScaleSheetLayoutView="70" workbookViewId="0">
      <selection activeCell="K63" sqref="K63"/>
    </sheetView>
  </sheetViews>
  <sheetFormatPr defaultRowHeight="14.4" x14ac:dyDescent="0.3"/>
  <cols>
    <col min="1" max="1" width="1.44140625" customWidth="1"/>
    <col min="2" max="2" width="4.77734375" customWidth="1"/>
    <col min="3" max="3" width="104.109375" customWidth="1"/>
    <col min="6" max="6" width="16.5546875" customWidth="1"/>
    <col min="7" max="7" width="1.33203125" customWidth="1"/>
  </cols>
  <sheetData>
    <row r="2" spans="2:6" ht="18" x14ac:dyDescent="0.3">
      <c r="C2" s="266" t="s">
        <v>457</v>
      </c>
      <c r="D2" s="266"/>
      <c r="E2" s="266"/>
    </row>
    <row r="4" spans="2:6" ht="15.6" x14ac:dyDescent="0.3">
      <c r="B4" s="268" t="s">
        <v>415</v>
      </c>
      <c r="C4" s="268"/>
      <c r="D4" s="269">
        <f>'Карточка организации'!C4</f>
        <v>0</v>
      </c>
      <c r="E4" s="269"/>
      <c r="F4" s="269"/>
    </row>
    <row r="5" spans="2:6" ht="15.6" x14ac:dyDescent="0.3">
      <c r="B5" s="68"/>
      <c r="C5" s="68" t="s">
        <v>416</v>
      </c>
      <c r="D5" s="270">
        <f>'Карточка организации'!C14</f>
        <v>0</v>
      </c>
      <c r="E5" s="269"/>
      <c r="F5" s="269"/>
    </row>
    <row r="6" spans="2:6" ht="15.6" x14ac:dyDescent="0.3">
      <c r="B6" s="271" t="s">
        <v>417</v>
      </c>
      <c r="C6" s="272" t="s">
        <v>418</v>
      </c>
      <c r="D6" s="272" t="s">
        <v>419</v>
      </c>
      <c r="E6" s="273"/>
      <c r="F6" s="274" t="s">
        <v>420</v>
      </c>
    </row>
    <row r="7" spans="2:6" ht="15.6" x14ac:dyDescent="0.3">
      <c r="B7" s="271"/>
      <c r="C7" s="273"/>
      <c r="D7" s="69" t="s">
        <v>421</v>
      </c>
      <c r="E7" s="69" t="s">
        <v>422</v>
      </c>
      <c r="F7" s="274"/>
    </row>
    <row r="8" spans="2:6" ht="140.4" x14ac:dyDescent="0.3">
      <c r="B8" s="70">
        <v>1</v>
      </c>
      <c r="C8" s="71" t="s">
        <v>428</v>
      </c>
      <c r="D8" s="88"/>
      <c r="E8" s="88"/>
      <c r="F8" s="89"/>
    </row>
    <row r="9" spans="2:6" ht="62.4" x14ac:dyDescent="0.3">
      <c r="B9" s="70">
        <v>2</v>
      </c>
      <c r="C9" s="71" t="s">
        <v>458</v>
      </c>
      <c r="D9" s="88"/>
      <c r="E9" s="88"/>
      <c r="F9" s="89"/>
    </row>
    <row r="10" spans="2:6" ht="15.6" x14ac:dyDescent="0.3">
      <c r="B10" s="70">
        <v>3</v>
      </c>
      <c r="C10" s="71" t="s">
        <v>429</v>
      </c>
      <c r="D10" s="88"/>
      <c r="E10" s="88"/>
      <c r="F10" s="89"/>
    </row>
    <row r="11" spans="2:6" ht="31.2" x14ac:dyDescent="0.3">
      <c r="B11" s="70">
        <v>4</v>
      </c>
      <c r="C11" s="71" t="s">
        <v>423</v>
      </c>
      <c r="D11" s="88"/>
      <c r="E11" s="88"/>
      <c r="F11" s="89"/>
    </row>
    <row r="12" spans="2:6" ht="31.2" x14ac:dyDescent="0.3">
      <c r="B12" s="70">
        <v>5</v>
      </c>
      <c r="C12" s="71" t="s">
        <v>424</v>
      </c>
      <c r="D12" s="88"/>
      <c r="E12" s="88"/>
      <c r="F12" s="89"/>
    </row>
    <row r="13" spans="2:6" ht="15.6" x14ac:dyDescent="0.3">
      <c r="B13" s="70">
        <v>6</v>
      </c>
      <c r="C13" s="71" t="s">
        <v>425</v>
      </c>
      <c r="D13" s="88"/>
      <c r="E13" s="88"/>
      <c r="F13" s="89"/>
    </row>
    <row r="14" spans="2:6" ht="46.8" x14ac:dyDescent="0.3">
      <c r="B14" s="70">
        <v>7</v>
      </c>
      <c r="C14" s="71" t="s">
        <v>430</v>
      </c>
      <c r="D14" s="88"/>
      <c r="E14" s="88"/>
      <c r="F14" s="89"/>
    </row>
    <row r="15" spans="2:6" ht="31.2" x14ac:dyDescent="0.3">
      <c r="B15" s="70">
        <v>8</v>
      </c>
      <c r="C15" s="71" t="s">
        <v>426</v>
      </c>
      <c r="D15" s="88"/>
      <c r="E15" s="88"/>
      <c r="F15" s="89"/>
    </row>
    <row r="16" spans="2:6" ht="96.6" customHeight="1" x14ac:dyDescent="0.3">
      <c r="B16" s="70">
        <v>9</v>
      </c>
      <c r="C16" s="71" t="s">
        <v>431</v>
      </c>
      <c r="D16" s="88"/>
      <c r="E16" s="88"/>
      <c r="F16" s="89" t="s">
        <v>459</v>
      </c>
    </row>
    <row r="17" spans="2:6" ht="62.4" x14ac:dyDescent="0.3">
      <c r="B17" s="70">
        <v>10</v>
      </c>
      <c r="C17" s="71" t="s">
        <v>432</v>
      </c>
      <c r="D17" s="88"/>
      <c r="E17" s="88"/>
      <c r="F17" s="89" t="s">
        <v>459</v>
      </c>
    </row>
    <row r="18" spans="2:6" ht="15.6" x14ac:dyDescent="0.3">
      <c r="B18" s="72"/>
      <c r="C18" s="73"/>
      <c r="D18" s="74"/>
      <c r="E18" s="74"/>
      <c r="F18" s="75"/>
    </row>
    <row r="19" spans="2:6" ht="85.2" customHeight="1" x14ac:dyDescent="0.3">
      <c r="B19" s="267" t="s">
        <v>427</v>
      </c>
      <c r="C19" s="267"/>
      <c r="D19" s="267"/>
      <c r="E19" s="267"/>
      <c r="F19" s="267"/>
    </row>
    <row r="21" spans="2:6" ht="18" x14ac:dyDescent="0.35">
      <c r="B21" s="78" t="s">
        <v>435</v>
      </c>
      <c r="C21" s="78"/>
    </row>
    <row r="22" spans="2:6" ht="18" x14ac:dyDescent="0.35">
      <c r="B22" s="78"/>
      <c r="C22" s="78"/>
    </row>
    <row r="23" spans="2:6" ht="18" x14ac:dyDescent="0.35">
      <c r="B23" s="78"/>
      <c r="C23" s="78" t="s">
        <v>434</v>
      </c>
    </row>
  </sheetData>
  <mergeCells count="9">
    <mergeCell ref="C2:E2"/>
    <mergeCell ref="B19:F19"/>
    <mergeCell ref="B4:C4"/>
    <mergeCell ref="D4:F4"/>
    <mergeCell ref="D5:F5"/>
    <mergeCell ref="B6:B7"/>
    <mergeCell ref="C6:C7"/>
    <mergeCell ref="D6:E6"/>
    <mergeCell ref="F6:F7"/>
  </mergeCells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A6DF-F90D-4C10-BEF6-209CE159DF78}">
  <dimension ref="B2:M493"/>
  <sheetViews>
    <sheetView showGridLines="0" view="pageBreakPreview" zoomScale="70" zoomScaleNormal="85" zoomScaleSheetLayoutView="70" workbookViewId="0">
      <pane xSplit="5" ySplit="7" topLeftCell="F8" activePane="bottomRight" state="frozen"/>
      <selection pane="topRight" activeCell="E1" sqref="E1"/>
      <selection pane="bottomLeft" activeCell="A7" sqref="A7"/>
      <selection pane="bottomRight" activeCell="H474" sqref="H474"/>
    </sheetView>
  </sheetViews>
  <sheetFormatPr defaultColWidth="14.44140625" defaultRowHeight="14.4" x14ac:dyDescent="0.3"/>
  <cols>
    <col min="1" max="1" width="1.44140625" customWidth="1"/>
    <col min="2" max="2" width="4.6640625" style="22" customWidth="1"/>
    <col min="3" max="3" width="77.33203125" style="65" customWidth="1"/>
    <col min="4" max="4" width="16.44140625" style="65" bestFit="1" customWidth="1"/>
    <col min="5" max="5" width="9.6640625" style="65" customWidth="1"/>
    <col min="6" max="6" width="14.6640625" customWidth="1"/>
    <col min="7" max="7" width="16.21875" customWidth="1"/>
    <col min="8" max="8" width="70.88671875" style="65" customWidth="1"/>
    <col min="9" max="9" width="9.77734375" customWidth="1"/>
    <col min="10" max="10" width="10.77734375" bestFit="1" customWidth="1"/>
    <col min="11" max="12" width="14.88671875" customWidth="1"/>
    <col min="13" max="13" width="1.44140625" customWidth="1"/>
  </cols>
  <sheetData>
    <row r="2" spans="2:12" ht="17.399999999999999" x14ac:dyDescent="0.3">
      <c r="B2" s="275" t="s">
        <v>412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2:12" ht="15" thickBot="1" x14ac:dyDescent="0.35"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2:12" ht="15" thickBot="1" x14ac:dyDescent="0.35">
      <c r="B4" s="278" t="s">
        <v>433</v>
      </c>
      <c r="C4" s="280" t="s">
        <v>0</v>
      </c>
      <c r="D4" s="281"/>
      <c r="E4" s="281"/>
      <c r="F4" s="281"/>
      <c r="G4" s="282"/>
      <c r="H4" s="280" t="s">
        <v>1</v>
      </c>
      <c r="I4" s="281"/>
      <c r="J4" s="281"/>
      <c r="K4" s="281"/>
      <c r="L4" s="282"/>
    </row>
    <row r="5" spans="2:12" ht="13.5" customHeight="1" x14ac:dyDescent="0.3">
      <c r="B5" s="279"/>
      <c r="C5" s="283" t="s">
        <v>2</v>
      </c>
      <c r="D5" s="285" t="s">
        <v>3</v>
      </c>
      <c r="E5" s="285"/>
      <c r="F5" s="158" t="s">
        <v>4</v>
      </c>
      <c r="G5" s="159" t="s">
        <v>5</v>
      </c>
      <c r="H5" s="286" t="s">
        <v>6</v>
      </c>
      <c r="I5" s="283" t="s">
        <v>7</v>
      </c>
      <c r="J5" s="288" t="s">
        <v>8</v>
      </c>
      <c r="K5" s="158" t="s">
        <v>5</v>
      </c>
      <c r="L5" s="160" t="s">
        <v>9</v>
      </c>
    </row>
    <row r="6" spans="2:12" ht="13.5" customHeight="1" x14ac:dyDescent="0.3">
      <c r="B6" s="279"/>
      <c r="C6" s="284"/>
      <c r="D6" s="76" t="s">
        <v>10</v>
      </c>
      <c r="E6" s="77" t="s">
        <v>11</v>
      </c>
      <c r="F6" s="77" t="s">
        <v>12</v>
      </c>
      <c r="G6" s="104" t="s">
        <v>13</v>
      </c>
      <c r="H6" s="287"/>
      <c r="I6" s="284"/>
      <c r="J6" s="289"/>
      <c r="K6" s="77" t="s">
        <v>14</v>
      </c>
      <c r="L6" s="104" t="s">
        <v>12</v>
      </c>
    </row>
    <row r="7" spans="2:12" ht="13.5" customHeight="1" thickBot="1" x14ac:dyDescent="0.35">
      <c r="B7" s="154">
        <v>1</v>
      </c>
      <c r="C7" s="155">
        <v>2</v>
      </c>
      <c r="D7" s="156">
        <v>3</v>
      </c>
      <c r="E7" s="156">
        <v>4</v>
      </c>
      <c r="F7" s="156">
        <v>5</v>
      </c>
      <c r="G7" s="157">
        <v>6</v>
      </c>
      <c r="H7" s="154">
        <v>7</v>
      </c>
      <c r="I7" s="155">
        <v>8</v>
      </c>
      <c r="J7" s="156">
        <v>10</v>
      </c>
      <c r="K7" s="156">
        <v>11</v>
      </c>
      <c r="L7" s="157">
        <v>12</v>
      </c>
    </row>
    <row r="8" spans="2:12" x14ac:dyDescent="0.3">
      <c r="B8" s="163"/>
      <c r="C8" s="164" t="s">
        <v>15</v>
      </c>
      <c r="D8" s="165"/>
      <c r="E8" s="165"/>
      <c r="F8" s="165"/>
      <c r="G8" s="166"/>
      <c r="H8" s="163" t="s">
        <v>15</v>
      </c>
      <c r="I8" s="165"/>
      <c r="J8" s="165"/>
      <c r="K8" s="165"/>
      <c r="L8" s="166"/>
    </row>
    <row r="9" spans="2:12" x14ac:dyDescent="0.3">
      <c r="B9" s="105"/>
      <c r="C9" s="4" t="s">
        <v>16</v>
      </c>
      <c r="D9" s="24"/>
      <c r="E9" s="24"/>
      <c r="F9" s="24"/>
      <c r="G9" s="106"/>
      <c r="H9" s="105"/>
      <c r="I9" s="4"/>
      <c r="J9" s="5"/>
      <c r="K9" s="5"/>
      <c r="L9" s="106"/>
    </row>
    <row r="10" spans="2:12" x14ac:dyDescent="0.3">
      <c r="B10" s="107">
        <v>1</v>
      </c>
      <c r="C10" s="21" t="s">
        <v>17</v>
      </c>
      <c r="D10" s="14" t="s">
        <v>18</v>
      </c>
      <c r="E10" s="20">
        <v>262.8</v>
      </c>
      <c r="F10" s="93"/>
      <c r="G10" s="108">
        <f t="shared" ref="G10:G22" si="0">E10*F10</f>
        <v>0</v>
      </c>
      <c r="H10" s="107"/>
      <c r="I10" s="7"/>
      <c r="J10" s="8"/>
      <c r="K10" s="11"/>
      <c r="L10" s="108">
        <f t="shared" ref="L10:L22" si="1">J10*K10</f>
        <v>0</v>
      </c>
    </row>
    <row r="11" spans="2:12" x14ac:dyDescent="0.3">
      <c r="B11" s="107">
        <v>2</v>
      </c>
      <c r="C11" s="19" t="s">
        <v>19</v>
      </c>
      <c r="D11" s="14" t="s">
        <v>20</v>
      </c>
      <c r="E11" s="20">
        <v>8</v>
      </c>
      <c r="F11" s="93"/>
      <c r="G11" s="108">
        <f t="shared" si="0"/>
        <v>0</v>
      </c>
      <c r="H11" s="109"/>
      <c r="I11" s="7"/>
      <c r="J11" s="11"/>
      <c r="K11" s="11"/>
      <c r="L11" s="108">
        <f t="shared" si="1"/>
        <v>0</v>
      </c>
    </row>
    <row r="12" spans="2:12" x14ac:dyDescent="0.3">
      <c r="B12" s="107">
        <v>3</v>
      </c>
      <c r="C12" s="19" t="s">
        <v>21</v>
      </c>
      <c r="D12" s="14" t="s">
        <v>18</v>
      </c>
      <c r="E12" s="20">
        <v>26.2</v>
      </c>
      <c r="F12" s="93"/>
      <c r="G12" s="108">
        <f t="shared" si="0"/>
        <v>0</v>
      </c>
      <c r="H12" s="109"/>
      <c r="I12" s="7"/>
      <c r="J12" s="11"/>
      <c r="K12" s="11"/>
      <c r="L12" s="108">
        <f t="shared" si="1"/>
        <v>0</v>
      </c>
    </row>
    <row r="13" spans="2:12" x14ac:dyDescent="0.3">
      <c r="B13" s="107">
        <v>4</v>
      </c>
      <c r="C13" s="19" t="s">
        <v>22</v>
      </c>
      <c r="D13" s="14" t="s">
        <v>18</v>
      </c>
      <c r="E13" s="40">
        <v>36.799999999999997</v>
      </c>
      <c r="F13" s="93"/>
      <c r="G13" s="108">
        <f t="shared" si="0"/>
        <v>0</v>
      </c>
      <c r="H13" s="110"/>
      <c r="I13" s="7"/>
      <c r="J13" s="11"/>
      <c r="K13" s="11"/>
      <c r="L13" s="108">
        <f t="shared" si="1"/>
        <v>0</v>
      </c>
    </row>
    <row r="14" spans="2:12" x14ac:dyDescent="0.3">
      <c r="B14" s="107">
        <v>5</v>
      </c>
      <c r="C14" s="21" t="s">
        <v>23</v>
      </c>
      <c r="D14" s="14" t="s">
        <v>18</v>
      </c>
      <c r="E14" s="40">
        <v>240</v>
      </c>
      <c r="F14" s="93"/>
      <c r="G14" s="108">
        <f t="shared" si="0"/>
        <v>0</v>
      </c>
      <c r="H14" s="111"/>
      <c r="I14" s="7"/>
      <c r="J14" s="8"/>
      <c r="K14" s="11"/>
      <c r="L14" s="108">
        <f t="shared" si="1"/>
        <v>0</v>
      </c>
    </row>
    <row r="15" spans="2:12" x14ac:dyDescent="0.3">
      <c r="B15" s="107">
        <v>6</v>
      </c>
      <c r="C15" s="48" t="s">
        <v>24</v>
      </c>
      <c r="D15" s="14" t="s">
        <v>25</v>
      </c>
      <c r="E15" s="40">
        <v>8</v>
      </c>
      <c r="F15" s="93"/>
      <c r="G15" s="108">
        <f t="shared" si="0"/>
        <v>0</v>
      </c>
      <c r="H15" s="111"/>
      <c r="I15" s="7"/>
      <c r="J15" s="8"/>
      <c r="K15" s="20"/>
      <c r="L15" s="108">
        <f t="shared" si="1"/>
        <v>0</v>
      </c>
    </row>
    <row r="16" spans="2:12" x14ac:dyDescent="0.3">
      <c r="B16" s="107">
        <v>7</v>
      </c>
      <c r="C16" s="21" t="s">
        <v>26</v>
      </c>
      <c r="D16" s="14" t="s">
        <v>18</v>
      </c>
      <c r="E16" s="40">
        <v>240</v>
      </c>
      <c r="F16" s="93"/>
      <c r="G16" s="108">
        <f t="shared" si="0"/>
        <v>0</v>
      </c>
      <c r="H16" s="111"/>
      <c r="I16" s="7"/>
      <c r="J16" s="8"/>
      <c r="K16" s="11"/>
      <c r="L16" s="108">
        <f t="shared" si="1"/>
        <v>0</v>
      </c>
    </row>
    <row r="17" spans="2:12" x14ac:dyDescent="0.3">
      <c r="B17" s="107">
        <v>8</v>
      </c>
      <c r="C17" s="21" t="s">
        <v>27</v>
      </c>
      <c r="D17" s="14" t="s">
        <v>28</v>
      </c>
      <c r="E17" s="40">
        <v>186.7</v>
      </c>
      <c r="F17" s="93"/>
      <c r="G17" s="108">
        <f t="shared" si="0"/>
        <v>0</v>
      </c>
      <c r="H17" s="111"/>
      <c r="I17" s="7"/>
      <c r="J17" s="8"/>
      <c r="K17" s="11"/>
      <c r="L17" s="108">
        <f t="shared" si="1"/>
        <v>0</v>
      </c>
    </row>
    <row r="18" spans="2:12" x14ac:dyDescent="0.3">
      <c r="B18" s="107">
        <v>9</v>
      </c>
      <c r="C18" s="21" t="s">
        <v>29</v>
      </c>
      <c r="D18" s="14" t="s">
        <v>18</v>
      </c>
      <c r="E18" s="40">
        <v>240</v>
      </c>
      <c r="F18" s="93"/>
      <c r="G18" s="108">
        <f t="shared" si="0"/>
        <v>0</v>
      </c>
      <c r="H18" s="111"/>
      <c r="I18" s="7"/>
      <c r="J18" s="8"/>
      <c r="K18" s="11"/>
      <c r="L18" s="108">
        <f t="shared" si="1"/>
        <v>0</v>
      </c>
    </row>
    <row r="19" spans="2:12" x14ac:dyDescent="0.3">
      <c r="B19" s="107">
        <v>10</v>
      </c>
      <c r="C19" s="21" t="s">
        <v>30</v>
      </c>
      <c r="D19" s="14" t="s">
        <v>18</v>
      </c>
      <c r="E19" s="40">
        <v>94</v>
      </c>
      <c r="F19" s="93"/>
      <c r="G19" s="108">
        <f t="shared" si="0"/>
        <v>0</v>
      </c>
      <c r="H19" s="111"/>
      <c r="I19" s="7"/>
      <c r="J19" s="8"/>
      <c r="K19" s="11"/>
      <c r="L19" s="108">
        <f t="shared" si="1"/>
        <v>0</v>
      </c>
    </row>
    <row r="20" spans="2:12" x14ac:dyDescent="0.3">
      <c r="B20" s="107">
        <v>11</v>
      </c>
      <c r="C20" s="21" t="s">
        <v>31</v>
      </c>
      <c r="D20" s="14" t="s">
        <v>25</v>
      </c>
      <c r="E20" s="40">
        <v>8</v>
      </c>
      <c r="F20" s="93"/>
      <c r="G20" s="108">
        <f t="shared" si="0"/>
        <v>0</v>
      </c>
      <c r="H20" s="111"/>
      <c r="I20" s="7"/>
      <c r="J20" s="8"/>
      <c r="K20" s="11"/>
      <c r="L20" s="108">
        <f t="shared" si="1"/>
        <v>0</v>
      </c>
    </row>
    <row r="21" spans="2:12" x14ac:dyDescent="0.3">
      <c r="B21" s="107">
        <v>12</v>
      </c>
      <c r="C21" s="21" t="s">
        <v>32</v>
      </c>
      <c r="D21" s="14" t="s">
        <v>25</v>
      </c>
      <c r="E21" s="40">
        <v>2</v>
      </c>
      <c r="F21" s="93"/>
      <c r="G21" s="108">
        <f t="shared" si="0"/>
        <v>0</v>
      </c>
      <c r="H21" s="111"/>
      <c r="I21" s="7"/>
      <c r="J21" s="8"/>
      <c r="K21" s="11"/>
      <c r="L21" s="108">
        <f t="shared" si="1"/>
        <v>0</v>
      </c>
    </row>
    <row r="22" spans="2:12" x14ac:dyDescent="0.3">
      <c r="B22" s="107">
        <v>13</v>
      </c>
      <c r="C22" s="21" t="s">
        <v>33</v>
      </c>
      <c r="D22" s="14" t="s">
        <v>28</v>
      </c>
      <c r="E22" s="40">
        <v>6</v>
      </c>
      <c r="F22" s="93"/>
      <c r="G22" s="108">
        <f t="shared" si="0"/>
        <v>0</v>
      </c>
      <c r="H22" s="111"/>
      <c r="I22" s="7"/>
      <c r="J22" s="8"/>
      <c r="K22" s="11"/>
      <c r="L22" s="108">
        <f t="shared" si="1"/>
        <v>0</v>
      </c>
    </row>
    <row r="23" spans="2:12" x14ac:dyDescent="0.3">
      <c r="B23" s="107"/>
      <c r="C23" s="48"/>
      <c r="D23" s="14"/>
      <c r="E23" s="40"/>
      <c r="F23" s="50"/>
      <c r="G23" s="112">
        <f>SUM(G10:G22)</f>
        <v>0</v>
      </c>
      <c r="H23" s="111"/>
      <c r="I23" s="7"/>
      <c r="J23" s="8"/>
      <c r="K23" s="11"/>
      <c r="L23" s="112">
        <f>SUM(L10:L22)</f>
        <v>0</v>
      </c>
    </row>
    <row r="24" spans="2:12" x14ac:dyDescent="0.3">
      <c r="B24" s="113"/>
      <c r="C24" s="5" t="s">
        <v>34</v>
      </c>
      <c r="D24" s="5"/>
      <c r="E24" s="5"/>
      <c r="F24" s="51"/>
      <c r="G24" s="139"/>
      <c r="H24" s="113"/>
      <c r="I24" s="5"/>
      <c r="J24" s="5"/>
      <c r="K24" s="5"/>
      <c r="L24" s="106"/>
    </row>
    <row r="25" spans="2:12" x14ac:dyDescent="0.3">
      <c r="B25" s="107">
        <v>1</v>
      </c>
      <c r="C25" s="41" t="s">
        <v>35</v>
      </c>
      <c r="D25" s="42" t="s">
        <v>18</v>
      </c>
      <c r="E25" s="43">
        <v>240</v>
      </c>
      <c r="F25" s="94"/>
      <c r="G25" s="108">
        <f t="shared" ref="G25:G45" si="2">E25*F25</f>
        <v>0</v>
      </c>
      <c r="H25" s="114" t="s">
        <v>36</v>
      </c>
      <c r="I25" s="42" t="s">
        <v>18</v>
      </c>
      <c r="J25" s="44">
        <f>E25</f>
        <v>240</v>
      </c>
      <c r="K25" s="95"/>
      <c r="L25" s="108">
        <f t="shared" ref="L25:L44" si="3">J25*K25</f>
        <v>0</v>
      </c>
    </row>
    <row r="26" spans="2:12" x14ac:dyDescent="0.3">
      <c r="B26" s="107">
        <v>2</v>
      </c>
      <c r="C26" s="41" t="s">
        <v>37</v>
      </c>
      <c r="D26" s="42" t="s">
        <v>18</v>
      </c>
      <c r="E26" s="43">
        <v>107.67</v>
      </c>
      <c r="F26" s="94"/>
      <c r="G26" s="108">
        <f t="shared" si="2"/>
        <v>0</v>
      </c>
      <c r="H26" s="114" t="s">
        <v>403</v>
      </c>
      <c r="I26" s="42" t="s">
        <v>18</v>
      </c>
      <c r="J26" s="44">
        <f>E26</f>
        <v>107.67</v>
      </c>
      <c r="K26" s="95"/>
      <c r="L26" s="108">
        <f t="shared" si="3"/>
        <v>0</v>
      </c>
    </row>
    <row r="27" spans="2:12" x14ac:dyDescent="0.3">
      <c r="B27" s="107">
        <v>3</v>
      </c>
      <c r="C27" s="63" t="s">
        <v>38</v>
      </c>
      <c r="D27" s="42" t="s">
        <v>18</v>
      </c>
      <c r="E27" s="43">
        <v>405</v>
      </c>
      <c r="F27" s="94"/>
      <c r="G27" s="108">
        <f t="shared" si="2"/>
        <v>0</v>
      </c>
      <c r="H27" s="114" t="s">
        <v>39</v>
      </c>
      <c r="I27" s="42" t="s">
        <v>40</v>
      </c>
      <c r="J27" s="44">
        <f>E27*0.4</f>
        <v>162</v>
      </c>
      <c r="K27" s="95"/>
      <c r="L27" s="108">
        <f t="shared" si="3"/>
        <v>0</v>
      </c>
    </row>
    <row r="28" spans="2:12" x14ac:dyDescent="0.3">
      <c r="B28" s="107">
        <v>4</v>
      </c>
      <c r="C28" s="63" t="s">
        <v>41</v>
      </c>
      <c r="D28" s="42" t="s">
        <v>18</v>
      </c>
      <c r="E28" s="43">
        <v>405</v>
      </c>
      <c r="F28" s="94"/>
      <c r="G28" s="108">
        <f t="shared" si="2"/>
        <v>0</v>
      </c>
      <c r="H28" s="114" t="s">
        <v>42</v>
      </c>
      <c r="I28" s="42" t="s">
        <v>18</v>
      </c>
      <c r="J28" s="44">
        <v>402.5</v>
      </c>
      <c r="K28" s="95"/>
      <c r="L28" s="108">
        <f t="shared" si="3"/>
        <v>0</v>
      </c>
    </row>
    <row r="29" spans="2:12" x14ac:dyDescent="0.3">
      <c r="B29" s="107">
        <v>5</v>
      </c>
      <c r="C29" s="63" t="s">
        <v>43</v>
      </c>
      <c r="D29" s="42" t="s">
        <v>18</v>
      </c>
      <c r="E29" s="43">
        <v>405</v>
      </c>
      <c r="F29" s="94"/>
      <c r="G29" s="108">
        <f t="shared" si="2"/>
        <v>0</v>
      </c>
      <c r="H29" s="114" t="s">
        <v>44</v>
      </c>
      <c r="I29" s="42" t="s">
        <v>45</v>
      </c>
      <c r="J29" s="44">
        <f>5.5*E29</f>
        <v>2227.5</v>
      </c>
      <c r="K29" s="95"/>
      <c r="L29" s="108">
        <f t="shared" si="3"/>
        <v>0</v>
      </c>
    </row>
    <row r="30" spans="2:12" x14ac:dyDescent="0.3">
      <c r="B30" s="107">
        <v>6</v>
      </c>
      <c r="C30" s="63" t="s">
        <v>46</v>
      </c>
      <c r="D30" s="42" t="s">
        <v>18</v>
      </c>
      <c r="E30" s="43">
        <v>405</v>
      </c>
      <c r="F30" s="94"/>
      <c r="G30" s="108">
        <f t="shared" si="2"/>
        <v>0</v>
      </c>
      <c r="H30" s="114" t="s">
        <v>47</v>
      </c>
      <c r="I30" s="42" t="s">
        <v>45</v>
      </c>
      <c r="J30" s="44">
        <f>E30/10*2</f>
        <v>81</v>
      </c>
      <c r="K30" s="95"/>
      <c r="L30" s="108">
        <f t="shared" si="3"/>
        <v>0</v>
      </c>
    </row>
    <row r="31" spans="2:12" x14ac:dyDescent="0.3">
      <c r="B31" s="107">
        <v>7</v>
      </c>
      <c r="C31" s="41" t="s">
        <v>48</v>
      </c>
      <c r="D31" s="42" t="s">
        <v>28</v>
      </c>
      <c r="E31" s="43">
        <v>24</v>
      </c>
      <c r="F31" s="94"/>
      <c r="G31" s="108">
        <f t="shared" si="2"/>
        <v>0</v>
      </c>
      <c r="H31" s="114" t="s">
        <v>49</v>
      </c>
      <c r="I31" s="42" t="s">
        <v>28</v>
      </c>
      <c r="J31" s="44">
        <f>E31</f>
        <v>24</v>
      </c>
      <c r="K31" s="95"/>
      <c r="L31" s="108">
        <f t="shared" si="3"/>
        <v>0</v>
      </c>
    </row>
    <row r="32" spans="2:12" x14ac:dyDescent="0.3">
      <c r="B32" s="107">
        <v>8</v>
      </c>
      <c r="C32" s="41" t="s">
        <v>50</v>
      </c>
      <c r="D32" s="42" t="s">
        <v>18</v>
      </c>
      <c r="E32" s="43">
        <v>252</v>
      </c>
      <c r="F32" s="94"/>
      <c r="G32" s="108">
        <f t="shared" si="2"/>
        <v>0</v>
      </c>
      <c r="H32" s="114" t="s">
        <v>51</v>
      </c>
      <c r="I32" s="42" t="s">
        <v>18</v>
      </c>
      <c r="J32" s="44">
        <f>E32</f>
        <v>252</v>
      </c>
      <c r="K32" s="96"/>
      <c r="L32" s="108">
        <f t="shared" si="3"/>
        <v>0</v>
      </c>
    </row>
    <row r="33" spans="2:12" x14ac:dyDescent="0.3">
      <c r="B33" s="107">
        <v>9</v>
      </c>
      <c r="C33" s="41" t="s">
        <v>52</v>
      </c>
      <c r="D33" s="42" t="s">
        <v>25</v>
      </c>
      <c r="E33" s="43">
        <v>1</v>
      </c>
      <c r="F33" s="94"/>
      <c r="G33" s="108">
        <f t="shared" si="2"/>
        <v>0</v>
      </c>
      <c r="H33" s="114" t="s">
        <v>53</v>
      </c>
      <c r="I33" s="42" t="s">
        <v>54</v>
      </c>
      <c r="J33" s="44">
        <f>E33</f>
        <v>1</v>
      </c>
      <c r="K33" s="96"/>
      <c r="L33" s="108">
        <f t="shared" si="3"/>
        <v>0</v>
      </c>
    </row>
    <row r="34" spans="2:12" x14ac:dyDescent="0.3">
      <c r="B34" s="107">
        <v>10</v>
      </c>
      <c r="C34" s="63" t="s">
        <v>55</v>
      </c>
      <c r="D34" s="42" t="s">
        <v>56</v>
      </c>
      <c r="E34" s="43"/>
      <c r="F34" s="52"/>
      <c r="G34" s="108">
        <f t="shared" si="2"/>
        <v>0</v>
      </c>
      <c r="H34" s="114" t="s">
        <v>57</v>
      </c>
      <c r="I34" s="42" t="s">
        <v>20</v>
      </c>
      <c r="J34" s="44"/>
      <c r="K34" s="36"/>
      <c r="L34" s="108">
        <f t="shared" si="3"/>
        <v>0</v>
      </c>
    </row>
    <row r="35" spans="2:12" x14ac:dyDescent="0.3">
      <c r="B35" s="107">
        <v>11</v>
      </c>
      <c r="C35" s="41" t="s">
        <v>58</v>
      </c>
      <c r="D35" s="42" t="s">
        <v>18</v>
      </c>
      <c r="E35" s="43">
        <v>252</v>
      </c>
      <c r="F35" s="94"/>
      <c r="G35" s="108">
        <f t="shared" si="2"/>
        <v>0</v>
      </c>
      <c r="H35" s="114" t="s">
        <v>39</v>
      </c>
      <c r="I35" s="42" t="s">
        <v>40</v>
      </c>
      <c r="J35" s="44"/>
      <c r="K35" s="36"/>
      <c r="L35" s="108">
        <f t="shared" si="3"/>
        <v>0</v>
      </c>
    </row>
    <row r="36" spans="2:12" x14ac:dyDescent="0.3">
      <c r="B36" s="107">
        <v>12</v>
      </c>
      <c r="C36" s="41" t="s">
        <v>59</v>
      </c>
      <c r="D36" s="42" t="s">
        <v>18</v>
      </c>
      <c r="E36" s="43"/>
      <c r="F36" s="52"/>
      <c r="G36" s="108">
        <f t="shared" si="2"/>
        <v>0</v>
      </c>
      <c r="H36" s="114" t="s">
        <v>60</v>
      </c>
      <c r="I36" s="42" t="s">
        <v>18</v>
      </c>
      <c r="J36" s="44"/>
      <c r="K36" s="36"/>
      <c r="L36" s="108">
        <f t="shared" si="3"/>
        <v>0</v>
      </c>
    </row>
    <row r="37" spans="2:12" x14ac:dyDescent="0.3">
      <c r="B37" s="107">
        <v>13</v>
      </c>
      <c r="C37" s="63" t="s">
        <v>61</v>
      </c>
      <c r="D37" s="42" t="s">
        <v>18</v>
      </c>
      <c r="E37" s="43"/>
      <c r="F37" s="52"/>
      <c r="G37" s="108">
        <f t="shared" si="2"/>
        <v>0</v>
      </c>
      <c r="H37" s="114" t="s">
        <v>62</v>
      </c>
      <c r="I37" s="42" t="s">
        <v>18</v>
      </c>
      <c r="J37" s="44"/>
      <c r="K37" s="36"/>
      <c r="L37" s="108">
        <f t="shared" si="3"/>
        <v>0</v>
      </c>
    </row>
    <row r="38" spans="2:12" x14ac:dyDescent="0.3">
      <c r="B38" s="107">
        <v>14</v>
      </c>
      <c r="C38" s="41" t="s">
        <v>63</v>
      </c>
      <c r="D38" s="42" t="s">
        <v>28</v>
      </c>
      <c r="E38" s="43"/>
      <c r="F38" s="52"/>
      <c r="G38" s="108">
        <f t="shared" si="2"/>
        <v>0</v>
      </c>
      <c r="H38" s="114" t="s">
        <v>60</v>
      </c>
      <c r="I38" s="42" t="s">
        <v>28</v>
      </c>
      <c r="J38" s="44">
        <f t="shared" ref="J38:J44" si="4">E38</f>
        <v>0</v>
      </c>
      <c r="K38" s="37"/>
      <c r="L38" s="108">
        <f t="shared" si="3"/>
        <v>0</v>
      </c>
    </row>
    <row r="39" spans="2:12" x14ac:dyDescent="0.3">
      <c r="B39" s="107">
        <v>15</v>
      </c>
      <c r="C39" s="41" t="s">
        <v>64</v>
      </c>
      <c r="D39" s="42" t="s">
        <v>18</v>
      </c>
      <c r="E39" s="43">
        <v>252</v>
      </c>
      <c r="F39" s="94"/>
      <c r="G39" s="108">
        <f t="shared" si="2"/>
        <v>0</v>
      </c>
      <c r="H39" s="114" t="s">
        <v>65</v>
      </c>
      <c r="I39" s="42" t="s">
        <v>18</v>
      </c>
      <c r="J39" s="44">
        <f t="shared" si="4"/>
        <v>252</v>
      </c>
      <c r="K39" s="95"/>
      <c r="L39" s="108">
        <f t="shared" si="3"/>
        <v>0</v>
      </c>
    </row>
    <row r="40" spans="2:12" x14ac:dyDescent="0.3">
      <c r="B40" s="107">
        <v>16</v>
      </c>
      <c r="C40" s="63" t="s">
        <v>413</v>
      </c>
      <c r="D40" s="42" t="s">
        <v>25</v>
      </c>
      <c r="E40" s="43">
        <v>2</v>
      </c>
      <c r="F40" s="94"/>
      <c r="G40" s="108">
        <f t="shared" si="2"/>
        <v>0</v>
      </c>
      <c r="H40" s="114" t="s">
        <v>414</v>
      </c>
      <c r="I40" s="42" t="s">
        <v>54</v>
      </c>
      <c r="J40" s="44">
        <f t="shared" si="4"/>
        <v>2</v>
      </c>
      <c r="K40" s="95"/>
      <c r="L40" s="108">
        <f t="shared" si="3"/>
        <v>0</v>
      </c>
    </row>
    <row r="41" spans="2:12" x14ac:dyDescent="0.3">
      <c r="B41" s="107">
        <v>17</v>
      </c>
      <c r="C41" s="63" t="s">
        <v>66</v>
      </c>
      <c r="D41" s="42" t="s">
        <v>25</v>
      </c>
      <c r="E41" s="43">
        <v>1</v>
      </c>
      <c r="F41" s="94"/>
      <c r="G41" s="108">
        <f t="shared" si="2"/>
        <v>0</v>
      </c>
      <c r="H41" s="114" t="s">
        <v>67</v>
      </c>
      <c r="I41" s="42" t="s">
        <v>54</v>
      </c>
      <c r="J41" s="44">
        <f t="shared" si="4"/>
        <v>1</v>
      </c>
      <c r="K41" s="95"/>
      <c r="L41" s="108">
        <f t="shared" si="3"/>
        <v>0</v>
      </c>
    </row>
    <row r="42" spans="2:12" x14ac:dyDescent="0.3">
      <c r="B42" s="107">
        <v>18</v>
      </c>
      <c r="C42" s="63" t="s">
        <v>68</v>
      </c>
      <c r="D42" s="42" t="s">
        <v>25</v>
      </c>
      <c r="E42" s="43">
        <v>1</v>
      </c>
      <c r="F42" s="94"/>
      <c r="G42" s="108">
        <f t="shared" si="2"/>
        <v>0</v>
      </c>
      <c r="H42" s="114" t="s">
        <v>69</v>
      </c>
      <c r="I42" s="42" t="s">
        <v>54</v>
      </c>
      <c r="J42" s="44">
        <f t="shared" si="4"/>
        <v>1</v>
      </c>
      <c r="K42" s="95"/>
      <c r="L42" s="108">
        <f t="shared" si="3"/>
        <v>0</v>
      </c>
    </row>
    <row r="43" spans="2:12" x14ac:dyDescent="0.3">
      <c r="B43" s="107">
        <v>19</v>
      </c>
      <c r="C43" s="41" t="s">
        <v>70</v>
      </c>
      <c r="D43" s="42" t="s">
        <v>28</v>
      </c>
      <c r="E43" s="43">
        <v>79</v>
      </c>
      <c r="F43" s="94"/>
      <c r="G43" s="108">
        <f t="shared" si="2"/>
        <v>0</v>
      </c>
      <c r="H43" s="114" t="s">
        <v>71</v>
      </c>
      <c r="I43" s="42" t="s">
        <v>28</v>
      </c>
      <c r="J43" s="44">
        <f t="shared" si="4"/>
        <v>79</v>
      </c>
      <c r="K43" s="96"/>
      <c r="L43" s="108">
        <f t="shared" si="3"/>
        <v>0</v>
      </c>
    </row>
    <row r="44" spans="2:12" x14ac:dyDescent="0.3">
      <c r="B44" s="107">
        <v>20</v>
      </c>
      <c r="C44" s="41" t="s">
        <v>72</v>
      </c>
      <c r="D44" s="42" t="s">
        <v>25</v>
      </c>
      <c r="E44" s="43">
        <v>1</v>
      </c>
      <c r="F44" s="94"/>
      <c r="G44" s="108">
        <f t="shared" si="2"/>
        <v>0</v>
      </c>
      <c r="H44" s="114" t="s">
        <v>73</v>
      </c>
      <c r="I44" s="42" t="s">
        <v>54</v>
      </c>
      <c r="J44" s="44">
        <f t="shared" si="4"/>
        <v>1</v>
      </c>
      <c r="K44" s="96"/>
      <c r="L44" s="108">
        <f t="shared" si="3"/>
        <v>0</v>
      </c>
    </row>
    <row r="45" spans="2:12" x14ac:dyDescent="0.3">
      <c r="B45" s="107">
        <v>21</v>
      </c>
      <c r="C45" s="45" t="s">
        <v>74</v>
      </c>
      <c r="D45" s="46" t="s">
        <v>18</v>
      </c>
      <c r="E45" s="40">
        <v>400</v>
      </c>
      <c r="F45" s="93"/>
      <c r="G45" s="108">
        <f t="shared" si="2"/>
        <v>0</v>
      </c>
      <c r="H45" s="111"/>
      <c r="I45" s="42"/>
      <c r="J45" s="43"/>
      <c r="K45" s="44"/>
      <c r="L45" s="108">
        <f t="shared" ref="L45" si="5">J45*K45</f>
        <v>0</v>
      </c>
    </row>
    <row r="46" spans="2:12" ht="15" thickBot="1" x14ac:dyDescent="0.35">
      <c r="B46" s="167"/>
      <c r="C46" s="168"/>
      <c r="D46" s="169"/>
      <c r="E46" s="170"/>
      <c r="F46" s="171"/>
      <c r="G46" s="172">
        <f>SUM(G25:G45)</f>
        <v>0</v>
      </c>
      <c r="H46" s="173"/>
      <c r="I46" s="169"/>
      <c r="J46" s="170"/>
      <c r="K46" s="174"/>
      <c r="L46" s="172">
        <f>SUM(L25:L45)</f>
        <v>0</v>
      </c>
    </row>
    <row r="47" spans="2:12" x14ac:dyDescent="0.3">
      <c r="B47" s="163"/>
      <c r="C47" s="164" t="s">
        <v>75</v>
      </c>
      <c r="D47" s="165"/>
      <c r="E47" s="165"/>
      <c r="F47" s="175"/>
      <c r="G47" s="176"/>
      <c r="H47" s="163" t="str">
        <f>C47</f>
        <v>Серверная ( + помещение оператора)</v>
      </c>
      <c r="I47" s="165"/>
      <c r="J47" s="165"/>
      <c r="K47" s="165"/>
      <c r="L47" s="166"/>
    </row>
    <row r="48" spans="2:12" x14ac:dyDescent="0.3">
      <c r="B48" s="105"/>
      <c r="C48" s="4" t="s">
        <v>16</v>
      </c>
      <c r="D48" s="24"/>
      <c r="E48" s="24"/>
      <c r="F48" s="53"/>
      <c r="G48" s="139"/>
      <c r="H48" s="105"/>
      <c r="I48" s="4"/>
      <c r="J48" s="5"/>
      <c r="K48" s="5"/>
      <c r="L48" s="106"/>
    </row>
    <row r="49" spans="2:12" x14ac:dyDescent="0.3">
      <c r="B49" s="107">
        <v>1</v>
      </c>
      <c r="C49" s="19" t="s">
        <v>76</v>
      </c>
      <c r="D49" s="14" t="s">
        <v>18</v>
      </c>
      <c r="E49" s="20">
        <v>13.44</v>
      </c>
      <c r="F49" s="93"/>
      <c r="G49" s="108">
        <f t="shared" ref="G49:G55" si="6">E49*F49</f>
        <v>0</v>
      </c>
      <c r="H49" s="110"/>
      <c r="I49" s="10"/>
      <c r="J49" s="11"/>
      <c r="K49" s="11"/>
      <c r="L49" s="115"/>
    </row>
    <row r="50" spans="2:12" x14ac:dyDescent="0.3">
      <c r="B50" s="107">
        <v>2</v>
      </c>
      <c r="C50" s="21" t="s">
        <v>23</v>
      </c>
      <c r="D50" s="14" t="s">
        <v>18</v>
      </c>
      <c r="E50" s="20">
        <v>80.45</v>
      </c>
      <c r="F50" s="93"/>
      <c r="G50" s="108">
        <f t="shared" si="6"/>
        <v>0</v>
      </c>
      <c r="H50" s="111"/>
      <c r="I50" s="7"/>
      <c r="J50" s="8"/>
      <c r="K50" s="11"/>
      <c r="L50" s="115"/>
    </row>
    <row r="51" spans="2:12" x14ac:dyDescent="0.3">
      <c r="B51" s="107">
        <v>3</v>
      </c>
      <c r="C51" s="21" t="s">
        <v>17</v>
      </c>
      <c r="D51" s="14" t="s">
        <v>18</v>
      </c>
      <c r="E51" s="20">
        <v>113.09</v>
      </c>
      <c r="F51" s="93"/>
      <c r="G51" s="108">
        <f t="shared" si="6"/>
        <v>0</v>
      </c>
      <c r="H51" s="111"/>
      <c r="I51" s="7"/>
      <c r="J51" s="8"/>
      <c r="K51" s="11"/>
      <c r="L51" s="115"/>
    </row>
    <row r="52" spans="2:12" x14ac:dyDescent="0.3">
      <c r="B52" s="107">
        <v>4</v>
      </c>
      <c r="C52" s="48" t="s">
        <v>77</v>
      </c>
      <c r="D52" s="14" t="s">
        <v>25</v>
      </c>
      <c r="E52" s="20">
        <v>2</v>
      </c>
      <c r="F52" s="93"/>
      <c r="G52" s="108">
        <f t="shared" si="6"/>
        <v>0</v>
      </c>
      <c r="H52" s="111"/>
      <c r="I52" s="7"/>
      <c r="J52" s="8"/>
      <c r="K52" s="20"/>
      <c r="L52" s="115"/>
    </row>
    <row r="53" spans="2:12" x14ac:dyDescent="0.3">
      <c r="B53" s="107">
        <v>5</v>
      </c>
      <c r="C53" s="48" t="s">
        <v>78</v>
      </c>
      <c r="D53" s="14" t="s">
        <v>25</v>
      </c>
      <c r="E53" s="20">
        <v>1</v>
      </c>
      <c r="F53" s="93"/>
      <c r="G53" s="108">
        <f t="shared" si="6"/>
        <v>0</v>
      </c>
      <c r="H53" s="111"/>
      <c r="I53" s="7"/>
      <c r="J53" s="8"/>
      <c r="K53" s="20"/>
      <c r="L53" s="115"/>
    </row>
    <row r="54" spans="2:12" x14ac:dyDescent="0.3">
      <c r="B54" s="107">
        <v>6</v>
      </c>
      <c r="C54" s="21" t="s">
        <v>79</v>
      </c>
      <c r="D54" s="14" t="s">
        <v>18</v>
      </c>
      <c r="E54" s="20">
        <v>80.45</v>
      </c>
      <c r="F54" s="93"/>
      <c r="G54" s="108">
        <f t="shared" si="6"/>
        <v>0</v>
      </c>
      <c r="H54" s="111"/>
      <c r="I54" s="7"/>
      <c r="J54" s="8"/>
      <c r="K54" s="11"/>
      <c r="L54" s="115"/>
    </row>
    <row r="55" spans="2:12" x14ac:dyDescent="0.3">
      <c r="B55" s="107">
        <v>7</v>
      </c>
      <c r="C55" s="21" t="s">
        <v>80</v>
      </c>
      <c r="D55" s="14" t="s">
        <v>18</v>
      </c>
      <c r="E55" s="20">
        <v>113.09</v>
      </c>
      <c r="F55" s="93"/>
      <c r="G55" s="108">
        <f t="shared" si="6"/>
        <v>0</v>
      </c>
      <c r="H55" s="111"/>
      <c r="I55" s="7"/>
      <c r="J55" s="8"/>
      <c r="K55" s="11"/>
      <c r="L55" s="115"/>
    </row>
    <row r="56" spans="2:12" x14ac:dyDescent="0.3">
      <c r="B56" s="125"/>
      <c r="C56" s="48"/>
      <c r="D56" s="26"/>
      <c r="E56" s="20"/>
      <c r="F56" s="50"/>
      <c r="G56" s="112">
        <f>SUM(G49:G55)</f>
        <v>0</v>
      </c>
      <c r="H56" s="111"/>
      <c r="I56" s="7"/>
      <c r="J56" s="8"/>
      <c r="K56" s="11"/>
      <c r="L56" s="112">
        <f>SUM(L49:L55)</f>
        <v>0</v>
      </c>
    </row>
    <row r="57" spans="2:12" x14ac:dyDescent="0.3">
      <c r="B57" s="113"/>
      <c r="C57" s="5" t="s">
        <v>34</v>
      </c>
      <c r="D57" s="5"/>
      <c r="E57" s="5"/>
      <c r="F57" s="51"/>
      <c r="G57" s="139"/>
      <c r="H57" s="113"/>
      <c r="I57" s="5"/>
      <c r="J57" s="5"/>
      <c r="K57" s="5"/>
      <c r="L57" s="106"/>
    </row>
    <row r="58" spans="2:12" x14ac:dyDescent="0.3">
      <c r="B58" s="107">
        <v>1</v>
      </c>
      <c r="C58" s="66" t="s">
        <v>38</v>
      </c>
      <c r="D58" s="7" t="s">
        <v>18</v>
      </c>
      <c r="E58" s="8">
        <v>113.09</v>
      </c>
      <c r="F58" s="94"/>
      <c r="G58" s="108">
        <f t="shared" ref="G58:G67" si="7">E58*F58</f>
        <v>0</v>
      </c>
      <c r="H58" s="116" t="s">
        <v>39</v>
      </c>
      <c r="I58" s="7" t="s">
        <v>40</v>
      </c>
      <c r="J58" s="11">
        <f>E58*0.4</f>
        <v>45.236000000000004</v>
      </c>
      <c r="K58" s="95"/>
      <c r="L58" s="108">
        <f t="shared" ref="L58:L67" si="8">J58*K58</f>
        <v>0</v>
      </c>
    </row>
    <row r="59" spans="2:12" x14ac:dyDescent="0.3">
      <c r="B59" s="107">
        <v>2</v>
      </c>
      <c r="C59" s="66" t="s">
        <v>43</v>
      </c>
      <c r="D59" s="7" t="s">
        <v>18</v>
      </c>
      <c r="E59" s="8">
        <v>113.09</v>
      </c>
      <c r="F59" s="94"/>
      <c r="G59" s="108">
        <f t="shared" si="7"/>
        <v>0</v>
      </c>
      <c r="H59" s="116" t="s">
        <v>44</v>
      </c>
      <c r="I59" s="7" t="s">
        <v>45</v>
      </c>
      <c r="J59" s="11">
        <f>5.5*E59</f>
        <v>621.995</v>
      </c>
      <c r="K59" s="95"/>
      <c r="L59" s="108">
        <f t="shared" si="8"/>
        <v>0</v>
      </c>
    </row>
    <row r="60" spans="2:12" x14ac:dyDescent="0.3">
      <c r="B60" s="107">
        <v>3</v>
      </c>
      <c r="C60" s="66" t="s">
        <v>41</v>
      </c>
      <c r="D60" s="7" t="s">
        <v>18</v>
      </c>
      <c r="E60" s="8">
        <v>113.09</v>
      </c>
      <c r="F60" s="94"/>
      <c r="G60" s="108">
        <f t="shared" si="7"/>
        <v>0</v>
      </c>
      <c r="H60" s="116" t="s">
        <v>42</v>
      </c>
      <c r="I60" s="7" t="s">
        <v>18</v>
      </c>
      <c r="J60" s="11">
        <f>E60</f>
        <v>113.09</v>
      </c>
      <c r="K60" s="95"/>
      <c r="L60" s="108">
        <f t="shared" si="8"/>
        <v>0</v>
      </c>
    </row>
    <row r="61" spans="2:12" x14ac:dyDescent="0.3">
      <c r="B61" s="107">
        <v>4</v>
      </c>
      <c r="C61" s="66" t="s">
        <v>46</v>
      </c>
      <c r="D61" s="7" t="s">
        <v>18</v>
      </c>
      <c r="E61" s="8">
        <v>113.09</v>
      </c>
      <c r="F61" s="94"/>
      <c r="G61" s="108">
        <f t="shared" si="7"/>
        <v>0</v>
      </c>
      <c r="H61" s="116" t="s">
        <v>47</v>
      </c>
      <c r="I61" s="7" t="s">
        <v>45</v>
      </c>
      <c r="J61" s="11">
        <f>E61/10*2</f>
        <v>22.618000000000002</v>
      </c>
      <c r="K61" s="95"/>
      <c r="L61" s="108">
        <f t="shared" si="8"/>
        <v>0</v>
      </c>
    </row>
    <row r="62" spans="2:12" x14ac:dyDescent="0.3">
      <c r="B62" s="107">
        <v>5</v>
      </c>
      <c r="C62" s="16" t="s">
        <v>52</v>
      </c>
      <c r="D62" s="7" t="s">
        <v>25</v>
      </c>
      <c r="E62" s="8">
        <v>1</v>
      </c>
      <c r="F62" s="94"/>
      <c r="G62" s="108">
        <f t="shared" si="7"/>
        <v>0</v>
      </c>
      <c r="H62" s="116" t="s">
        <v>53</v>
      </c>
      <c r="I62" s="7" t="s">
        <v>54</v>
      </c>
      <c r="J62" s="11">
        <f>E62</f>
        <v>1</v>
      </c>
      <c r="K62" s="96"/>
      <c r="L62" s="108">
        <f t="shared" si="8"/>
        <v>0</v>
      </c>
    </row>
    <row r="63" spans="2:12" x14ac:dyDescent="0.3">
      <c r="B63" s="107">
        <v>6</v>
      </c>
      <c r="C63" s="16" t="s">
        <v>81</v>
      </c>
      <c r="D63" s="7" t="s">
        <v>18</v>
      </c>
      <c r="E63" s="8">
        <v>2</v>
      </c>
      <c r="F63" s="94"/>
      <c r="G63" s="108">
        <f t="shared" si="7"/>
        <v>0</v>
      </c>
      <c r="H63" s="116" t="s">
        <v>82</v>
      </c>
      <c r="I63" s="7" t="s">
        <v>18</v>
      </c>
      <c r="J63" s="8">
        <v>2</v>
      </c>
      <c r="K63" s="95"/>
      <c r="L63" s="108">
        <f t="shared" si="8"/>
        <v>0</v>
      </c>
    </row>
    <row r="64" spans="2:12" x14ac:dyDescent="0.3">
      <c r="B64" s="107">
        <v>7</v>
      </c>
      <c r="C64" s="16" t="s">
        <v>83</v>
      </c>
      <c r="D64" s="7" t="s">
        <v>25</v>
      </c>
      <c r="E64" s="8">
        <v>1</v>
      </c>
      <c r="F64" s="94"/>
      <c r="G64" s="108">
        <f t="shared" si="7"/>
        <v>0</v>
      </c>
      <c r="H64" s="116" t="s">
        <v>73</v>
      </c>
      <c r="I64" s="7" t="s">
        <v>54</v>
      </c>
      <c r="J64" s="11">
        <f>E64</f>
        <v>1</v>
      </c>
      <c r="K64" s="96"/>
      <c r="L64" s="108">
        <f t="shared" si="8"/>
        <v>0</v>
      </c>
    </row>
    <row r="65" spans="2:13" x14ac:dyDescent="0.3">
      <c r="B65" s="107">
        <v>8</v>
      </c>
      <c r="C65" s="16" t="s">
        <v>50</v>
      </c>
      <c r="D65" s="7" t="s">
        <v>18</v>
      </c>
      <c r="E65" s="8">
        <v>80.45</v>
      </c>
      <c r="F65" s="94"/>
      <c r="G65" s="108">
        <f t="shared" si="7"/>
        <v>0</v>
      </c>
      <c r="H65" s="116" t="s">
        <v>51</v>
      </c>
      <c r="I65" s="7" t="s">
        <v>18</v>
      </c>
      <c r="J65" s="11">
        <f>E65</f>
        <v>80.45</v>
      </c>
      <c r="K65" s="96"/>
      <c r="L65" s="108">
        <f t="shared" si="8"/>
        <v>0</v>
      </c>
    </row>
    <row r="66" spans="2:13" x14ac:dyDescent="0.3">
      <c r="B66" s="107">
        <v>9</v>
      </c>
      <c r="C66" s="16" t="s">
        <v>84</v>
      </c>
      <c r="D66" s="7" t="s">
        <v>18</v>
      </c>
      <c r="E66" s="8">
        <v>80.45</v>
      </c>
      <c r="F66" s="94"/>
      <c r="G66" s="108">
        <f t="shared" si="7"/>
        <v>0</v>
      </c>
      <c r="H66" s="116" t="s">
        <v>85</v>
      </c>
      <c r="I66" s="7" t="s">
        <v>18</v>
      </c>
      <c r="J66" s="8">
        <v>80.45</v>
      </c>
      <c r="K66" s="95"/>
      <c r="L66" s="108">
        <f t="shared" si="8"/>
        <v>0</v>
      </c>
    </row>
    <row r="67" spans="2:13" x14ac:dyDescent="0.3">
      <c r="B67" s="107">
        <v>10</v>
      </c>
      <c r="C67" s="16" t="s">
        <v>70</v>
      </c>
      <c r="D67" s="7" t="s">
        <v>28</v>
      </c>
      <c r="E67" s="8">
        <v>53.46</v>
      </c>
      <c r="F67" s="94"/>
      <c r="G67" s="108">
        <f t="shared" si="7"/>
        <v>0</v>
      </c>
      <c r="H67" s="114" t="s">
        <v>71</v>
      </c>
      <c r="I67" s="42" t="s">
        <v>28</v>
      </c>
      <c r="J67" s="44">
        <f>E67</f>
        <v>53.46</v>
      </c>
      <c r="K67" s="96"/>
      <c r="L67" s="108">
        <f t="shared" si="8"/>
        <v>0</v>
      </c>
      <c r="M67" s="39"/>
    </row>
    <row r="68" spans="2:13" ht="15" thickBot="1" x14ac:dyDescent="0.35">
      <c r="B68" s="167"/>
      <c r="C68" s="177"/>
      <c r="D68" s="178"/>
      <c r="E68" s="179"/>
      <c r="F68" s="171"/>
      <c r="G68" s="172">
        <f>SUM(G58:G67)</f>
        <v>0</v>
      </c>
      <c r="H68" s="173"/>
      <c r="I68" s="169"/>
      <c r="J68" s="170"/>
      <c r="K68" s="174"/>
      <c r="L68" s="172">
        <f>SUM(L58:L67)</f>
        <v>0</v>
      </c>
      <c r="M68" s="39"/>
    </row>
    <row r="69" spans="2:13" x14ac:dyDescent="0.3">
      <c r="B69" s="163"/>
      <c r="C69" s="164" t="s">
        <v>86</v>
      </c>
      <c r="D69" s="165"/>
      <c r="E69" s="165"/>
      <c r="F69" s="175"/>
      <c r="G69" s="176"/>
      <c r="H69" s="163" t="str">
        <f>C69</f>
        <v>Лестница</v>
      </c>
      <c r="I69" s="165"/>
      <c r="J69" s="165"/>
      <c r="K69" s="165"/>
      <c r="L69" s="166"/>
    </row>
    <row r="70" spans="2:13" x14ac:dyDescent="0.3">
      <c r="B70" s="105"/>
      <c r="C70" s="4" t="s">
        <v>16</v>
      </c>
      <c r="D70" s="24"/>
      <c r="E70" s="24"/>
      <c r="F70" s="53"/>
      <c r="G70" s="139"/>
      <c r="H70" s="105"/>
      <c r="I70" s="4"/>
      <c r="J70" s="5"/>
      <c r="K70" s="5"/>
      <c r="L70" s="106"/>
    </row>
    <row r="71" spans="2:13" x14ac:dyDescent="0.3">
      <c r="B71" s="107">
        <v>1</v>
      </c>
      <c r="C71" s="19" t="s">
        <v>24</v>
      </c>
      <c r="D71" s="14" t="s">
        <v>25</v>
      </c>
      <c r="E71" s="20">
        <v>6</v>
      </c>
      <c r="F71" s="93"/>
      <c r="G71" s="108">
        <f t="shared" ref="G71:G76" si="9">E71*F71</f>
        <v>0</v>
      </c>
      <c r="H71" s="109"/>
      <c r="I71" s="10"/>
      <c r="J71" s="11"/>
      <c r="K71" s="11"/>
      <c r="L71" s="108">
        <f t="shared" ref="L71:L76" si="10">J71*K71</f>
        <v>0</v>
      </c>
    </row>
    <row r="72" spans="2:13" x14ac:dyDescent="0.3">
      <c r="B72" s="107">
        <v>2</v>
      </c>
      <c r="C72" s="19" t="s">
        <v>87</v>
      </c>
      <c r="D72" s="14" t="s">
        <v>18</v>
      </c>
      <c r="E72" s="20">
        <v>26.18</v>
      </c>
      <c r="F72" s="93"/>
      <c r="G72" s="108">
        <f t="shared" si="9"/>
        <v>0</v>
      </c>
      <c r="H72" s="109"/>
      <c r="I72" s="10"/>
      <c r="J72" s="11"/>
      <c r="K72" s="11"/>
      <c r="L72" s="108">
        <f t="shared" si="10"/>
        <v>0</v>
      </c>
    </row>
    <row r="73" spans="2:13" x14ac:dyDescent="0.3">
      <c r="B73" s="107">
        <v>3</v>
      </c>
      <c r="C73" s="21" t="s">
        <v>88</v>
      </c>
      <c r="D73" s="14" t="s">
        <v>18</v>
      </c>
      <c r="E73" s="20">
        <v>54.27</v>
      </c>
      <c r="F73" s="93"/>
      <c r="G73" s="108">
        <f t="shared" si="9"/>
        <v>0</v>
      </c>
      <c r="H73" s="107"/>
      <c r="I73" s="7"/>
      <c r="J73" s="11"/>
      <c r="K73" s="11"/>
      <c r="L73" s="108">
        <f t="shared" si="10"/>
        <v>0</v>
      </c>
    </row>
    <row r="74" spans="2:13" x14ac:dyDescent="0.3">
      <c r="B74" s="107">
        <v>4</v>
      </c>
      <c r="C74" s="21" t="s">
        <v>89</v>
      </c>
      <c r="D74" s="14" t="s">
        <v>18</v>
      </c>
      <c r="E74" s="20">
        <v>54.27</v>
      </c>
      <c r="F74" s="93"/>
      <c r="G74" s="108">
        <f t="shared" si="9"/>
        <v>0</v>
      </c>
      <c r="H74" s="107"/>
      <c r="I74" s="7"/>
      <c r="J74" s="8"/>
      <c r="K74" s="11"/>
      <c r="L74" s="108">
        <f t="shared" si="10"/>
        <v>0</v>
      </c>
    </row>
    <row r="75" spans="2:13" x14ac:dyDescent="0.3">
      <c r="B75" s="107">
        <v>5</v>
      </c>
      <c r="C75" s="21" t="s">
        <v>90</v>
      </c>
      <c r="D75" s="14" t="s">
        <v>18</v>
      </c>
      <c r="E75" s="20">
        <v>228</v>
      </c>
      <c r="F75" s="93"/>
      <c r="G75" s="108">
        <f t="shared" si="9"/>
        <v>0</v>
      </c>
      <c r="H75" s="107"/>
      <c r="I75" s="7"/>
      <c r="J75" s="8"/>
      <c r="K75" s="20"/>
      <c r="L75" s="108">
        <f t="shared" si="10"/>
        <v>0</v>
      </c>
    </row>
    <row r="76" spans="2:13" x14ac:dyDescent="0.3">
      <c r="B76" s="107">
        <v>6</v>
      </c>
      <c r="C76" s="21" t="s">
        <v>74</v>
      </c>
      <c r="D76" s="14" t="s">
        <v>18</v>
      </c>
      <c r="E76" s="20">
        <v>200</v>
      </c>
      <c r="F76" s="93"/>
      <c r="G76" s="108">
        <f t="shared" si="9"/>
        <v>0</v>
      </c>
      <c r="H76" s="107"/>
      <c r="I76" s="7"/>
      <c r="J76" s="8"/>
      <c r="K76" s="11"/>
      <c r="L76" s="108">
        <f t="shared" si="10"/>
        <v>0</v>
      </c>
    </row>
    <row r="77" spans="2:13" x14ac:dyDescent="0.3">
      <c r="B77" s="107"/>
      <c r="C77" s="21"/>
      <c r="D77" s="14"/>
      <c r="E77" s="20"/>
      <c r="F77" s="49"/>
      <c r="G77" s="112">
        <f>SUM(G71:G76)</f>
        <v>0</v>
      </c>
      <c r="H77" s="107"/>
      <c r="I77" s="7"/>
      <c r="J77" s="8"/>
      <c r="K77" s="11"/>
      <c r="L77" s="112">
        <f>SUM(L71:L76)</f>
        <v>0</v>
      </c>
    </row>
    <row r="78" spans="2:13" x14ac:dyDescent="0.3">
      <c r="B78" s="113"/>
      <c r="C78" s="5" t="s">
        <v>34</v>
      </c>
      <c r="D78" s="5"/>
      <c r="E78" s="5"/>
      <c r="F78" s="51"/>
      <c r="G78" s="139"/>
      <c r="H78" s="113"/>
      <c r="I78" s="5"/>
      <c r="J78" s="5"/>
      <c r="K78" s="5"/>
      <c r="L78" s="106"/>
    </row>
    <row r="79" spans="2:13" x14ac:dyDescent="0.3">
      <c r="B79" s="107">
        <v>1</v>
      </c>
      <c r="C79" s="66" t="s">
        <v>38</v>
      </c>
      <c r="D79" s="7" t="s">
        <v>18</v>
      </c>
      <c r="E79" s="8">
        <v>228</v>
      </c>
      <c r="F79" s="94"/>
      <c r="G79" s="108">
        <f t="shared" ref="G79:G98" si="11">E79*F79</f>
        <v>0</v>
      </c>
      <c r="H79" s="116" t="s">
        <v>39</v>
      </c>
      <c r="I79" s="7" t="s">
        <v>40</v>
      </c>
      <c r="J79" s="11">
        <f>E79*0.4</f>
        <v>91.2</v>
      </c>
      <c r="K79" s="95"/>
      <c r="L79" s="108">
        <f t="shared" ref="L79:L98" si="12">J79*K79</f>
        <v>0</v>
      </c>
    </row>
    <row r="80" spans="2:13" x14ac:dyDescent="0.3">
      <c r="B80" s="107">
        <v>2</v>
      </c>
      <c r="C80" s="66" t="s">
        <v>91</v>
      </c>
      <c r="D80" s="7" t="s">
        <v>18</v>
      </c>
      <c r="E80" s="8">
        <v>228</v>
      </c>
      <c r="F80" s="94"/>
      <c r="G80" s="108">
        <f t="shared" si="11"/>
        <v>0</v>
      </c>
      <c r="H80" s="116" t="s">
        <v>92</v>
      </c>
      <c r="I80" s="7" t="s">
        <v>45</v>
      </c>
      <c r="J80" s="11">
        <f>8*E80</f>
        <v>1824</v>
      </c>
      <c r="K80" s="95"/>
      <c r="L80" s="108">
        <f t="shared" si="12"/>
        <v>0</v>
      </c>
    </row>
    <row r="81" spans="2:12" x14ac:dyDescent="0.3">
      <c r="B81" s="107">
        <v>3</v>
      </c>
      <c r="C81" s="66" t="s">
        <v>41</v>
      </c>
      <c r="D81" s="7" t="s">
        <v>18</v>
      </c>
      <c r="E81" s="8">
        <v>228</v>
      </c>
      <c r="F81" s="94"/>
      <c r="G81" s="108">
        <f t="shared" si="11"/>
        <v>0</v>
      </c>
      <c r="H81" s="116" t="s">
        <v>42</v>
      </c>
      <c r="I81" s="7" t="s">
        <v>18</v>
      </c>
      <c r="J81" s="11">
        <v>402.5</v>
      </c>
      <c r="K81" s="95"/>
      <c r="L81" s="108">
        <f t="shared" si="12"/>
        <v>0</v>
      </c>
    </row>
    <row r="82" spans="2:12" x14ac:dyDescent="0.3">
      <c r="B82" s="107">
        <v>4</v>
      </c>
      <c r="C82" s="66" t="s">
        <v>46</v>
      </c>
      <c r="D82" s="7" t="s">
        <v>18</v>
      </c>
      <c r="E82" s="8">
        <v>228</v>
      </c>
      <c r="F82" s="94"/>
      <c r="G82" s="108">
        <f t="shared" si="11"/>
        <v>0</v>
      </c>
      <c r="H82" s="116" t="s">
        <v>47</v>
      </c>
      <c r="I82" s="7" t="s">
        <v>45</v>
      </c>
      <c r="J82" s="11">
        <f>E82/10*2</f>
        <v>45.6</v>
      </c>
      <c r="K82" s="95"/>
      <c r="L82" s="108">
        <f t="shared" si="12"/>
        <v>0</v>
      </c>
    </row>
    <row r="83" spans="2:12" x14ac:dyDescent="0.3">
      <c r="B83" s="107">
        <v>5</v>
      </c>
      <c r="C83" s="16" t="s">
        <v>93</v>
      </c>
      <c r="D83" s="7" t="s">
        <v>18</v>
      </c>
      <c r="E83" s="8">
        <v>53.82</v>
      </c>
      <c r="F83" s="94"/>
      <c r="G83" s="108">
        <f t="shared" si="11"/>
        <v>0</v>
      </c>
      <c r="H83" s="116" t="s">
        <v>39</v>
      </c>
      <c r="I83" s="7" t="s">
        <v>40</v>
      </c>
      <c r="J83" s="11">
        <f>E83*0.4</f>
        <v>21.528000000000002</v>
      </c>
      <c r="K83" s="95"/>
      <c r="L83" s="108">
        <f t="shared" si="12"/>
        <v>0</v>
      </c>
    </row>
    <row r="84" spans="2:12" x14ac:dyDescent="0.3">
      <c r="B84" s="107">
        <v>6</v>
      </c>
      <c r="C84" s="66" t="s">
        <v>94</v>
      </c>
      <c r="D84" s="7" t="s">
        <v>18</v>
      </c>
      <c r="E84" s="8">
        <v>9.52</v>
      </c>
      <c r="F84" s="94"/>
      <c r="G84" s="108">
        <f t="shared" si="11"/>
        <v>0</v>
      </c>
      <c r="H84" s="116" t="s">
        <v>39</v>
      </c>
      <c r="I84" s="7" t="s">
        <v>40</v>
      </c>
      <c r="J84" s="11">
        <f>E84*0.4</f>
        <v>3.8079999999999998</v>
      </c>
      <c r="K84" s="95"/>
      <c r="L84" s="108">
        <f t="shared" si="12"/>
        <v>0</v>
      </c>
    </row>
    <row r="85" spans="2:12" x14ac:dyDescent="0.3">
      <c r="B85" s="107">
        <v>7</v>
      </c>
      <c r="C85" s="66" t="s">
        <v>95</v>
      </c>
      <c r="D85" s="7" t="s">
        <v>18</v>
      </c>
      <c r="E85" s="8">
        <v>53.82</v>
      </c>
      <c r="F85" s="94"/>
      <c r="G85" s="108">
        <f t="shared" si="11"/>
        <v>0</v>
      </c>
      <c r="H85" s="116" t="s">
        <v>44</v>
      </c>
      <c r="I85" s="7" t="s">
        <v>45</v>
      </c>
      <c r="J85" s="11">
        <f>5.5*E85</f>
        <v>296.01</v>
      </c>
      <c r="K85" s="95"/>
      <c r="L85" s="108">
        <f t="shared" si="12"/>
        <v>0</v>
      </c>
    </row>
    <row r="86" spans="2:12" x14ac:dyDescent="0.3">
      <c r="B86" s="107">
        <v>8</v>
      </c>
      <c r="C86" s="16" t="s">
        <v>96</v>
      </c>
      <c r="D86" s="7" t="s">
        <v>18</v>
      </c>
      <c r="E86" s="8">
        <v>9.52</v>
      </c>
      <c r="F86" s="94"/>
      <c r="G86" s="108">
        <f t="shared" si="11"/>
        <v>0</v>
      </c>
      <c r="H86" s="116" t="s">
        <v>44</v>
      </c>
      <c r="I86" s="7" t="s">
        <v>45</v>
      </c>
      <c r="J86" s="11">
        <f>5.5*E86</f>
        <v>52.36</v>
      </c>
      <c r="K86" s="95"/>
      <c r="L86" s="108">
        <f t="shared" si="12"/>
        <v>0</v>
      </c>
    </row>
    <row r="87" spans="2:12" x14ac:dyDescent="0.3">
      <c r="B87" s="107">
        <v>9</v>
      </c>
      <c r="C87" s="16" t="s">
        <v>97</v>
      </c>
      <c r="D87" s="7" t="s">
        <v>18</v>
      </c>
      <c r="E87" s="8">
        <v>53.82</v>
      </c>
      <c r="F87" s="94"/>
      <c r="G87" s="108">
        <f t="shared" si="11"/>
        <v>0</v>
      </c>
      <c r="H87" s="116" t="s">
        <v>47</v>
      </c>
      <c r="I87" s="7" t="s">
        <v>45</v>
      </c>
      <c r="J87" s="11">
        <f>E87/10*2</f>
        <v>10.763999999999999</v>
      </c>
      <c r="K87" s="95"/>
      <c r="L87" s="108">
        <f t="shared" si="12"/>
        <v>0</v>
      </c>
    </row>
    <row r="88" spans="2:12" x14ac:dyDescent="0.3">
      <c r="B88" s="107">
        <v>10</v>
      </c>
      <c r="C88" s="16" t="s">
        <v>98</v>
      </c>
      <c r="D88" s="7" t="s">
        <v>18</v>
      </c>
      <c r="E88" s="8">
        <v>9.52</v>
      </c>
      <c r="F88" s="94"/>
      <c r="G88" s="108">
        <f t="shared" si="11"/>
        <v>0</v>
      </c>
      <c r="H88" s="116" t="s">
        <v>47</v>
      </c>
      <c r="I88" s="7" t="s">
        <v>45</v>
      </c>
      <c r="J88" s="11">
        <f>E88/10*2</f>
        <v>1.9039999999999999</v>
      </c>
      <c r="K88" s="95"/>
      <c r="L88" s="108">
        <f t="shared" si="12"/>
        <v>0</v>
      </c>
    </row>
    <row r="89" spans="2:12" x14ac:dyDescent="0.3">
      <c r="B89" s="107">
        <v>11</v>
      </c>
      <c r="C89" s="16" t="s">
        <v>99</v>
      </c>
      <c r="D89" s="7" t="s">
        <v>18</v>
      </c>
      <c r="E89" s="8">
        <f>E92</f>
        <v>54.269999999999996</v>
      </c>
      <c r="F89" s="94"/>
      <c r="G89" s="108">
        <f t="shared" si="11"/>
        <v>0</v>
      </c>
      <c r="H89" s="116" t="s">
        <v>39</v>
      </c>
      <c r="I89" s="7" t="s">
        <v>40</v>
      </c>
      <c r="J89" s="11">
        <f>E89*0.4</f>
        <v>21.707999999999998</v>
      </c>
      <c r="K89" s="95"/>
      <c r="L89" s="108">
        <f t="shared" si="12"/>
        <v>0</v>
      </c>
    </row>
    <row r="90" spans="2:12" x14ac:dyDescent="0.3">
      <c r="B90" s="107">
        <v>12</v>
      </c>
      <c r="C90" s="16" t="s">
        <v>100</v>
      </c>
      <c r="D90" s="7" t="s">
        <v>18</v>
      </c>
      <c r="E90" s="8">
        <v>24.57</v>
      </c>
      <c r="F90" s="94"/>
      <c r="G90" s="108">
        <f t="shared" si="11"/>
        <v>0</v>
      </c>
      <c r="H90" s="116" t="s">
        <v>101</v>
      </c>
      <c r="I90" s="7" t="s">
        <v>18</v>
      </c>
      <c r="J90" s="8">
        <f t="shared" ref="J90:J98" si="13">E90</f>
        <v>24.57</v>
      </c>
      <c r="K90" s="95"/>
      <c r="L90" s="108">
        <f t="shared" si="12"/>
        <v>0</v>
      </c>
    </row>
    <row r="91" spans="2:12" x14ac:dyDescent="0.3">
      <c r="B91" s="107">
        <v>13</v>
      </c>
      <c r="C91" s="16" t="s">
        <v>102</v>
      </c>
      <c r="D91" s="7" t="s">
        <v>18</v>
      </c>
      <c r="E91" s="8">
        <v>29.7</v>
      </c>
      <c r="F91" s="94"/>
      <c r="G91" s="108">
        <f t="shared" si="11"/>
        <v>0</v>
      </c>
      <c r="H91" s="116" t="s">
        <v>101</v>
      </c>
      <c r="I91" s="7" t="s">
        <v>18</v>
      </c>
      <c r="J91" s="8">
        <f t="shared" si="13"/>
        <v>29.7</v>
      </c>
      <c r="K91" s="95"/>
      <c r="L91" s="108">
        <f t="shared" si="12"/>
        <v>0</v>
      </c>
    </row>
    <row r="92" spans="2:12" x14ac:dyDescent="0.3">
      <c r="B92" s="107">
        <v>14</v>
      </c>
      <c r="C92" s="16" t="s">
        <v>103</v>
      </c>
      <c r="D92" s="7" t="s">
        <v>18</v>
      </c>
      <c r="E92" s="8">
        <f>E90+E91</f>
        <v>54.269999999999996</v>
      </c>
      <c r="F92" s="94"/>
      <c r="G92" s="108">
        <f t="shared" si="11"/>
        <v>0</v>
      </c>
      <c r="H92" s="116" t="s">
        <v>104</v>
      </c>
      <c r="I92" s="7" t="s">
        <v>18</v>
      </c>
      <c r="J92" s="8">
        <f t="shared" si="13"/>
        <v>54.269999999999996</v>
      </c>
      <c r="K92" s="95"/>
      <c r="L92" s="108">
        <f t="shared" si="12"/>
        <v>0</v>
      </c>
    </row>
    <row r="93" spans="2:12" x14ac:dyDescent="0.3">
      <c r="B93" s="107">
        <v>15</v>
      </c>
      <c r="C93" s="16" t="s">
        <v>105</v>
      </c>
      <c r="D93" s="7" t="s">
        <v>18</v>
      </c>
      <c r="E93" s="8">
        <v>26.18</v>
      </c>
      <c r="F93" s="94"/>
      <c r="G93" s="108">
        <f t="shared" si="11"/>
        <v>0</v>
      </c>
      <c r="H93" s="116" t="s">
        <v>106</v>
      </c>
      <c r="I93" s="7" t="s">
        <v>18</v>
      </c>
      <c r="J93" s="8">
        <f t="shared" si="13"/>
        <v>26.18</v>
      </c>
      <c r="K93" s="95"/>
      <c r="L93" s="108">
        <f t="shared" si="12"/>
        <v>0</v>
      </c>
    </row>
    <row r="94" spans="2:12" x14ac:dyDescent="0.3">
      <c r="B94" s="107">
        <v>16</v>
      </c>
      <c r="C94" s="16" t="s">
        <v>107</v>
      </c>
      <c r="D94" s="7" t="s">
        <v>25</v>
      </c>
      <c r="E94" s="8">
        <v>6</v>
      </c>
      <c r="F94" s="94"/>
      <c r="G94" s="108">
        <f t="shared" si="11"/>
        <v>0</v>
      </c>
      <c r="H94" s="116" t="s">
        <v>108</v>
      </c>
      <c r="I94" s="7" t="s">
        <v>54</v>
      </c>
      <c r="J94" s="8">
        <f t="shared" si="13"/>
        <v>6</v>
      </c>
      <c r="K94" s="95"/>
      <c r="L94" s="108">
        <f t="shared" si="12"/>
        <v>0</v>
      </c>
    </row>
    <row r="95" spans="2:12" x14ac:dyDescent="0.3">
      <c r="B95" s="107">
        <v>17</v>
      </c>
      <c r="C95" s="16" t="s">
        <v>109</v>
      </c>
      <c r="D95" s="7" t="s">
        <v>28</v>
      </c>
      <c r="E95" s="8">
        <v>56</v>
      </c>
      <c r="F95" s="94"/>
      <c r="G95" s="108">
        <f t="shared" si="11"/>
        <v>0</v>
      </c>
      <c r="H95" s="116" t="s">
        <v>101</v>
      </c>
      <c r="I95" s="7" t="s">
        <v>28</v>
      </c>
      <c r="J95" s="8">
        <f t="shared" si="13"/>
        <v>56</v>
      </c>
      <c r="K95" s="95"/>
      <c r="L95" s="108">
        <f t="shared" si="12"/>
        <v>0</v>
      </c>
    </row>
    <row r="96" spans="2:12" x14ac:dyDescent="0.3">
      <c r="B96" s="107">
        <v>18</v>
      </c>
      <c r="C96" s="16" t="s">
        <v>110</v>
      </c>
      <c r="D96" s="7" t="s">
        <v>25</v>
      </c>
      <c r="E96" s="8">
        <v>1</v>
      </c>
      <c r="F96" s="94"/>
      <c r="G96" s="108">
        <f t="shared" si="11"/>
        <v>0</v>
      </c>
      <c r="H96" s="116" t="s">
        <v>53</v>
      </c>
      <c r="I96" s="7" t="s">
        <v>54</v>
      </c>
      <c r="J96" s="11">
        <f t="shared" si="13"/>
        <v>1</v>
      </c>
      <c r="K96" s="96"/>
      <c r="L96" s="108">
        <f t="shared" si="12"/>
        <v>0</v>
      </c>
    </row>
    <row r="97" spans="2:12" x14ac:dyDescent="0.3">
      <c r="B97" s="107">
        <v>19</v>
      </c>
      <c r="C97" s="16" t="s">
        <v>50</v>
      </c>
      <c r="D97" s="7" t="s">
        <v>18</v>
      </c>
      <c r="E97" s="8">
        <v>15.6</v>
      </c>
      <c r="F97" s="94"/>
      <c r="G97" s="108">
        <f t="shared" si="11"/>
        <v>0</v>
      </c>
      <c r="H97" s="116" t="s">
        <v>51</v>
      </c>
      <c r="I97" s="7" t="s">
        <v>18</v>
      </c>
      <c r="J97" s="11">
        <f t="shared" si="13"/>
        <v>15.6</v>
      </c>
      <c r="K97" s="96"/>
      <c r="L97" s="108">
        <f t="shared" si="12"/>
        <v>0</v>
      </c>
    </row>
    <row r="98" spans="2:12" x14ac:dyDescent="0.3">
      <c r="B98" s="107">
        <v>20</v>
      </c>
      <c r="C98" s="16" t="s">
        <v>111</v>
      </c>
      <c r="D98" s="7" t="s">
        <v>112</v>
      </c>
      <c r="E98" s="8">
        <v>6</v>
      </c>
      <c r="F98" s="97"/>
      <c r="G98" s="108">
        <f t="shared" si="11"/>
        <v>0</v>
      </c>
      <c r="H98" s="116" t="s">
        <v>113</v>
      </c>
      <c r="I98" s="7" t="s">
        <v>18</v>
      </c>
      <c r="J98" s="11">
        <f t="shared" si="13"/>
        <v>6</v>
      </c>
      <c r="K98" s="98"/>
      <c r="L98" s="108">
        <f t="shared" si="12"/>
        <v>0</v>
      </c>
    </row>
    <row r="99" spans="2:12" ht="15" thickBot="1" x14ac:dyDescent="0.35">
      <c r="B99" s="167"/>
      <c r="C99" s="180"/>
      <c r="D99" s="178"/>
      <c r="E99" s="179"/>
      <c r="F99" s="171"/>
      <c r="G99" s="172">
        <f>SUM(G79:G98)</f>
        <v>0</v>
      </c>
      <c r="H99" s="181"/>
      <c r="I99" s="169"/>
      <c r="J99" s="170"/>
      <c r="K99" s="170"/>
      <c r="L99" s="172">
        <f>SUM(L79:L98)</f>
        <v>0</v>
      </c>
    </row>
    <row r="100" spans="2:12" x14ac:dyDescent="0.3">
      <c r="B100" s="163"/>
      <c r="C100" s="164" t="s">
        <v>114</v>
      </c>
      <c r="D100" s="165"/>
      <c r="E100" s="165"/>
      <c r="F100" s="175"/>
      <c r="G100" s="176"/>
      <c r="H100" s="163" t="str">
        <f>C100</f>
        <v>Окна</v>
      </c>
      <c r="I100" s="165"/>
      <c r="J100" s="165"/>
      <c r="K100" s="165"/>
      <c r="L100" s="166"/>
    </row>
    <row r="101" spans="2:12" x14ac:dyDescent="0.3">
      <c r="B101" s="105"/>
      <c r="C101" s="4" t="s">
        <v>16</v>
      </c>
      <c r="D101" s="24"/>
      <c r="E101" s="24"/>
      <c r="F101" s="53"/>
      <c r="G101" s="139"/>
      <c r="H101" s="105"/>
      <c r="I101" s="4"/>
      <c r="J101" s="5"/>
      <c r="K101" s="5"/>
      <c r="L101" s="106"/>
    </row>
    <row r="102" spans="2:12" x14ac:dyDescent="0.3">
      <c r="B102" s="107">
        <v>1</v>
      </c>
      <c r="C102" s="19" t="s">
        <v>115</v>
      </c>
      <c r="D102" s="14" t="s">
        <v>18</v>
      </c>
      <c r="E102" s="20">
        <v>80</v>
      </c>
      <c r="F102" s="93"/>
      <c r="G102" s="108">
        <f t="shared" ref="G102:G107" si="14">E102*F102</f>
        <v>0</v>
      </c>
      <c r="H102" s="109"/>
      <c r="I102" s="10"/>
      <c r="J102" s="11"/>
      <c r="K102" s="11"/>
      <c r="L102" s="108">
        <f t="shared" ref="L102:L107" si="15">J102*K102</f>
        <v>0</v>
      </c>
    </row>
    <row r="103" spans="2:12" x14ac:dyDescent="0.3">
      <c r="B103" s="107">
        <v>3</v>
      </c>
      <c r="C103" s="21" t="s">
        <v>116</v>
      </c>
      <c r="D103" s="14" t="s">
        <v>28</v>
      </c>
      <c r="E103" s="20">
        <v>80</v>
      </c>
      <c r="F103" s="93"/>
      <c r="G103" s="108">
        <f t="shared" si="14"/>
        <v>0</v>
      </c>
      <c r="H103" s="107"/>
      <c r="I103" s="7"/>
      <c r="J103" s="11"/>
      <c r="K103" s="11"/>
      <c r="L103" s="108">
        <f t="shared" si="15"/>
        <v>0</v>
      </c>
    </row>
    <row r="104" spans="2:12" x14ac:dyDescent="0.3">
      <c r="B104" s="107">
        <v>4</v>
      </c>
      <c r="C104" s="21" t="s">
        <v>117</v>
      </c>
      <c r="D104" s="14" t="s">
        <v>28</v>
      </c>
      <c r="E104" s="20">
        <v>144</v>
      </c>
      <c r="F104" s="93"/>
      <c r="G104" s="108">
        <f t="shared" si="14"/>
        <v>0</v>
      </c>
      <c r="H104" s="107"/>
      <c r="I104" s="7"/>
      <c r="J104" s="8"/>
      <c r="K104" s="11"/>
      <c r="L104" s="108">
        <f t="shared" si="15"/>
        <v>0</v>
      </c>
    </row>
    <row r="105" spans="2:12" x14ac:dyDescent="0.3">
      <c r="B105" s="107">
        <v>5</v>
      </c>
      <c r="C105" s="48" t="s">
        <v>118</v>
      </c>
      <c r="D105" s="14" t="s">
        <v>28</v>
      </c>
      <c r="E105" s="20">
        <v>129.6</v>
      </c>
      <c r="F105" s="93"/>
      <c r="G105" s="108">
        <f t="shared" si="14"/>
        <v>0</v>
      </c>
      <c r="H105" s="107"/>
      <c r="I105" s="7"/>
      <c r="J105" s="8"/>
      <c r="K105" s="20"/>
      <c r="L105" s="108">
        <f t="shared" si="15"/>
        <v>0</v>
      </c>
    </row>
    <row r="106" spans="2:12" x14ac:dyDescent="0.3">
      <c r="B106" s="107">
        <v>6</v>
      </c>
      <c r="C106" s="21" t="s">
        <v>119</v>
      </c>
      <c r="D106" s="14" t="s">
        <v>18</v>
      </c>
      <c r="E106" s="20">
        <f>E105*0.2</f>
        <v>25.92</v>
      </c>
      <c r="F106" s="93"/>
      <c r="G106" s="108">
        <f t="shared" si="14"/>
        <v>0</v>
      </c>
      <c r="H106" s="107"/>
      <c r="I106" s="7"/>
      <c r="J106" s="8"/>
      <c r="K106" s="11"/>
      <c r="L106" s="108">
        <f t="shared" si="15"/>
        <v>0</v>
      </c>
    </row>
    <row r="107" spans="2:12" x14ac:dyDescent="0.3">
      <c r="B107" s="107">
        <v>7</v>
      </c>
      <c r="C107" s="21" t="s">
        <v>120</v>
      </c>
      <c r="D107" s="14" t="s">
        <v>18</v>
      </c>
      <c r="E107" s="20">
        <v>172.8</v>
      </c>
      <c r="F107" s="93"/>
      <c r="G107" s="108">
        <f t="shared" si="14"/>
        <v>0</v>
      </c>
      <c r="H107" s="107"/>
      <c r="I107" s="7"/>
      <c r="J107" s="8"/>
      <c r="K107" s="11"/>
      <c r="L107" s="108">
        <f t="shared" si="15"/>
        <v>0</v>
      </c>
    </row>
    <row r="108" spans="2:12" x14ac:dyDescent="0.3">
      <c r="B108" s="125"/>
      <c r="C108" s="48"/>
      <c r="D108" s="26"/>
      <c r="E108" s="11"/>
      <c r="F108" s="56"/>
      <c r="G108" s="118">
        <f>SUM(G102:G107)</f>
        <v>0</v>
      </c>
      <c r="H108" s="117"/>
      <c r="I108" s="26"/>
      <c r="J108" s="11"/>
      <c r="K108" s="11"/>
      <c r="L108" s="118">
        <f>SUM(L102:L107)</f>
        <v>0</v>
      </c>
    </row>
    <row r="109" spans="2:12" x14ac:dyDescent="0.3">
      <c r="B109" s="113"/>
      <c r="C109" s="5" t="s">
        <v>34</v>
      </c>
      <c r="D109" s="5"/>
      <c r="E109" s="5"/>
      <c r="F109" s="51"/>
      <c r="G109" s="139"/>
      <c r="H109" s="113"/>
      <c r="I109" s="5"/>
      <c r="J109" s="5"/>
      <c r="K109" s="5"/>
      <c r="L109" s="106"/>
    </row>
    <row r="110" spans="2:12" x14ac:dyDescent="0.3">
      <c r="B110" s="107">
        <v>1</v>
      </c>
      <c r="C110" s="16" t="s">
        <v>121</v>
      </c>
      <c r="D110" s="7" t="s">
        <v>18</v>
      </c>
      <c r="E110" s="8">
        <v>144</v>
      </c>
      <c r="F110" s="94"/>
      <c r="G110" s="108">
        <f t="shared" ref="G110:G115" si="16">E110*F110</f>
        <v>0</v>
      </c>
      <c r="H110" s="119" t="s">
        <v>122</v>
      </c>
      <c r="I110" s="38" t="s">
        <v>18</v>
      </c>
      <c r="J110" s="44">
        <f t="shared" ref="J110:J115" si="17">E110</f>
        <v>144</v>
      </c>
      <c r="K110" s="95"/>
      <c r="L110" s="108">
        <f t="shared" ref="L110:L115" si="18">J110*K110</f>
        <v>0</v>
      </c>
    </row>
    <row r="111" spans="2:12" x14ac:dyDescent="0.3">
      <c r="B111" s="107">
        <v>2</v>
      </c>
      <c r="C111" s="66" t="s">
        <v>123</v>
      </c>
      <c r="D111" s="7" t="s">
        <v>28</v>
      </c>
      <c r="E111" s="8">
        <v>80</v>
      </c>
      <c r="F111" s="94"/>
      <c r="G111" s="108">
        <f t="shared" si="16"/>
        <v>0</v>
      </c>
      <c r="H111" s="119" t="s">
        <v>124</v>
      </c>
      <c r="I111" s="38" t="str">
        <f>D111</f>
        <v>мп</v>
      </c>
      <c r="J111" s="44">
        <f t="shared" si="17"/>
        <v>80</v>
      </c>
      <c r="K111" s="95"/>
      <c r="L111" s="108">
        <f t="shared" si="18"/>
        <v>0</v>
      </c>
    </row>
    <row r="112" spans="2:12" x14ac:dyDescent="0.3">
      <c r="B112" s="107">
        <v>3</v>
      </c>
      <c r="C112" s="66" t="s">
        <v>125</v>
      </c>
      <c r="D112" s="7" t="s">
        <v>28</v>
      </c>
      <c r="E112" s="8">
        <v>80</v>
      </c>
      <c r="F112" s="94"/>
      <c r="G112" s="108">
        <f t="shared" si="16"/>
        <v>0</v>
      </c>
      <c r="H112" s="114" t="s">
        <v>126</v>
      </c>
      <c r="I112" s="38" t="str">
        <f>D112</f>
        <v>мп</v>
      </c>
      <c r="J112" s="44">
        <f t="shared" si="17"/>
        <v>80</v>
      </c>
      <c r="K112" s="95"/>
      <c r="L112" s="108">
        <f t="shared" si="18"/>
        <v>0</v>
      </c>
    </row>
    <row r="113" spans="2:12" x14ac:dyDescent="0.3">
      <c r="B113" s="107">
        <v>4</v>
      </c>
      <c r="C113" s="16" t="s">
        <v>127</v>
      </c>
      <c r="D113" s="7" t="s">
        <v>28</v>
      </c>
      <c r="E113" s="8">
        <v>129.6</v>
      </c>
      <c r="F113" s="94"/>
      <c r="G113" s="108">
        <f t="shared" si="16"/>
        <v>0</v>
      </c>
      <c r="H113" s="114" t="s">
        <v>128</v>
      </c>
      <c r="I113" s="38" t="str">
        <f>D113</f>
        <v>мп</v>
      </c>
      <c r="J113" s="44">
        <f t="shared" si="17"/>
        <v>129.6</v>
      </c>
      <c r="K113" s="95"/>
      <c r="L113" s="108">
        <f t="shared" si="18"/>
        <v>0</v>
      </c>
    </row>
    <row r="114" spans="2:12" ht="27.6" x14ac:dyDescent="0.3">
      <c r="B114" s="107">
        <v>5</v>
      </c>
      <c r="C114" s="16" t="s">
        <v>129</v>
      </c>
      <c r="D114" s="7" t="s">
        <v>18</v>
      </c>
      <c r="E114" s="8">
        <f>E113*0.2</f>
        <v>25.92</v>
      </c>
      <c r="F114" s="94"/>
      <c r="G114" s="108">
        <f t="shared" si="16"/>
        <v>0</v>
      </c>
      <c r="H114" s="114" t="s">
        <v>130</v>
      </c>
      <c r="I114" s="38" t="s">
        <v>18</v>
      </c>
      <c r="J114" s="44">
        <f t="shared" si="17"/>
        <v>25.92</v>
      </c>
      <c r="K114" s="95"/>
      <c r="L114" s="108">
        <f t="shared" si="18"/>
        <v>0</v>
      </c>
    </row>
    <row r="115" spans="2:12" x14ac:dyDescent="0.3">
      <c r="B115" s="107">
        <v>6</v>
      </c>
      <c r="C115" s="16" t="s">
        <v>131</v>
      </c>
      <c r="D115" s="7" t="s">
        <v>18</v>
      </c>
      <c r="E115" s="8">
        <f>E110*1.2</f>
        <v>172.79999999999998</v>
      </c>
      <c r="F115" s="94"/>
      <c r="G115" s="108">
        <f t="shared" si="16"/>
        <v>0</v>
      </c>
      <c r="H115" s="114" t="s">
        <v>132</v>
      </c>
      <c r="I115" s="42" t="s">
        <v>18</v>
      </c>
      <c r="J115" s="44">
        <f t="shared" si="17"/>
        <v>172.79999999999998</v>
      </c>
      <c r="K115" s="95"/>
      <c r="L115" s="108">
        <f t="shared" si="18"/>
        <v>0</v>
      </c>
    </row>
    <row r="116" spans="2:12" ht="15" thickBot="1" x14ac:dyDescent="0.35">
      <c r="B116" s="167"/>
      <c r="C116" s="177"/>
      <c r="D116" s="178"/>
      <c r="E116" s="179"/>
      <c r="F116" s="182"/>
      <c r="G116" s="172">
        <f>SUM(G110:G115)</f>
        <v>0</v>
      </c>
      <c r="H116" s="173"/>
      <c r="I116" s="183"/>
      <c r="J116" s="170"/>
      <c r="K116" s="170"/>
      <c r="L116" s="172">
        <f>SUM(L110:L115)</f>
        <v>0</v>
      </c>
    </row>
    <row r="117" spans="2:12" x14ac:dyDescent="0.3">
      <c r="B117" s="163"/>
      <c r="C117" s="164" t="s">
        <v>133</v>
      </c>
      <c r="D117" s="165"/>
      <c r="E117" s="165"/>
      <c r="F117" s="175"/>
      <c r="G117" s="176"/>
      <c r="H117" s="163" t="str">
        <f>C117</f>
        <v>Кондиционирование и Вентиляция</v>
      </c>
      <c r="I117" s="165"/>
      <c r="J117" s="165"/>
      <c r="K117" s="165"/>
      <c r="L117" s="166"/>
    </row>
    <row r="118" spans="2:12" x14ac:dyDescent="0.3">
      <c r="B118" s="105"/>
      <c r="C118" s="4" t="s">
        <v>16</v>
      </c>
      <c r="D118" s="24"/>
      <c r="E118" s="24"/>
      <c r="F118" s="53"/>
      <c r="G118" s="139"/>
      <c r="H118" s="105"/>
      <c r="I118" s="4"/>
      <c r="J118" s="5"/>
      <c r="K118" s="5"/>
      <c r="L118" s="106"/>
    </row>
    <row r="119" spans="2:12" x14ac:dyDescent="0.3">
      <c r="B119" s="107">
        <v>1</v>
      </c>
      <c r="C119" s="19" t="s">
        <v>134</v>
      </c>
      <c r="D119" s="14" t="s">
        <v>25</v>
      </c>
      <c r="E119" s="20">
        <v>18</v>
      </c>
      <c r="F119" s="93"/>
      <c r="G119" s="108">
        <f t="shared" ref="G119:G122" si="19">E119*F119</f>
        <v>0</v>
      </c>
      <c r="H119" s="109"/>
      <c r="I119" s="10"/>
      <c r="J119" s="11"/>
      <c r="K119" s="11"/>
      <c r="L119" s="108">
        <f t="shared" ref="L119:L122" si="20">J119*K119</f>
        <v>0</v>
      </c>
    </row>
    <row r="120" spans="2:12" x14ac:dyDescent="0.3">
      <c r="B120" s="107">
        <v>2</v>
      </c>
      <c r="C120" s="19" t="s">
        <v>135</v>
      </c>
      <c r="D120" s="14" t="s">
        <v>25</v>
      </c>
      <c r="E120" s="20">
        <v>2</v>
      </c>
      <c r="F120" s="93"/>
      <c r="G120" s="108">
        <f t="shared" si="19"/>
        <v>0</v>
      </c>
      <c r="H120" s="109"/>
      <c r="I120" s="10"/>
      <c r="J120" s="11"/>
      <c r="K120" s="11"/>
      <c r="L120" s="108">
        <f t="shared" si="20"/>
        <v>0</v>
      </c>
    </row>
    <row r="121" spans="2:12" x14ac:dyDescent="0.3">
      <c r="B121" s="107">
        <v>3</v>
      </c>
      <c r="C121" s="21" t="s">
        <v>136</v>
      </c>
      <c r="D121" s="14" t="s">
        <v>25</v>
      </c>
      <c r="E121" s="20">
        <v>20</v>
      </c>
      <c r="F121" s="93"/>
      <c r="G121" s="108">
        <f t="shared" si="19"/>
        <v>0</v>
      </c>
      <c r="H121" s="109"/>
      <c r="I121" s="10"/>
      <c r="J121" s="11"/>
      <c r="K121" s="11"/>
      <c r="L121" s="108">
        <f t="shared" si="20"/>
        <v>0</v>
      </c>
    </row>
    <row r="122" spans="2:12" x14ac:dyDescent="0.3">
      <c r="B122" s="107">
        <v>3</v>
      </c>
      <c r="C122" s="48" t="s">
        <v>137</v>
      </c>
      <c r="D122" s="14" t="s">
        <v>28</v>
      </c>
      <c r="E122" s="20">
        <v>40</v>
      </c>
      <c r="F122" s="93"/>
      <c r="G122" s="108">
        <f t="shared" si="19"/>
        <v>0</v>
      </c>
      <c r="H122" s="107"/>
      <c r="I122" s="7"/>
      <c r="J122" s="11"/>
      <c r="K122" s="11"/>
      <c r="L122" s="108">
        <f t="shared" si="20"/>
        <v>0</v>
      </c>
    </row>
    <row r="123" spans="2:12" x14ac:dyDescent="0.3">
      <c r="B123" s="107"/>
      <c r="C123" s="48"/>
      <c r="D123" s="14"/>
      <c r="E123" s="20"/>
      <c r="F123" s="57"/>
      <c r="G123" s="112">
        <f>SUM(G119:G122)</f>
        <v>0</v>
      </c>
      <c r="H123" s="107"/>
      <c r="I123" s="7"/>
      <c r="J123" s="11"/>
      <c r="K123" s="11"/>
      <c r="L123" s="112">
        <f>SUM(L119:L122)</f>
        <v>0</v>
      </c>
    </row>
    <row r="124" spans="2:12" x14ac:dyDescent="0.3">
      <c r="B124" s="113"/>
      <c r="C124" s="5" t="s">
        <v>34</v>
      </c>
      <c r="D124" s="5"/>
      <c r="E124" s="5"/>
      <c r="F124" s="51"/>
      <c r="G124" s="139"/>
      <c r="H124" s="113"/>
      <c r="I124" s="5"/>
      <c r="J124" s="5"/>
      <c r="K124" s="5"/>
      <c r="L124" s="106"/>
    </row>
    <row r="125" spans="2:12" x14ac:dyDescent="0.3">
      <c r="B125" s="227"/>
      <c r="C125" s="244"/>
      <c r="D125" s="244"/>
      <c r="E125" s="244"/>
      <c r="F125" s="245"/>
      <c r="G125" s="246"/>
      <c r="H125" s="239" t="s">
        <v>206</v>
      </c>
      <c r="I125" s="240"/>
      <c r="J125" s="241"/>
      <c r="K125" s="241"/>
      <c r="L125" s="247"/>
    </row>
    <row r="126" spans="2:12" x14ac:dyDescent="0.3">
      <c r="B126" s="227"/>
      <c r="C126" s="244"/>
      <c r="D126" s="244"/>
      <c r="E126" s="244"/>
      <c r="F126" s="245"/>
      <c r="G126" s="246"/>
      <c r="H126" s="239" t="s">
        <v>246</v>
      </c>
      <c r="I126" s="240"/>
      <c r="J126" s="241"/>
      <c r="K126" s="241"/>
      <c r="L126" s="247"/>
    </row>
    <row r="127" spans="2:12" ht="27.6" x14ac:dyDescent="0.3">
      <c r="B127" s="111">
        <v>1</v>
      </c>
      <c r="C127" s="16" t="s">
        <v>395</v>
      </c>
      <c r="D127" s="7" t="s">
        <v>157</v>
      </c>
      <c r="E127" s="8">
        <v>1</v>
      </c>
      <c r="F127" s="99"/>
      <c r="G127" s="108">
        <f t="shared" ref="G127:G132" si="21">E127*F127</f>
        <v>0</v>
      </c>
      <c r="H127" s="120" t="s">
        <v>247</v>
      </c>
      <c r="I127" s="14" t="s">
        <v>156</v>
      </c>
      <c r="J127" s="11">
        <v>25</v>
      </c>
      <c r="K127" s="100"/>
      <c r="L127" s="108">
        <f t="shared" ref="L127:L132" si="22">J127*K127</f>
        <v>0</v>
      </c>
    </row>
    <row r="128" spans="2:12" x14ac:dyDescent="0.3">
      <c r="B128" s="111">
        <v>2</v>
      </c>
      <c r="C128" s="16" t="s">
        <v>394</v>
      </c>
      <c r="D128" s="7" t="s">
        <v>157</v>
      </c>
      <c r="E128" s="8">
        <v>1</v>
      </c>
      <c r="F128" s="99"/>
      <c r="G128" s="108">
        <f t="shared" si="21"/>
        <v>0</v>
      </c>
      <c r="H128" s="120" t="s">
        <v>248</v>
      </c>
      <c r="I128" s="14" t="s">
        <v>156</v>
      </c>
      <c r="J128" s="11">
        <v>25</v>
      </c>
      <c r="K128" s="100"/>
      <c r="L128" s="108">
        <f t="shared" si="22"/>
        <v>0</v>
      </c>
    </row>
    <row r="129" spans="2:12" x14ac:dyDescent="0.3">
      <c r="B129" s="111">
        <v>3</v>
      </c>
      <c r="C129" s="16"/>
      <c r="D129" s="7"/>
      <c r="E129" s="8"/>
      <c r="F129" s="9"/>
      <c r="G129" s="108">
        <f t="shared" si="21"/>
        <v>0</v>
      </c>
      <c r="H129" s="120" t="s">
        <v>249</v>
      </c>
      <c r="I129" s="14" t="s">
        <v>156</v>
      </c>
      <c r="J129" s="11">
        <v>25</v>
      </c>
      <c r="K129" s="100"/>
      <c r="L129" s="108">
        <f t="shared" si="22"/>
        <v>0</v>
      </c>
    </row>
    <row r="130" spans="2:12" x14ac:dyDescent="0.3">
      <c r="B130" s="111">
        <v>4</v>
      </c>
      <c r="C130" s="16"/>
      <c r="D130" s="7"/>
      <c r="E130" s="8"/>
      <c r="F130" s="9"/>
      <c r="G130" s="108">
        <f t="shared" si="21"/>
        <v>0</v>
      </c>
      <c r="H130" s="120" t="s">
        <v>250</v>
      </c>
      <c r="I130" s="14" t="s">
        <v>156</v>
      </c>
      <c r="J130" s="11">
        <v>25</v>
      </c>
      <c r="K130" s="100"/>
      <c r="L130" s="108">
        <f t="shared" si="22"/>
        <v>0</v>
      </c>
    </row>
    <row r="131" spans="2:12" x14ac:dyDescent="0.3">
      <c r="B131" s="111">
        <v>5</v>
      </c>
      <c r="C131" s="16"/>
      <c r="D131" s="7"/>
      <c r="E131" s="8"/>
      <c r="F131" s="9"/>
      <c r="G131" s="108">
        <f t="shared" si="21"/>
        <v>0</v>
      </c>
      <c r="H131" s="120" t="s">
        <v>251</v>
      </c>
      <c r="I131" s="14" t="s">
        <v>252</v>
      </c>
      <c r="J131" s="11">
        <v>5</v>
      </c>
      <c r="K131" s="100"/>
      <c r="L131" s="108">
        <f t="shared" si="22"/>
        <v>0</v>
      </c>
    </row>
    <row r="132" spans="2:12" x14ac:dyDescent="0.3">
      <c r="B132" s="111">
        <v>6</v>
      </c>
      <c r="C132" s="16"/>
      <c r="D132" s="7"/>
      <c r="E132" s="8"/>
      <c r="F132" s="9"/>
      <c r="G132" s="108">
        <f t="shared" si="21"/>
        <v>0</v>
      </c>
      <c r="H132" s="120" t="s">
        <v>253</v>
      </c>
      <c r="I132" s="14" t="s">
        <v>156</v>
      </c>
      <c r="J132" s="11">
        <v>25</v>
      </c>
      <c r="K132" s="100"/>
      <c r="L132" s="108">
        <f t="shared" si="22"/>
        <v>0</v>
      </c>
    </row>
    <row r="133" spans="2:12" x14ac:dyDescent="0.3">
      <c r="B133" s="227"/>
      <c r="C133" s="228"/>
      <c r="D133" s="229"/>
      <c r="E133" s="230"/>
      <c r="F133" s="233"/>
      <c r="G133" s="243"/>
      <c r="H133" s="239" t="s">
        <v>254</v>
      </c>
      <c r="I133" s="240"/>
      <c r="J133" s="241"/>
      <c r="K133" s="241"/>
      <c r="L133" s="242"/>
    </row>
    <row r="134" spans="2:12" ht="27.6" x14ac:dyDescent="0.3">
      <c r="B134" s="111">
        <v>1</v>
      </c>
      <c r="C134" s="16" t="s">
        <v>396</v>
      </c>
      <c r="D134" s="7" t="s">
        <v>157</v>
      </c>
      <c r="E134" s="8">
        <v>5</v>
      </c>
      <c r="F134" s="99"/>
      <c r="G134" s="108">
        <f t="shared" ref="G134:G146" si="23">E134*F134</f>
        <v>0</v>
      </c>
      <c r="H134" s="120" t="s">
        <v>255</v>
      </c>
      <c r="I134" s="14" t="s">
        <v>156</v>
      </c>
      <c r="J134" s="11">
        <v>25</v>
      </c>
      <c r="K134" s="100"/>
      <c r="L134" s="108">
        <f t="shared" ref="L134:L164" si="24">J134*K134</f>
        <v>0</v>
      </c>
    </row>
    <row r="135" spans="2:12" x14ac:dyDescent="0.3">
      <c r="B135" s="111">
        <v>2</v>
      </c>
      <c r="C135" s="16" t="s">
        <v>394</v>
      </c>
      <c r="D135" s="7" t="s">
        <v>157</v>
      </c>
      <c r="E135" s="8">
        <v>5</v>
      </c>
      <c r="F135" s="99"/>
      <c r="G135" s="108">
        <f t="shared" si="23"/>
        <v>0</v>
      </c>
      <c r="H135" s="120" t="s">
        <v>248</v>
      </c>
      <c r="I135" s="14" t="s">
        <v>156</v>
      </c>
      <c r="J135" s="11">
        <v>25</v>
      </c>
      <c r="K135" s="100"/>
      <c r="L135" s="108">
        <f t="shared" si="24"/>
        <v>0</v>
      </c>
    </row>
    <row r="136" spans="2:12" x14ac:dyDescent="0.3">
      <c r="B136" s="111">
        <v>3</v>
      </c>
      <c r="C136" s="16"/>
      <c r="D136" s="7"/>
      <c r="E136" s="8"/>
      <c r="F136" s="9"/>
      <c r="G136" s="108">
        <f t="shared" si="23"/>
        <v>0</v>
      </c>
      <c r="H136" s="120" t="s">
        <v>256</v>
      </c>
      <c r="I136" s="14" t="s">
        <v>156</v>
      </c>
      <c r="J136" s="11">
        <v>25</v>
      </c>
      <c r="K136" s="100"/>
      <c r="L136" s="108">
        <f t="shared" si="24"/>
        <v>0</v>
      </c>
    </row>
    <row r="137" spans="2:12" x14ac:dyDescent="0.3">
      <c r="B137" s="111">
        <v>4</v>
      </c>
      <c r="C137" s="16"/>
      <c r="D137" s="7"/>
      <c r="E137" s="8"/>
      <c r="F137" s="59"/>
      <c r="G137" s="108">
        <f t="shared" si="23"/>
        <v>0</v>
      </c>
      <c r="H137" s="120" t="s">
        <v>250</v>
      </c>
      <c r="I137" s="14" t="s">
        <v>156</v>
      </c>
      <c r="J137" s="11">
        <v>25</v>
      </c>
      <c r="K137" s="100"/>
      <c r="L137" s="108">
        <f t="shared" si="24"/>
        <v>0</v>
      </c>
    </row>
    <row r="138" spans="2:12" x14ac:dyDescent="0.3">
      <c r="B138" s="111">
        <v>5</v>
      </c>
      <c r="C138" s="16"/>
      <c r="D138" s="7"/>
      <c r="E138" s="8"/>
      <c r="F138" s="59"/>
      <c r="G138" s="108">
        <f t="shared" si="23"/>
        <v>0</v>
      </c>
      <c r="H138" s="120" t="s">
        <v>251</v>
      </c>
      <c r="I138" s="14" t="s">
        <v>252</v>
      </c>
      <c r="J138" s="11">
        <v>5</v>
      </c>
      <c r="K138" s="100"/>
      <c r="L138" s="108">
        <f t="shared" si="24"/>
        <v>0</v>
      </c>
    </row>
    <row r="139" spans="2:12" x14ac:dyDescent="0.3">
      <c r="B139" s="111">
        <v>6</v>
      </c>
      <c r="C139" s="16"/>
      <c r="D139" s="7"/>
      <c r="E139" s="8"/>
      <c r="F139" s="59"/>
      <c r="G139" s="108">
        <f t="shared" si="23"/>
        <v>0</v>
      </c>
      <c r="H139" s="120" t="s">
        <v>257</v>
      </c>
      <c r="I139" s="14" t="s">
        <v>156</v>
      </c>
      <c r="J139" s="11">
        <v>25</v>
      </c>
      <c r="K139" s="100"/>
      <c r="L139" s="108">
        <f t="shared" si="24"/>
        <v>0</v>
      </c>
    </row>
    <row r="140" spans="2:12" x14ac:dyDescent="0.3">
      <c r="B140" s="111">
        <v>7</v>
      </c>
      <c r="C140" s="16"/>
      <c r="D140" s="7"/>
      <c r="E140" s="8"/>
      <c r="F140" s="59"/>
      <c r="G140" s="108">
        <f t="shared" si="23"/>
        <v>0</v>
      </c>
      <c r="H140" s="120" t="s">
        <v>258</v>
      </c>
      <c r="I140" s="14" t="s">
        <v>156</v>
      </c>
      <c r="J140" s="11">
        <v>21</v>
      </c>
      <c r="K140" s="100"/>
      <c r="L140" s="108">
        <f t="shared" si="24"/>
        <v>0</v>
      </c>
    </row>
    <row r="141" spans="2:12" x14ac:dyDescent="0.3">
      <c r="B141" s="111">
        <v>8</v>
      </c>
      <c r="C141" s="16"/>
      <c r="D141" s="7"/>
      <c r="E141" s="8"/>
      <c r="F141" s="59"/>
      <c r="G141" s="108">
        <f t="shared" si="23"/>
        <v>0</v>
      </c>
      <c r="H141" s="120" t="s">
        <v>248</v>
      </c>
      <c r="I141" s="14" t="s">
        <v>156</v>
      </c>
      <c r="J141" s="11">
        <v>21</v>
      </c>
      <c r="K141" s="100"/>
      <c r="L141" s="108">
        <f t="shared" si="24"/>
        <v>0</v>
      </c>
    </row>
    <row r="142" spans="2:12" x14ac:dyDescent="0.3">
      <c r="B142" s="111">
        <v>9</v>
      </c>
      <c r="C142" s="16"/>
      <c r="D142" s="7"/>
      <c r="E142" s="8"/>
      <c r="F142" s="59"/>
      <c r="G142" s="108">
        <f t="shared" si="23"/>
        <v>0</v>
      </c>
      <c r="H142" s="120" t="s">
        <v>259</v>
      </c>
      <c r="I142" s="14" t="s">
        <v>156</v>
      </c>
      <c r="J142" s="11">
        <v>21</v>
      </c>
      <c r="K142" s="100"/>
      <c r="L142" s="108">
        <f t="shared" si="24"/>
        <v>0</v>
      </c>
    </row>
    <row r="143" spans="2:12" x14ac:dyDescent="0.3">
      <c r="B143" s="111">
        <v>10</v>
      </c>
      <c r="C143" s="16"/>
      <c r="D143" s="7"/>
      <c r="E143" s="8"/>
      <c r="F143" s="59"/>
      <c r="G143" s="108">
        <f t="shared" si="23"/>
        <v>0</v>
      </c>
      <c r="H143" s="120" t="s">
        <v>250</v>
      </c>
      <c r="I143" s="14" t="s">
        <v>156</v>
      </c>
      <c r="J143" s="11">
        <v>21</v>
      </c>
      <c r="K143" s="100"/>
      <c r="L143" s="108">
        <f t="shared" si="24"/>
        <v>0</v>
      </c>
    </row>
    <row r="144" spans="2:12" x14ac:dyDescent="0.3">
      <c r="B144" s="111">
        <v>11</v>
      </c>
      <c r="C144" s="16"/>
      <c r="D144" s="7"/>
      <c r="E144" s="8"/>
      <c r="F144" s="59"/>
      <c r="G144" s="108">
        <f t="shared" si="23"/>
        <v>0</v>
      </c>
      <c r="H144" s="120" t="s">
        <v>251</v>
      </c>
      <c r="I144" s="14" t="s">
        <v>252</v>
      </c>
      <c r="J144" s="11">
        <v>4</v>
      </c>
      <c r="K144" s="100"/>
      <c r="L144" s="108">
        <f t="shared" si="24"/>
        <v>0</v>
      </c>
    </row>
    <row r="145" spans="2:12" x14ac:dyDescent="0.3">
      <c r="B145" s="111">
        <v>12</v>
      </c>
      <c r="C145" s="16"/>
      <c r="D145" s="7"/>
      <c r="E145" s="8"/>
      <c r="F145" s="59"/>
      <c r="G145" s="108">
        <f t="shared" si="23"/>
        <v>0</v>
      </c>
      <c r="H145" s="120" t="s">
        <v>260</v>
      </c>
      <c r="I145" s="14" t="s">
        <v>156</v>
      </c>
      <c r="J145" s="11">
        <v>21</v>
      </c>
      <c r="K145" s="100"/>
      <c r="L145" s="108">
        <f t="shared" si="24"/>
        <v>0</v>
      </c>
    </row>
    <row r="146" spans="2:12" x14ac:dyDescent="0.3">
      <c r="B146" s="111">
        <v>13</v>
      </c>
      <c r="C146" s="16"/>
      <c r="D146" s="7"/>
      <c r="E146" s="8"/>
      <c r="F146" s="59"/>
      <c r="G146" s="108">
        <f t="shared" si="23"/>
        <v>0</v>
      </c>
      <c r="H146" s="120" t="s">
        <v>261</v>
      </c>
      <c r="I146" s="14" t="s">
        <v>156</v>
      </c>
      <c r="J146" s="11">
        <v>22</v>
      </c>
      <c r="K146" s="100"/>
      <c r="L146" s="108">
        <f t="shared" si="24"/>
        <v>0</v>
      </c>
    </row>
    <row r="147" spans="2:12" x14ac:dyDescent="0.3">
      <c r="B147" s="227"/>
      <c r="C147" s="228"/>
      <c r="D147" s="229"/>
      <c r="E147" s="230"/>
      <c r="F147" s="237"/>
      <c r="G147" s="238"/>
      <c r="H147" s="239" t="s">
        <v>262</v>
      </c>
      <c r="I147" s="240"/>
      <c r="J147" s="241"/>
      <c r="K147" s="241"/>
      <c r="L147" s="236"/>
    </row>
    <row r="148" spans="2:12" x14ac:dyDescent="0.3">
      <c r="B148" s="111">
        <v>1</v>
      </c>
      <c r="C148" s="16"/>
      <c r="D148" s="7"/>
      <c r="E148" s="8"/>
      <c r="F148" s="59"/>
      <c r="G148" s="108">
        <f t="shared" ref="G148:G168" si="25">E148*F148</f>
        <v>0</v>
      </c>
      <c r="H148" s="120" t="s">
        <v>263</v>
      </c>
      <c r="I148" s="14" t="s">
        <v>156</v>
      </c>
      <c r="J148" s="11">
        <v>22</v>
      </c>
      <c r="K148" s="100"/>
      <c r="L148" s="108">
        <f t="shared" si="24"/>
        <v>0</v>
      </c>
    </row>
    <row r="149" spans="2:12" x14ac:dyDescent="0.3">
      <c r="B149" s="111">
        <v>2</v>
      </c>
      <c r="C149" s="16"/>
      <c r="D149" s="7"/>
      <c r="E149" s="8"/>
      <c r="F149" s="59"/>
      <c r="G149" s="108">
        <f t="shared" si="25"/>
        <v>0</v>
      </c>
      <c r="H149" s="120" t="s">
        <v>264</v>
      </c>
      <c r="I149" s="14" t="s">
        <v>156</v>
      </c>
      <c r="J149" s="11">
        <v>22</v>
      </c>
      <c r="K149" s="100"/>
      <c r="L149" s="108">
        <f t="shared" si="24"/>
        <v>0</v>
      </c>
    </row>
    <row r="150" spans="2:12" x14ac:dyDescent="0.3">
      <c r="B150" s="111">
        <v>3</v>
      </c>
      <c r="C150" s="16"/>
      <c r="D150" s="7"/>
      <c r="E150" s="8"/>
      <c r="F150" s="59"/>
      <c r="G150" s="108">
        <f t="shared" si="25"/>
        <v>0</v>
      </c>
      <c r="H150" s="120" t="s">
        <v>263</v>
      </c>
      <c r="I150" s="14" t="s">
        <v>156</v>
      </c>
      <c r="J150" s="11">
        <v>22</v>
      </c>
      <c r="K150" s="100"/>
      <c r="L150" s="108">
        <f t="shared" si="24"/>
        <v>0</v>
      </c>
    </row>
    <row r="151" spans="2:12" x14ac:dyDescent="0.3">
      <c r="B151" s="111">
        <v>4</v>
      </c>
      <c r="C151" s="16"/>
      <c r="D151" s="7"/>
      <c r="E151" s="8"/>
      <c r="F151" s="59"/>
      <c r="G151" s="108">
        <f t="shared" si="25"/>
        <v>0</v>
      </c>
      <c r="H151" s="120" t="s">
        <v>251</v>
      </c>
      <c r="I151" s="14" t="s">
        <v>252</v>
      </c>
      <c r="J151" s="11">
        <v>5</v>
      </c>
      <c r="K151" s="100"/>
      <c r="L151" s="108">
        <f t="shared" si="24"/>
        <v>0</v>
      </c>
    </row>
    <row r="152" spans="2:12" x14ac:dyDescent="0.3">
      <c r="B152" s="111">
        <v>5</v>
      </c>
      <c r="C152" s="16"/>
      <c r="D152" s="7"/>
      <c r="E152" s="8"/>
      <c r="F152" s="59"/>
      <c r="G152" s="108">
        <f t="shared" si="25"/>
        <v>0</v>
      </c>
      <c r="H152" s="120" t="s">
        <v>265</v>
      </c>
      <c r="I152" s="14" t="s">
        <v>156</v>
      </c>
      <c r="J152" s="11">
        <v>22</v>
      </c>
      <c r="K152" s="100"/>
      <c r="L152" s="108">
        <f t="shared" si="24"/>
        <v>0</v>
      </c>
    </row>
    <row r="153" spans="2:12" x14ac:dyDescent="0.3">
      <c r="B153" s="111">
        <v>6</v>
      </c>
      <c r="C153" s="16"/>
      <c r="D153" s="7"/>
      <c r="E153" s="8"/>
      <c r="F153" s="59"/>
      <c r="G153" s="108">
        <f t="shared" si="25"/>
        <v>0</v>
      </c>
      <c r="H153" s="120" t="s">
        <v>266</v>
      </c>
      <c r="I153" s="14" t="s">
        <v>156</v>
      </c>
      <c r="J153" s="11">
        <v>15</v>
      </c>
      <c r="K153" s="100"/>
      <c r="L153" s="108">
        <f t="shared" si="24"/>
        <v>0</v>
      </c>
    </row>
    <row r="154" spans="2:12" x14ac:dyDescent="0.3">
      <c r="B154" s="111">
        <v>7</v>
      </c>
      <c r="C154" s="16"/>
      <c r="D154" s="7"/>
      <c r="E154" s="8"/>
      <c r="F154" s="59"/>
      <c r="G154" s="108">
        <f t="shared" si="25"/>
        <v>0</v>
      </c>
      <c r="H154" s="120" t="s">
        <v>263</v>
      </c>
      <c r="I154" s="14" t="s">
        <v>156</v>
      </c>
      <c r="J154" s="11">
        <v>15</v>
      </c>
      <c r="K154" s="100"/>
      <c r="L154" s="108">
        <f t="shared" si="24"/>
        <v>0</v>
      </c>
    </row>
    <row r="155" spans="2:12" x14ac:dyDescent="0.3">
      <c r="B155" s="111">
        <v>8</v>
      </c>
      <c r="C155" s="16"/>
      <c r="D155" s="7"/>
      <c r="E155" s="8"/>
      <c r="F155" s="59"/>
      <c r="G155" s="108">
        <f t="shared" si="25"/>
        <v>0</v>
      </c>
      <c r="H155" s="120" t="s">
        <v>267</v>
      </c>
      <c r="I155" s="14" t="s">
        <v>156</v>
      </c>
      <c r="J155" s="11">
        <v>15</v>
      </c>
      <c r="K155" s="100"/>
      <c r="L155" s="108">
        <f t="shared" si="24"/>
        <v>0</v>
      </c>
    </row>
    <row r="156" spans="2:12" x14ac:dyDescent="0.3">
      <c r="B156" s="111">
        <v>9</v>
      </c>
      <c r="C156" s="16"/>
      <c r="D156" s="7"/>
      <c r="E156" s="8"/>
      <c r="F156" s="59"/>
      <c r="G156" s="108">
        <f t="shared" si="25"/>
        <v>0</v>
      </c>
      <c r="H156" s="120" t="s">
        <v>263</v>
      </c>
      <c r="I156" s="14" t="s">
        <v>156</v>
      </c>
      <c r="J156" s="11">
        <v>15</v>
      </c>
      <c r="K156" s="100"/>
      <c r="L156" s="108">
        <f t="shared" si="24"/>
        <v>0</v>
      </c>
    </row>
    <row r="157" spans="2:12" x14ac:dyDescent="0.3">
      <c r="B157" s="111">
        <v>10</v>
      </c>
      <c r="C157" s="16"/>
      <c r="D157" s="7"/>
      <c r="E157" s="8"/>
      <c r="F157" s="59"/>
      <c r="G157" s="108">
        <f t="shared" si="25"/>
        <v>0</v>
      </c>
      <c r="H157" s="120" t="s">
        <v>251</v>
      </c>
      <c r="I157" s="14" t="s">
        <v>252</v>
      </c>
      <c r="J157" s="11">
        <v>3</v>
      </c>
      <c r="K157" s="100"/>
      <c r="L157" s="108">
        <f t="shared" si="24"/>
        <v>0</v>
      </c>
    </row>
    <row r="158" spans="2:12" x14ac:dyDescent="0.3">
      <c r="B158" s="111">
        <v>11</v>
      </c>
      <c r="C158" s="16"/>
      <c r="D158" s="7"/>
      <c r="E158" s="8"/>
      <c r="F158" s="59"/>
      <c r="G158" s="108">
        <f t="shared" si="25"/>
        <v>0</v>
      </c>
      <c r="H158" s="120" t="s">
        <v>268</v>
      </c>
      <c r="I158" s="14" t="s">
        <v>156</v>
      </c>
      <c r="J158" s="11">
        <v>15</v>
      </c>
      <c r="K158" s="100"/>
      <c r="L158" s="108">
        <f t="shared" si="24"/>
        <v>0</v>
      </c>
    </row>
    <row r="159" spans="2:12" x14ac:dyDescent="0.3">
      <c r="B159" s="111">
        <v>12</v>
      </c>
      <c r="C159" s="16"/>
      <c r="D159" s="7"/>
      <c r="E159" s="8"/>
      <c r="F159" s="59"/>
      <c r="G159" s="108">
        <f t="shared" si="25"/>
        <v>0</v>
      </c>
      <c r="H159" s="120" t="s">
        <v>269</v>
      </c>
      <c r="I159" s="14" t="s">
        <v>156</v>
      </c>
      <c r="J159" s="11">
        <v>11</v>
      </c>
      <c r="K159" s="100"/>
      <c r="L159" s="108">
        <f t="shared" si="24"/>
        <v>0</v>
      </c>
    </row>
    <row r="160" spans="2:12" x14ac:dyDescent="0.3">
      <c r="B160" s="111">
        <v>13</v>
      </c>
      <c r="C160" s="16"/>
      <c r="D160" s="7"/>
      <c r="E160" s="8"/>
      <c r="F160" s="59"/>
      <c r="G160" s="108">
        <f t="shared" si="25"/>
        <v>0</v>
      </c>
      <c r="H160" s="120" t="s">
        <v>263</v>
      </c>
      <c r="I160" s="14" t="s">
        <v>156</v>
      </c>
      <c r="J160" s="11">
        <v>11</v>
      </c>
      <c r="K160" s="100"/>
      <c r="L160" s="108">
        <f t="shared" si="24"/>
        <v>0</v>
      </c>
    </row>
    <row r="161" spans="2:12" x14ac:dyDescent="0.3">
      <c r="B161" s="111">
        <v>14</v>
      </c>
      <c r="C161" s="16"/>
      <c r="D161" s="7"/>
      <c r="E161" s="8"/>
      <c r="F161" s="59"/>
      <c r="G161" s="108">
        <f t="shared" si="25"/>
        <v>0</v>
      </c>
      <c r="H161" s="120" t="s">
        <v>270</v>
      </c>
      <c r="I161" s="14" t="s">
        <v>156</v>
      </c>
      <c r="J161" s="11">
        <v>11</v>
      </c>
      <c r="K161" s="100"/>
      <c r="L161" s="108">
        <f t="shared" si="24"/>
        <v>0</v>
      </c>
    </row>
    <row r="162" spans="2:12" x14ac:dyDescent="0.3">
      <c r="B162" s="111">
        <v>15</v>
      </c>
      <c r="C162" s="16"/>
      <c r="D162" s="7"/>
      <c r="E162" s="8"/>
      <c r="F162" s="59"/>
      <c r="G162" s="108">
        <f t="shared" si="25"/>
        <v>0</v>
      </c>
      <c r="H162" s="120" t="s">
        <v>263</v>
      </c>
      <c r="I162" s="14" t="s">
        <v>156</v>
      </c>
      <c r="J162" s="11">
        <v>11</v>
      </c>
      <c r="K162" s="100"/>
      <c r="L162" s="108">
        <f t="shared" si="24"/>
        <v>0</v>
      </c>
    </row>
    <row r="163" spans="2:12" x14ac:dyDescent="0.3">
      <c r="B163" s="111">
        <v>16</v>
      </c>
      <c r="C163" s="16"/>
      <c r="D163" s="7"/>
      <c r="E163" s="8"/>
      <c r="F163" s="59"/>
      <c r="G163" s="108">
        <f t="shared" si="25"/>
        <v>0</v>
      </c>
      <c r="H163" s="120" t="s">
        <v>251</v>
      </c>
      <c r="I163" s="14" t="s">
        <v>252</v>
      </c>
      <c r="J163" s="11">
        <v>2</v>
      </c>
      <c r="K163" s="100"/>
      <c r="L163" s="108">
        <f t="shared" si="24"/>
        <v>0</v>
      </c>
    </row>
    <row r="164" spans="2:12" x14ac:dyDescent="0.3">
      <c r="B164" s="111">
        <v>17</v>
      </c>
      <c r="C164" s="16"/>
      <c r="D164" s="7"/>
      <c r="E164" s="8"/>
      <c r="F164" s="59"/>
      <c r="G164" s="108">
        <f t="shared" si="25"/>
        <v>0</v>
      </c>
      <c r="H164" s="120" t="s">
        <v>271</v>
      </c>
      <c r="I164" s="14" t="s">
        <v>156</v>
      </c>
      <c r="J164" s="11">
        <v>11</v>
      </c>
      <c r="K164" s="100"/>
      <c r="L164" s="108">
        <f t="shared" si="24"/>
        <v>0</v>
      </c>
    </row>
    <row r="165" spans="2:12" x14ac:dyDescent="0.3">
      <c r="B165" s="227"/>
      <c r="C165" s="228"/>
      <c r="D165" s="229"/>
      <c r="E165" s="230"/>
      <c r="F165" s="237"/>
      <c r="G165" s="236">
        <f t="shared" si="25"/>
        <v>0</v>
      </c>
      <c r="H165" s="239" t="s">
        <v>272</v>
      </c>
      <c r="I165" s="240"/>
      <c r="J165" s="241"/>
      <c r="K165" s="241"/>
      <c r="L165" s="242"/>
    </row>
    <row r="166" spans="2:12" x14ac:dyDescent="0.3">
      <c r="B166" s="111">
        <v>1</v>
      </c>
      <c r="C166" s="16"/>
      <c r="D166" s="7"/>
      <c r="E166" s="8"/>
      <c r="F166" s="59"/>
      <c r="G166" s="108">
        <f t="shared" si="25"/>
        <v>0</v>
      </c>
      <c r="H166" s="120" t="s">
        <v>273</v>
      </c>
      <c r="I166" s="14" t="s">
        <v>156</v>
      </c>
      <c r="J166" s="11">
        <v>12</v>
      </c>
      <c r="K166" s="100"/>
      <c r="L166" s="108">
        <f t="shared" ref="L166:L168" si="26">J166*K166</f>
        <v>0</v>
      </c>
    </row>
    <row r="167" spans="2:12" x14ac:dyDescent="0.3">
      <c r="B167" s="111">
        <v>2</v>
      </c>
      <c r="C167" s="16"/>
      <c r="D167" s="7"/>
      <c r="E167" s="8"/>
      <c r="F167" s="59"/>
      <c r="G167" s="108">
        <f t="shared" si="25"/>
        <v>0</v>
      </c>
      <c r="H167" s="120" t="s">
        <v>263</v>
      </c>
      <c r="I167" s="14" t="s">
        <v>156</v>
      </c>
      <c r="J167" s="11">
        <v>12</v>
      </c>
      <c r="K167" s="100"/>
      <c r="L167" s="108">
        <f t="shared" si="26"/>
        <v>0</v>
      </c>
    </row>
    <row r="168" spans="2:12" x14ac:dyDescent="0.3">
      <c r="B168" s="111">
        <v>3</v>
      </c>
      <c r="C168" s="16"/>
      <c r="D168" s="7"/>
      <c r="E168" s="8"/>
      <c r="F168" s="59"/>
      <c r="G168" s="108">
        <f t="shared" si="25"/>
        <v>0</v>
      </c>
      <c r="H168" s="120" t="s">
        <v>274</v>
      </c>
      <c r="I168" s="14" t="s">
        <v>156</v>
      </c>
      <c r="J168" s="11">
        <v>12</v>
      </c>
      <c r="K168" s="100"/>
      <c r="L168" s="108">
        <f t="shared" si="26"/>
        <v>0</v>
      </c>
    </row>
    <row r="169" spans="2:12" x14ac:dyDescent="0.3">
      <c r="B169" s="227"/>
      <c r="C169" s="228"/>
      <c r="D169" s="229"/>
      <c r="E169" s="230"/>
      <c r="F169" s="237"/>
      <c r="G169" s="238"/>
      <c r="H169" s="239" t="s">
        <v>262</v>
      </c>
      <c r="I169" s="240"/>
      <c r="J169" s="241"/>
      <c r="K169" s="241"/>
      <c r="L169" s="242"/>
    </row>
    <row r="170" spans="2:12" x14ac:dyDescent="0.3">
      <c r="B170" s="111">
        <v>1</v>
      </c>
      <c r="C170" s="16"/>
      <c r="D170" s="7"/>
      <c r="E170" s="8"/>
      <c r="F170" s="59"/>
      <c r="G170" s="108">
        <f t="shared" ref="G170:G190" si="27">E170*F170</f>
        <v>0</v>
      </c>
      <c r="H170" s="120" t="s">
        <v>250</v>
      </c>
      <c r="I170" s="14" t="s">
        <v>156</v>
      </c>
      <c r="J170" s="11">
        <v>12</v>
      </c>
      <c r="K170" s="100"/>
      <c r="L170" s="108">
        <f t="shared" ref="L170:L197" si="28">J170*K170</f>
        <v>0</v>
      </c>
    </row>
    <row r="171" spans="2:12" x14ac:dyDescent="0.3">
      <c r="B171" s="111">
        <v>2</v>
      </c>
      <c r="C171" s="16"/>
      <c r="D171" s="7"/>
      <c r="E171" s="8"/>
      <c r="F171" s="59"/>
      <c r="G171" s="108">
        <f t="shared" si="27"/>
        <v>0</v>
      </c>
      <c r="H171" s="120" t="s">
        <v>251</v>
      </c>
      <c r="I171" s="14" t="s">
        <v>252</v>
      </c>
      <c r="J171" s="11">
        <v>3</v>
      </c>
      <c r="K171" s="100"/>
      <c r="L171" s="108">
        <f t="shared" si="28"/>
        <v>0</v>
      </c>
    </row>
    <row r="172" spans="2:12" x14ac:dyDescent="0.3">
      <c r="B172" s="111">
        <v>3</v>
      </c>
      <c r="C172" s="16"/>
      <c r="D172" s="7"/>
      <c r="E172" s="8"/>
      <c r="F172" s="59"/>
      <c r="G172" s="108">
        <f t="shared" si="27"/>
        <v>0</v>
      </c>
      <c r="H172" s="120" t="s">
        <v>275</v>
      </c>
      <c r="I172" s="14" t="s">
        <v>156</v>
      </c>
      <c r="J172" s="11">
        <v>12</v>
      </c>
      <c r="K172" s="100"/>
      <c r="L172" s="108">
        <f t="shared" si="28"/>
        <v>0</v>
      </c>
    </row>
    <row r="173" spans="2:12" x14ac:dyDescent="0.3">
      <c r="B173" s="111">
        <v>4</v>
      </c>
      <c r="C173" s="16"/>
      <c r="D173" s="7"/>
      <c r="E173" s="8"/>
      <c r="F173" s="59"/>
      <c r="G173" s="108">
        <f t="shared" si="27"/>
        <v>0</v>
      </c>
      <c r="H173" s="120" t="s">
        <v>276</v>
      </c>
      <c r="I173" s="14" t="s">
        <v>156</v>
      </c>
      <c r="J173" s="11">
        <v>15</v>
      </c>
      <c r="K173" s="100"/>
      <c r="L173" s="108">
        <f t="shared" si="28"/>
        <v>0</v>
      </c>
    </row>
    <row r="174" spans="2:12" x14ac:dyDescent="0.3">
      <c r="B174" s="111">
        <v>5</v>
      </c>
      <c r="C174" s="16"/>
      <c r="D174" s="7"/>
      <c r="E174" s="8"/>
      <c r="F174" s="59"/>
      <c r="G174" s="108">
        <f t="shared" si="27"/>
        <v>0</v>
      </c>
      <c r="H174" s="120" t="s">
        <v>248</v>
      </c>
      <c r="I174" s="14" t="s">
        <v>156</v>
      </c>
      <c r="J174" s="11">
        <v>15</v>
      </c>
      <c r="K174" s="100"/>
      <c r="L174" s="108">
        <f t="shared" si="28"/>
        <v>0</v>
      </c>
    </row>
    <row r="175" spans="2:12" x14ac:dyDescent="0.3">
      <c r="B175" s="111">
        <v>6</v>
      </c>
      <c r="C175" s="16"/>
      <c r="D175" s="7"/>
      <c r="E175" s="8"/>
      <c r="F175" s="59"/>
      <c r="G175" s="108">
        <f t="shared" si="27"/>
        <v>0</v>
      </c>
      <c r="H175" s="120" t="s">
        <v>277</v>
      </c>
      <c r="I175" s="14" t="s">
        <v>156</v>
      </c>
      <c r="J175" s="11">
        <v>15</v>
      </c>
      <c r="K175" s="100"/>
      <c r="L175" s="108">
        <f t="shared" si="28"/>
        <v>0</v>
      </c>
    </row>
    <row r="176" spans="2:12" x14ac:dyDescent="0.3">
      <c r="B176" s="111">
        <v>7</v>
      </c>
      <c r="C176" s="16"/>
      <c r="D176" s="7"/>
      <c r="E176" s="8"/>
      <c r="F176" s="59"/>
      <c r="G176" s="108">
        <f t="shared" si="27"/>
        <v>0</v>
      </c>
      <c r="H176" s="120" t="s">
        <v>250</v>
      </c>
      <c r="I176" s="14" t="s">
        <v>156</v>
      </c>
      <c r="J176" s="11">
        <v>15</v>
      </c>
      <c r="K176" s="100"/>
      <c r="L176" s="108">
        <f t="shared" si="28"/>
        <v>0</v>
      </c>
    </row>
    <row r="177" spans="2:12" x14ac:dyDescent="0.3">
      <c r="B177" s="111">
        <v>8</v>
      </c>
      <c r="C177" s="16"/>
      <c r="D177" s="7"/>
      <c r="E177" s="8"/>
      <c r="F177" s="59"/>
      <c r="G177" s="108">
        <f t="shared" si="27"/>
        <v>0</v>
      </c>
      <c r="H177" s="120" t="s">
        <v>251</v>
      </c>
      <c r="I177" s="14" t="s">
        <v>252</v>
      </c>
      <c r="J177" s="11">
        <v>3</v>
      </c>
      <c r="K177" s="100"/>
      <c r="L177" s="108">
        <f t="shared" si="28"/>
        <v>0</v>
      </c>
    </row>
    <row r="178" spans="2:12" x14ac:dyDescent="0.3">
      <c r="B178" s="111">
        <v>9</v>
      </c>
      <c r="C178" s="16"/>
      <c r="D178" s="7"/>
      <c r="E178" s="8"/>
      <c r="F178" s="59"/>
      <c r="G178" s="108">
        <f t="shared" si="27"/>
        <v>0</v>
      </c>
      <c r="H178" s="120" t="s">
        <v>278</v>
      </c>
      <c r="I178" s="14" t="s">
        <v>156</v>
      </c>
      <c r="J178" s="11">
        <v>15</v>
      </c>
      <c r="K178" s="100"/>
      <c r="L178" s="108">
        <f t="shared" si="28"/>
        <v>0</v>
      </c>
    </row>
    <row r="179" spans="2:12" x14ac:dyDescent="0.3">
      <c r="B179" s="111">
        <v>10</v>
      </c>
      <c r="C179" s="16"/>
      <c r="D179" s="7"/>
      <c r="E179" s="8"/>
      <c r="F179" s="59"/>
      <c r="G179" s="108">
        <f t="shared" si="27"/>
        <v>0</v>
      </c>
      <c r="H179" s="120" t="s">
        <v>279</v>
      </c>
      <c r="I179" s="14" t="s">
        <v>156</v>
      </c>
      <c r="J179" s="11">
        <v>11</v>
      </c>
      <c r="K179" s="100"/>
      <c r="L179" s="108">
        <f t="shared" si="28"/>
        <v>0</v>
      </c>
    </row>
    <row r="180" spans="2:12" x14ac:dyDescent="0.3">
      <c r="B180" s="111">
        <v>11</v>
      </c>
      <c r="C180" s="16"/>
      <c r="D180" s="7"/>
      <c r="E180" s="8"/>
      <c r="F180" s="59"/>
      <c r="G180" s="108">
        <f t="shared" si="27"/>
        <v>0</v>
      </c>
      <c r="H180" s="120" t="s">
        <v>248</v>
      </c>
      <c r="I180" s="14" t="s">
        <v>156</v>
      </c>
      <c r="J180" s="11">
        <v>11</v>
      </c>
      <c r="K180" s="100"/>
      <c r="L180" s="108">
        <f t="shared" si="28"/>
        <v>0</v>
      </c>
    </row>
    <row r="181" spans="2:12" x14ac:dyDescent="0.3">
      <c r="B181" s="111">
        <v>12</v>
      </c>
      <c r="C181" s="16"/>
      <c r="D181" s="7"/>
      <c r="E181" s="8"/>
      <c r="F181" s="59"/>
      <c r="G181" s="108">
        <f t="shared" si="27"/>
        <v>0</v>
      </c>
      <c r="H181" s="120" t="s">
        <v>280</v>
      </c>
      <c r="I181" s="14" t="s">
        <v>156</v>
      </c>
      <c r="J181" s="11">
        <v>11</v>
      </c>
      <c r="K181" s="100"/>
      <c r="L181" s="108">
        <f t="shared" si="28"/>
        <v>0</v>
      </c>
    </row>
    <row r="182" spans="2:12" x14ac:dyDescent="0.3">
      <c r="B182" s="111">
        <v>13</v>
      </c>
      <c r="C182" s="16"/>
      <c r="D182" s="7"/>
      <c r="E182" s="8"/>
      <c r="F182" s="59"/>
      <c r="G182" s="108">
        <f t="shared" si="27"/>
        <v>0</v>
      </c>
      <c r="H182" s="120" t="s">
        <v>250</v>
      </c>
      <c r="I182" s="14" t="s">
        <v>156</v>
      </c>
      <c r="J182" s="11">
        <v>11</v>
      </c>
      <c r="K182" s="100"/>
      <c r="L182" s="108">
        <f t="shared" si="28"/>
        <v>0</v>
      </c>
    </row>
    <row r="183" spans="2:12" x14ac:dyDescent="0.3">
      <c r="B183" s="111">
        <v>14</v>
      </c>
      <c r="C183" s="16"/>
      <c r="D183" s="7"/>
      <c r="E183" s="8"/>
      <c r="F183" s="59"/>
      <c r="G183" s="108">
        <f t="shared" si="27"/>
        <v>0</v>
      </c>
      <c r="H183" s="120" t="s">
        <v>251</v>
      </c>
      <c r="I183" s="14" t="s">
        <v>252</v>
      </c>
      <c r="J183" s="11">
        <v>2</v>
      </c>
      <c r="K183" s="100"/>
      <c r="L183" s="108">
        <f t="shared" si="28"/>
        <v>0</v>
      </c>
    </row>
    <row r="184" spans="2:12" x14ac:dyDescent="0.3">
      <c r="B184" s="111">
        <v>15</v>
      </c>
      <c r="C184" s="16"/>
      <c r="D184" s="7"/>
      <c r="E184" s="8"/>
      <c r="F184" s="59"/>
      <c r="G184" s="108">
        <f t="shared" si="27"/>
        <v>0</v>
      </c>
      <c r="H184" s="120" t="s">
        <v>281</v>
      </c>
      <c r="I184" s="14" t="s">
        <v>156</v>
      </c>
      <c r="J184" s="11">
        <v>11</v>
      </c>
      <c r="K184" s="100"/>
      <c r="L184" s="108">
        <f t="shared" si="28"/>
        <v>0</v>
      </c>
    </row>
    <row r="185" spans="2:12" x14ac:dyDescent="0.3">
      <c r="B185" s="111">
        <v>16</v>
      </c>
      <c r="C185" s="16"/>
      <c r="D185" s="7"/>
      <c r="E185" s="8"/>
      <c r="F185" s="59"/>
      <c r="G185" s="108">
        <f t="shared" si="27"/>
        <v>0</v>
      </c>
      <c r="H185" s="120" t="s">
        <v>282</v>
      </c>
      <c r="I185" s="14" t="s">
        <v>156</v>
      </c>
      <c r="J185" s="11">
        <v>18</v>
      </c>
      <c r="K185" s="100"/>
      <c r="L185" s="108">
        <f t="shared" si="28"/>
        <v>0</v>
      </c>
    </row>
    <row r="186" spans="2:12" x14ac:dyDescent="0.3">
      <c r="B186" s="111">
        <v>17</v>
      </c>
      <c r="C186" s="16"/>
      <c r="D186" s="7"/>
      <c r="E186" s="8"/>
      <c r="F186" s="59"/>
      <c r="G186" s="108">
        <f t="shared" si="27"/>
        <v>0</v>
      </c>
      <c r="H186" s="120" t="s">
        <v>248</v>
      </c>
      <c r="I186" s="14" t="s">
        <v>156</v>
      </c>
      <c r="J186" s="11">
        <v>18</v>
      </c>
      <c r="K186" s="100"/>
      <c r="L186" s="108">
        <f t="shared" si="28"/>
        <v>0</v>
      </c>
    </row>
    <row r="187" spans="2:12" x14ac:dyDescent="0.3">
      <c r="B187" s="111">
        <v>18</v>
      </c>
      <c r="C187" s="16"/>
      <c r="D187" s="7"/>
      <c r="E187" s="8"/>
      <c r="F187" s="59"/>
      <c r="G187" s="108">
        <f t="shared" si="27"/>
        <v>0</v>
      </c>
      <c r="H187" s="120" t="s">
        <v>283</v>
      </c>
      <c r="I187" s="14" t="s">
        <v>156</v>
      </c>
      <c r="J187" s="11">
        <v>18</v>
      </c>
      <c r="K187" s="100"/>
      <c r="L187" s="108">
        <f t="shared" si="28"/>
        <v>0</v>
      </c>
    </row>
    <row r="188" spans="2:12" x14ac:dyDescent="0.3">
      <c r="B188" s="111">
        <v>19</v>
      </c>
      <c r="C188" s="16"/>
      <c r="D188" s="7"/>
      <c r="E188" s="8"/>
      <c r="F188" s="59"/>
      <c r="G188" s="108">
        <f t="shared" si="27"/>
        <v>0</v>
      </c>
      <c r="H188" s="120" t="s">
        <v>250</v>
      </c>
      <c r="I188" s="14" t="s">
        <v>156</v>
      </c>
      <c r="J188" s="11">
        <v>18</v>
      </c>
      <c r="K188" s="100"/>
      <c r="L188" s="108">
        <f t="shared" si="28"/>
        <v>0</v>
      </c>
    </row>
    <row r="189" spans="2:12" x14ac:dyDescent="0.3">
      <c r="B189" s="111">
        <v>20</v>
      </c>
      <c r="C189" s="16"/>
      <c r="D189" s="7"/>
      <c r="E189" s="8"/>
      <c r="F189" s="59"/>
      <c r="G189" s="108">
        <f t="shared" si="27"/>
        <v>0</v>
      </c>
      <c r="H189" s="120" t="s">
        <v>251</v>
      </c>
      <c r="I189" s="14" t="s">
        <v>252</v>
      </c>
      <c r="J189" s="11">
        <v>4</v>
      </c>
      <c r="K189" s="100"/>
      <c r="L189" s="108">
        <f t="shared" si="28"/>
        <v>0</v>
      </c>
    </row>
    <row r="190" spans="2:12" x14ac:dyDescent="0.3">
      <c r="B190" s="111">
        <v>21</v>
      </c>
      <c r="C190" s="16"/>
      <c r="D190" s="7"/>
      <c r="E190" s="8"/>
      <c r="F190" s="59"/>
      <c r="G190" s="108">
        <f t="shared" si="27"/>
        <v>0</v>
      </c>
      <c r="H190" s="120" t="s">
        <v>284</v>
      </c>
      <c r="I190" s="14" t="s">
        <v>156</v>
      </c>
      <c r="J190" s="11">
        <v>18</v>
      </c>
      <c r="K190" s="100"/>
      <c r="L190" s="108">
        <f t="shared" si="28"/>
        <v>0</v>
      </c>
    </row>
    <row r="191" spans="2:12" x14ac:dyDescent="0.3">
      <c r="B191" s="227"/>
      <c r="C191" s="228"/>
      <c r="D191" s="229"/>
      <c r="E191" s="230"/>
      <c r="F191" s="237"/>
      <c r="G191" s="238"/>
      <c r="H191" s="239" t="s">
        <v>262</v>
      </c>
      <c r="I191" s="240"/>
      <c r="J191" s="241"/>
      <c r="K191" s="241"/>
      <c r="L191" s="236"/>
    </row>
    <row r="192" spans="2:12" x14ac:dyDescent="0.3">
      <c r="B192" s="111">
        <v>1</v>
      </c>
      <c r="C192" s="16"/>
      <c r="D192" s="7"/>
      <c r="E192" s="8"/>
      <c r="F192" s="59"/>
      <c r="G192" s="108">
        <f t="shared" ref="G192:G197" si="29">E192*F192</f>
        <v>0</v>
      </c>
      <c r="H192" s="120" t="s">
        <v>285</v>
      </c>
      <c r="I192" s="14" t="s">
        <v>156</v>
      </c>
      <c r="J192" s="11">
        <v>13</v>
      </c>
      <c r="K192" s="100"/>
      <c r="L192" s="108">
        <f t="shared" si="28"/>
        <v>0</v>
      </c>
    </row>
    <row r="193" spans="2:12" x14ac:dyDescent="0.3">
      <c r="B193" s="111">
        <v>2</v>
      </c>
      <c r="C193" s="16"/>
      <c r="D193" s="7"/>
      <c r="E193" s="8"/>
      <c r="F193" s="59"/>
      <c r="G193" s="108">
        <f t="shared" si="29"/>
        <v>0</v>
      </c>
      <c r="H193" s="120" t="s">
        <v>248</v>
      </c>
      <c r="I193" s="14" t="s">
        <v>156</v>
      </c>
      <c r="J193" s="11">
        <v>13</v>
      </c>
      <c r="K193" s="100"/>
      <c r="L193" s="108">
        <f t="shared" si="28"/>
        <v>0</v>
      </c>
    </row>
    <row r="194" spans="2:12" x14ac:dyDescent="0.3">
      <c r="B194" s="111">
        <v>3</v>
      </c>
      <c r="C194" s="16"/>
      <c r="D194" s="7"/>
      <c r="E194" s="8"/>
      <c r="F194" s="59"/>
      <c r="G194" s="108">
        <f t="shared" si="29"/>
        <v>0</v>
      </c>
      <c r="H194" s="120" t="s">
        <v>286</v>
      </c>
      <c r="I194" s="14" t="s">
        <v>156</v>
      </c>
      <c r="J194" s="11">
        <v>13</v>
      </c>
      <c r="K194" s="100"/>
      <c r="L194" s="108">
        <f t="shared" si="28"/>
        <v>0</v>
      </c>
    </row>
    <row r="195" spans="2:12" x14ac:dyDescent="0.3">
      <c r="B195" s="111">
        <v>4</v>
      </c>
      <c r="C195" s="16"/>
      <c r="D195" s="7"/>
      <c r="E195" s="8"/>
      <c r="F195" s="59"/>
      <c r="G195" s="108">
        <f t="shared" si="29"/>
        <v>0</v>
      </c>
      <c r="H195" s="120" t="s">
        <v>250</v>
      </c>
      <c r="I195" s="14" t="s">
        <v>156</v>
      </c>
      <c r="J195" s="11">
        <v>13</v>
      </c>
      <c r="K195" s="100"/>
      <c r="L195" s="108">
        <f t="shared" si="28"/>
        <v>0</v>
      </c>
    </row>
    <row r="196" spans="2:12" x14ac:dyDescent="0.3">
      <c r="B196" s="111">
        <v>5</v>
      </c>
      <c r="C196" s="16"/>
      <c r="D196" s="7"/>
      <c r="E196" s="8"/>
      <c r="F196" s="59"/>
      <c r="G196" s="108">
        <f t="shared" si="29"/>
        <v>0</v>
      </c>
      <c r="H196" s="120" t="s">
        <v>251</v>
      </c>
      <c r="I196" s="14" t="s">
        <v>252</v>
      </c>
      <c r="J196" s="11">
        <v>3</v>
      </c>
      <c r="K196" s="100"/>
      <c r="L196" s="108">
        <f t="shared" si="28"/>
        <v>0</v>
      </c>
    </row>
    <row r="197" spans="2:12" x14ac:dyDescent="0.3">
      <c r="B197" s="111">
        <v>6</v>
      </c>
      <c r="C197" s="16"/>
      <c r="D197" s="7"/>
      <c r="E197" s="8"/>
      <c r="F197" s="59"/>
      <c r="G197" s="108">
        <f t="shared" si="29"/>
        <v>0</v>
      </c>
      <c r="H197" s="120" t="s">
        <v>287</v>
      </c>
      <c r="I197" s="14" t="s">
        <v>156</v>
      </c>
      <c r="J197" s="11">
        <v>13</v>
      </c>
      <c r="K197" s="100"/>
      <c r="L197" s="108">
        <f t="shared" si="28"/>
        <v>0</v>
      </c>
    </row>
    <row r="198" spans="2:12" x14ac:dyDescent="0.3">
      <c r="B198" s="227"/>
      <c r="C198" s="228"/>
      <c r="D198" s="229"/>
      <c r="E198" s="230"/>
      <c r="F198" s="237"/>
      <c r="G198" s="238"/>
      <c r="H198" s="239" t="s">
        <v>288</v>
      </c>
      <c r="I198" s="240"/>
      <c r="J198" s="241"/>
      <c r="K198" s="241"/>
      <c r="L198" s="242"/>
    </row>
    <row r="199" spans="2:12" ht="27.6" x14ac:dyDescent="0.3">
      <c r="B199" s="111">
        <v>1</v>
      </c>
      <c r="C199" s="16" t="s">
        <v>397</v>
      </c>
      <c r="D199" s="7" t="s">
        <v>157</v>
      </c>
      <c r="E199" s="8">
        <v>2</v>
      </c>
      <c r="F199" s="99"/>
      <c r="G199" s="108">
        <f t="shared" ref="G199:G210" si="30">E199*F199</f>
        <v>0</v>
      </c>
      <c r="H199" s="120" t="s">
        <v>289</v>
      </c>
      <c r="I199" s="14" t="s">
        <v>156</v>
      </c>
      <c r="J199" s="11">
        <v>20</v>
      </c>
      <c r="K199" s="100"/>
      <c r="L199" s="108">
        <f t="shared" ref="L199:L210" si="31">J199*K199</f>
        <v>0</v>
      </c>
    </row>
    <row r="200" spans="2:12" x14ac:dyDescent="0.3">
      <c r="B200" s="111">
        <v>2</v>
      </c>
      <c r="C200" s="16" t="s">
        <v>394</v>
      </c>
      <c r="D200" s="7" t="s">
        <v>157</v>
      </c>
      <c r="E200" s="8">
        <v>2</v>
      </c>
      <c r="F200" s="101"/>
      <c r="G200" s="108">
        <f t="shared" si="30"/>
        <v>0</v>
      </c>
      <c r="H200" s="120" t="s">
        <v>248</v>
      </c>
      <c r="I200" s="14" t="s">
        <v>156</v>
      </c>
      <c r="J200" s="11">
        <v>20</v>
      </c>
      <c r="K200" s="100"/>
      <c r="L200" s="108">
        <f t="shared" si="31"/>
        <v>0</v>
      </c>
    </row>
    <row r="201" spans="2:12" x14ac:dyDescent="0.3">
      <c r="B201" s="111">
        <v>3</v>
      </c>
      <c r="C201" s="16"/>
      <c r="D201" s="7"/>
      <c r="E201" s="8"/>
      <c r="F201" s="59"/>
      <c r="G201" s="108">
        <f t="shared" si="30"/>
        <v>0</v>
      </c>
      <c r="H201" s="120" t="s">
        <v>290</v>
      </c>
      <c r="I201" s="14" t="s">
        <v>156</v>
      </c>
      <c r="J201" s="11">
        <v>20</v>
      </c>
      <c r="K201" s="100"/>
      <c r="L201" s="108">
        <f t="shared" si="31"/>
        <v>0</v>
      </c>
    </row>
    <row r="202" spans="2:12" x14ac:dyDescent="0.3">
      <c r="B202" s="111">
        <v>4</v>
      </c>
      <c r="C202" s="16"/>
      <c r="D202" s="7"/>
      <c r="E202" s="8"/>
      <c r="F202" s="59"/>
      <c r="G202" s="108">
        <f t="shared" si="30"/>
        <v>0</v>
      </c>
      <c r="H202" s="120" t="s">
        <v>250</v>
      </c>
      <c r="I202" s="14" t="s">
        <v>156</v>
      </c>
      <c r="J202" s="11">
        <v>20</v>
      </c>
      <c r="K202" s="100"/>
      <c r="L202" s="108">
        <f t="shared" si="31"/>
        <v>0</v>
      </c>
    </row>
    <row r="203" spans="2:12" x14ac:dyDescent="0.3">
      <c r="B203" s="111">
        <v>5</v>
      </c>
      <c r="C203" s="16"/>
      <c r="D203" s="7"/>
      <c r="E203" s="8"/>
      <c r="F203" s="59"/>
      <c r="G203" s="108">
        <f t="shared" si="30"/>
        <v>0</v>
      </c>
      <c r="H203" s="120" t="s">
        <v>251</v>
      </c>
      <c r="I203" s="14" t="s">
        <v>252</v>
      </c>
      <c r="J203" s="11">
        <v>5</v>
      </c>
      <c r="K203" s="100"/>
      <c r="L203" s="108">
        <f t="shared" si="31"/>
        <v>0</v>
      </c>
    </row>
    <row r="204" spans="2:12" x14ac:dyDescent="0.3">
      <c r="B204" s="111">
        <v>6</v>
      </c>
      <c r="C204" s="16"/>
      <c r="D204" s="7"/>
      <c r="E204" s="8"/>
      <c r="F204" s="59"/>
      <c r="G204" s="108">
        <f t="shared" si="30"/>
        <v>0</v>
      </c>
      <c r="H204" s="120" t="s">
        <v>291</v>
      </c>
      <c r="I204" s="14" t="s">
        <v>156</v>
      </c>
      <c r="J204" s="11">
        <v>20</v>
      </c>
      <c r="K204" s="100"/>
      <c r="L204" s="108">
        <f t="shared" si="31"/>
        <v>0</v>
      </c>
    </row>
    <row r="205" spans="2:12" x14ac:dyDescent="0.3">
      <c r="B205" s="111">
        <v>7</v>
      </c>
      <c r="C205" s="16"/>
      <c r="D205" s="7"/>
      <c r="E205" s="8"/>
      <c r="F205" s="59"/>
      <c r="G205" s="108">
        <f t="shared" si="30"/>
        <v>0</v>
      </c>
      <c r="H205" s="120" t="s">
        <v>292</v>
      </c>
      <c r="I205" s="14" t="s">
        <v>156</v>
      </c>
      <c r="J205" s="11">
        <v>20</v>
      </c>
      <c r="K205" s="100"/>
      <c r="L205" s="108">
        <f t="shared" si="31"/>
        <v>0</v>
      </c>
    </row>
    <row r="206" spans="2:12" x14ac:dyDescent="0.3">
      <c r="B206" s="111">
        <v>8</v>
      </c>
      <c r="C206" s="16"/>
      <c r="D206" s="7"/>
      <c r="E206" s="8"/>
      <c r="F206" s="59"/>
      <c r="G206" s="108">
        <f t="shared" si="30"/>
        <v>0</v>
      </c>
      <c r="H206" s="120" t="s">
        <v>248</v>
      </c>
      <c r="I206" s="14" t="s">
        <v>156</v>
      </c>
      <c r="J206" s="11">
        <v>20</v>
      </c>
      <c r="K206" s="100"/>
      <c r="L206" s="108">
        <f t="shared" si="31"/>
        <v>0</v>
      </c>
    </row>
    <row r="207" spans="2:12" x14ac:dyDescent="0.3">
      <c r="B207" s="111">
        <v>9</v>
      </c>
      <c r="C207" s="16"/>
      <c r="D207" s="7"/>
      <c r="E207" s="8"/>
      <c r="F207" s="59"/>
      <c r="G207" s="108">
        <f t="shared" si="30"/>
        <v>0</v>
      </c>
      <c r="H207" s="120" t="s">
        <v>293</v>
      </c>
      <c r="I207" s="14" t="s">
        <v>156</v>
      </c>
      <c r="J207" s="11">
        <v>20</v>
      </c>
      <c r="K207" s="100"/>
      <c r="L207" s="108">
        <f t="shared" si="31"/>
        <v>0</v>
      </c>
    </row>
    <row r="208" spans="2:12" x14ac:dyDescent="0.3">
      <c r="B208" s="111">
        <v>10</v>
      </c>
      <c r="C208" s="16"/>
      <c r="D208" s="7"/>
      <c r="E208" s="8"/>
      <c r="F208" s="59"/>
      <c r="G208" s="108">
        <f t="shared" si="30"/>
        <v>0</v>
      </c>
      <c r="H208" s="120" t="s">
        <v>250</v>
      </c>
      <c r="I208" s="14" t="s">
        <v>156</v>
      </c>
      <c r="J208" s="11">
        <v>20</v>
      </c>
      <c r="K208" s="100"/>
      <c r="L208" s="108">
        <f t="shared" si="31"/>
        <v>0</v>
      </c>
    </row>
    <row r="209" spans="2:12" x14ac:dyDescent="0.3">
      <c r="B209" s="111">
        <v>11</v>
      </c>
      <c r="C209" s="16"/>
      <c r="D209" s="7"/>
      <c r="E209" s="8"/>
      <c r="F209" s="59"/>
      <c r="G209" s="108">
        <f t="shared" si="30"/>
        <v>0</v>
      </c>
      <c r="H209" s="120" t="s">
        <v>251</v>
      </c>
      <c r="I209" s="14" t="s">
        <v>252</v>
      </c>
      <c r="J209" s="11">
        <v>5</v>
      </c>
      <c r="K209" s="100"/>
      <c r="L209" s="108">
        <f t="shared" si="31"/>
        <v>0</v>
      </c>
    </row>
    <row r="210" spans="2:12" x14ac:dyDescent="0.3">
      <c r="B210" s="111">
        <v>12</v>
      </c>
      <c r="C210" s="16"/>
      <c r="D210" s="7"/>
      <c r="E210" s="8"/>
      <c r="F210" s="59"/>
      <c r="G210" s="108">
        <f t="shared" si="30"/>
        <v>0</v>
      </c>
      <c r="H210" s="120" t="s">
        <v>294</v>
      </c>
      <c r="I210" s="14" t="s">
        <v>156</v>
      </c>
      <c r="J210" s="11">
        <v>20</v>
      </c>
      <c r="K210" s="100"/>
      <c r="L210" s="108">
        <f t="shared" si="31"/>
        <v>0</v>
      </c>
    </row>
    <row r="211" spans="2:12" x14ac:dyDescent="0.3">
      <c r="B211" s="227"/>
      <c r="C211" s="228"/>
      <c r="D211" s="229"/>
      <c r="E211" s="230"/>
      <c r="F211" s="237"/>
      <c r="G211" s="238"/>
      <c r="H211" s="239" t="s">
        <v>262</v>
      </c>
      <c r="I211" s="240"/>
      <c r="J211" s="241"/>
      <c r="K211" s="241"/>
      <c r="L211" s="242"/>
    </row>
    <row r="212" spans="2:12" x14ac:dyDescent="0.3">
      <c r="B212" s="111">
        <v>1</v>
      </c>
      <c r="C212" s="16"/>
      <c r="D212" s="7"/>
      <c r="E212" s="8"/>
      <c r="F212" s="59"/>
      <c r="G212" s="108"/>
      <c r="H212" s="120" t="s">
        <v>295</v>
      </c>
      <c r="I212" s="14"/>
      <c r="J212" s="11"/>
      <c r="K212" s="11"/>
      <c r="L212" s="121"/>
    </row>
    <row r="213" spans="2:12" x14ac:dyDescent="0.3">
      <c r="B213" s="111">
        <v>2</v>
      </c>
      <c r="C213" s="16"/>
      <c r="D213" s="7"/>
      <c r="E213" s="8"/>
      <c r="F213" s="59"/>
      <c r="G213" s="108">
        <f t="shared" ref="G213:G220" si="32">E213*F213</f>
        <v>0</v>
      </c>
      <c r="H213" s="120" t="s">
        <v>296</v>
      </c>
      <c r="I213" s="14" t="s">
        <v>156</v>
      </c>
      <c r="J213" s="11">
        <v>92</v>
      </c>
      <c r="K213" s="100"/>
      <c r="L213" s="108">
        <f t="shared" ref="L213:L220" si="33">J213*K213</f>
        <v>0</v>
      </c>
    </row>
    <row r="214" spans="2:12" x14ac:dyDescent="0.3">
      <c r="B214" s="111">
        <v>3</v>
      </c>
      <c r="C214" s="16"/>
      <c r="D214" s="7"/>
      <c r="E214" s="8"/>
      <c r="F214" s="59"/>
      <c r="G214" s="108">
        <f t="shared" si="32"/>
        <v>0</v>
      </c>
      <c r="H214" s="120" t="s">
        <v>297</v>
      </c>
      <c r="I214" s="14" t="s">
        <v>155</v>
      </c>
      <c r="J214" s="11">
        <v>20</v>
      </c>
      <c r="K214" s="100"/>
      <c r="L214" s="108">
        <f t="shared" si="33"/>
        <v>0</v>
      </c>
    </row>
    <row r="215" spans="2:12" x14ac:dyDescent="0.3">
      <c r="B215" s="111">
        <v>4</v>
      </c>
      <c r="C215" s="16"/>
      <c r="D215" s="7"/>
      <c r="E215" s="8"/>
      <c r="F215" s="59"/>
      <c r="G215" s="108">
        <f t="shared" si="32"/>
        <v>0</v>
      </c>
      <c r="H215" s="120" t="s">
        <v>298</v>
      </c>
      <c r="I215" s="14" t="s">
        <v>155</v>
      </c>
      <c r="J215" s="11">
        <v>10</v>
      </c>
      <c r="K215" s="100"/>
      <c r="L215" s="108">
        <f t="shared" si="33"/>
        <v>0</v>
      </c>
    </row>
    <row r="216" spans="2:12" x14ac:dyDescent="0.3">
      <c r="B216" s="111">
        <v>5</v>
      </c>
      <c r="C216" s="16"/>
      <c r="D216" s="7"/>
      <c r="E216" s="8"/>
      <c r="F216" s="59"/>
      <c r="G216" s="108">
        <f t="shared" si="32"/>
        <v>0</v>
      </c>
      <c r="H216" s="120" t="s">
        <v>299</v>
      </c>
      <c r="I216" s="14" t="s">
        <v>155</v>
      </c>
      <c r="J216" s="11">
        <v>91</v>
      </c>
      <c r="K216" s="100"/>
      <c r="L216" s="108">
        <f t="shared" si="33"/>
        <v>0</v>
      </c>
    </row>
    <row r="217" spans="2:12" x14ac:dyDescent="0.3">
      <c r="B217" s="111">
        <v>6</v>
      </c>
      <c r="C217" s="16"/>
      <c r="D217" s="7"/>
      <c r="E217" s="8"/>
      <c r="F217" s="59"/>
      <c r="G217" s="108">
        <f t="shared" si="32"/>
        <v>0</v>
      </c>
      <c r="H217" s="120" t="s">
        <v>300</v>
      </c>
      <c r="I217" s="14" t="s">
        <v>301</v>
      </c>
      <c r="J217" s="11">
        <v>72</v>
      </c>
      <c r="K217" s="100"/>
      <c r="L217" s="108">
        <f t="shared" si="33"/>
        <v>0</v>
      </c>
    </row>
    <row r="218" spans="2:12" x14ac:dyDescent="0.3">
      <c r="B218" s="111">
        <v>7</v>
      </c>
      <c r="C218" s="16"/>
      <c r="D218" s="7"/>
      <c r="E218" s="8"/>
      <c r="F218" s="59"/>
      <c r="G218" s="108">
        <f t="shared" si="32"/>
        <v>0</v>
      </c>
      <c r="H218" s="120" t="s">
        <v>302</v>
      </c>
      <c r="I218" s="14" t="s">
        <v>155</v>
      </c>
      <c r="J218" s="11">
        <v>71</v>
      </c>
      <c r="K218" s="100"/>
      <c r="L218" s="108">
        <f t="shared" si="33"/>
        <v>0</v>
      </c>
    </row>
    <row r="219" spans="2:12" x14ac:dyDescent="0.3">
      <c r="B219" s="111">
        <v>8</v>
      </c>
      <c r="C219" s="16" t="str">
        <f t="shared" ref="C219" si="34">_xlfn.CONCAT("Монтаж системы", " - ", H219)</f>
        <v xml:space="preserve">Монтаж системы - Зимний комплект для кондиционера  </v>
      </c>
      <c r="D219" s="7" t="s">
        <v>157</v>
      </c>
      <c r="E219" s="8">
        <f t="shared" ref="E219" si="35">J219</f>
        <v>13</v>
      </c>
      <c r="F219" s="101"/>
      <c r="G219" s="108">
        <f t="shared" si="32"/>
        <v>0</v>
      </c>
      <c r="H219" s="120" t="s">
        <v>303</v>
      </c>
      <c r="I219" s="14" t="s">
        <v>155</v>
      </c>
      <c r="J219" s="11">
        <v>13</v>
      </c>
      <c r="K219" s="100"/>
      <c r="L219" s="108">
        <f t="shared" si="33"/>
        <v>0</v>
      </c>
    </row>
    <row r="220" spans="2:12" ht="15" thickBot="1" x14ac:dyDescent="0.35">
      <c r="B220" s="173">
        <v>9</v>
      </c>
      <c r="C220" s="177"/>
      <c r="D220" s="178"/>
      <c r="E220" s="179"/>
      <c r="F220" s="184"/>
      <c r="G220" s="185">
        <f t="shared" si="32"/>
        <v>0</v>
      </c>
      <c r="H220" s="186" t="s">
        <v>304</v>
      </c>
      <c r="I220" s="187" t="s">
        <v>142</v>
      </c>
      <c r="J220" s="188">
        <v>13</v>
      </c>
      <c r="K220" s="189"/>
      <c r="L220" s="185">
        <f t="shared" si="33"/>
        <v>0</v>
      </c>
    </row>
    <row r="221" spans="2:12" x14ac:dyDescent="0.3">
      <c r="B221" s="163"/>
      <c r="C221" s="164" t="s">
        <v>316</v>
      </c>
      <c r="D221" s="165"/>
      <c r="E221" s="165"/>
      <c r="F221" s="175"/>
      <c r="G221" s="176"/>
      <c r="H221" s="163" t="str">
        <f>C221</f>
        <v>Водоснабжение</v>
      </c>
      <c r="I221" s="165"/>
      <c r="J221" s="165"/>
      <c r="K221" s="165"/>
      <c r="L221" s="166"/>
    </row>
    <row r="222" spans="2:12" x14ac:dyDescent="0.3">
      <c r="B222" s="227"/>
      <c r="C222" s="228"/>
      <c r="D222" s="229"/>
      <c r="E222" s="230"/>
      <c r="F222" s="231"/>
      <c r="G222" s="232"/>
      <c r="H222" s="227" t="s">
        <v>206</v>
      </c>
      <c r="I222" s="233"/>
      <c r="J222" s="230"/>
      <c r="K222" s="230"/>
      <c r="L222" s="234"/>
    </row>
    <row r="223" spans="2:12" x14ac:dyDescent="0.3">
      <c r="B223" s="227"/>
      <c r="C223" s="228"/>
      <c r="D223" s="229"/>
      <c r="E223" s="230"/>
      <c r="F223" s="231"/>
      <c r="G223" s="232"/>
      <c r="H223" s="235" t="s">
        <v>317</v>
      </c>
      <c r="I223" s="233"/>
      <c r="J223" s="230"/>
      <c r="K223" s="230"/>
      <c r="L223" s="234"/>
    </row>
    <row r="224" spans="2:12" x14ac:dyDescent="0.3">
      <c r="B224" s="107">
        <v>1</v>
      </c>
      <c r="C224" s="16"/>
      <c r="D224" s="7"/>
      <c r="E224" s="8"/>
      <c r="F224" s="54"/>
      <c r="G224" s="108">
        <f t="shared" ref="G224:G245" si="36">E224*F224</f>
        <v>0</v>
      </c>
      <c r="H224" s="116" t="s">
        <v>318</v>
      </c>
      <c r="I224" s="9" t="s">
        <v>155</v>
      </c>
      <c r="J224" s="8">
        <v>2</v>
      </c>
      <c r="K224" s="98"/>
      <c r="L224" s="108">
        <f t="shared" ref="L224:L231" si="37">J224*K224</f>
        <v>0</v>
      </c>
    </row>
    <row r="225" spans="2:12" x14ac:dyDescent="0.3">
      <c r="B225" s="107">
        <v>2</v>
      </c>
      <c r="C225" s="16"/>
      <c r="D225" s="7"/>
      <c r="E225" s="8"/>
      <c r="F225" s="54"/>
      <c r="G225" s="108">
        <f t="shared" si="36"/>
        <v>0</v>
      </c>
      <c r="H225" s="116" t="s">
        <v>319</v>
      </c>
      <c r="I225" s="9" t="s">
        <v>155</v>
      </c>
      <c r="J225" s="8">
        <v>2</v>
      </c>
      <c r="K225" s="98"/>
      <c r="L225" s="108">
        <f t="shared" si="37"/>
        <v>0</v>
      </c>
    </row>
    <row r="226" spans="2:12" x14ac:dyDescent="0.3">
      <c r="B226" s="107">
        <v>3</v>
      </c>
      <c r="C226" s="16"/>
      <c r="D226" s="7"/>
      <c r="E226" s="8"/>
      <c r="F226" s="54"/>
      <c r="G226" s="108">
        <f t="shared" si="36"/>
        <v>0</v>
      </c>
      <c r="H226" s="116" t="s">
        <v>320</v>
      </c>
      <c r="I226" s="9" t="s">
        <v>155</v>
      </c>
      <c r="J226" s="8">
        <v>6</v>
      </c>
      <c r="K226" s="98"/>
      <c r="L226" s="108">
        <f t="shared" si="37"/>
        <v>0</v>
      </c>
    </row>
    <row r="227" spans="2:12" x14ac:dyDescent="0.3">
      <c r="B227" s="107">
        <v>4</v>
      </c>
      <c r="C227" s="16"/>
      <c r="D227" s="7"/>
      <c r="E227" s="8"/>
      <c r="F227" s="54"/>
      <c r="G227" s="108">
        <f t="shared" si="36"/>
        <v>0</v>
      </c>
      <c r="H227" s="116" t="s">
        <v>321</v>
      </c>
      <c r="I227" s="9" t="s">
        <v>112</v>
      </c>
      <c r="J227" s="8">
        <v>60</v>
      </c>
      <c r="K227" s="98"/>
      <c r="L227" s="108">
        <f t="shared" si="37"/>
        <v>0</v>
      </c>
    </row>
    <row r="228" spans="2:12" x14ac:dyDescent="0.3">
      <c r="B228" s="107">
        <v>5</v>
      </c>
      <c r="C228" s="16"/>
      <c r="D228" s="7"/>
      <c r="E228" s="8"/>
      <c r="F228" s="54"/>
      <c r="G228" s="108">
        <f t="shared" si="36"/>
        <v>0</v>
      </c>
      <c r="H228" s="116" t="s">
        <v>322</v>
      </c>
      <c r="I228" s="9" t="s">
        <v>155</v>
      </c>
      <c r="J228" s="8">
        <v>1</v>
      </c>
      <c r="K228" s="98"/>
      <c r="L228" s="108">
        <f t="shared" si="37"/>
        <v>0</v>
      </c>
    </row>
    <row r="229" spans="2:12" ht="27.6" x14ac:dyDescent="0.3">
      <c r="B229" s="107">
        <v>6</v>
      </c>
      <c r="C229" s="16"/>
      <c r="D229" s="7"/>
      <c r="E229" s="8"/>
      <c r="F229" s="54"/>
      <c r="G229" s="108">
        <f t="shared" si="36"/>
        <v>0</v>
      </c>
      <c r="H229" s="116" t="s">
        <v>323</v>
      </c>
      <c r="I229" s="9" t="s">
        <v>155</v>
      </c>
      <c r="J229" s="8">
        <v>2</v>
      </c>
      <c r="K229" s="98"/>
      <c r="L229" s="108">
        <f t="shared" si="37"/>
        <v>0</v>
      </c>
    </row>
    <row r="230" spans="2:12" x14ac:dyDescent="0.3">
      <c r="B230" s="107">
        <v>7</v>
      </c>
      <c r="C230" s="16"/>
      <c r="D230" s="7"/>
      <c r="E230" s="8"/>
      <c r="F230" s="54"/>
      <c r="G230" s="108">
        <f t="shared" si="36"/>
        <v>0</v>
      </c>
      <c r="H230" s="116" t="s">
        <v>324</v>
      </c>
      <c r="I230" s="9" t="s">
        <v>155</v>
      </c>
      <c r="J230" s="8">
        <v>59</v>
      </c>
      <c r="K230" s="98"/>
      <c r="L230" s="108">
        <f t="shared" si="37"/>
        <v>0</v>
      </c>
    </row>
    <row r="231" spans="2:12" x14ac:dyDescent="0.3">
      <c r="B231" s="107">
        <v>8</v>
      </c>
      <c r="C231" s="16"/>
      <c r="D231" s="7"/>
      <c r="E231" s="8"/>
      <c r="F231" s="54"/>
      <c r="G231" s="108">
        <f t="shared" si="36"/>
        <v>0</v>
      </c>
      <c r="H231" s="116" t="s">
        <v>325</v>
      </c>
      <c r="I231" s="9" t="s">
        <v>155</v>
      </c>
      <c r="J231" s="8">
        <v>10</v>
      </c>
      <c r="K231" s="98"/>
      <c r="L231" s="108">
        <f t="shared" si="37"/>
        <v>0</v>
      </c>
    </row>
    <row r="232" spans="2:12" x14ac:dyDescent="0.3">
      <c r="B232" s="227"/>
      <c r="C232" s="228"/>
      <c r="D232" s="229"/>
      <c r="E232" s="230"/>
      <c r="F232" s="231"/>
      <c r="G232" s="236">
        <f t="shared" si="36"/>
        <v>0</v>
      </c>
      <c r="H232" s="235" t="s">
        <v>326</v>
      </c>
      <c r="I232" s="233"/>
      <c r="J232" s="230"/>
      <c r="K232" s="230"/>
      <c r="L232" s="234"/>
    </row>
    <row r="233" spans="2:12" x14ac:dyDescent="0.3">
      <c r="B233" s="107">
        <v>1</v>
      </c>
      <c r="C233" s="16"/>
      <c r="D233" s="7"/>
      <c r="E233" s="8"/>
      <c r="F233" s="54"/>
      <c r="G233" s="108">
        <f t="shared" si="36"/>
        <v>0</v>
      </c>
      <c r="H233" s="116" t="s">
        <v>327</v>
      </c>
      <c r="I233" s="9" t="s">
        <v>155</v>
      </c>
      <c r="J233" s="8">
        <v>2</v>
      </c>
      <c r="K233" s="98"/>
      <c r="L233" s="108">
        <f t="shared" ref="L233:L245" si="38">J233*K233</f>
        <v>0</v>
      </c>
    </row>
    <row r="234" spans="2:12" x14ac:dyDescent="0.3">
      <c r="B234" s="107">
        <v>2</v>
      </c>
      <c r="C234" s="16"/>
      <c r="D234" s="7"/>
      <c r="E234" s="8"/>
      <c r="F234" s="54"/>
      <c r="G234" s="108">
        <f t="shared" si="36"/>
        <v>0</v>
      </c>
      <c r="H234" s="116" t="s">
        <v>328</v>
      </c>
      <c r="I234" s="9" t="s">
        <v>112</v>
      </c>
      <c r="J234" s="8">
        <v>9</v>
      </c>
      <c r="K234" s="98"/>
      <c r="L234" s="108">
        <f t="shared" si="38"/>
        <v>0</v>
      </c>
    </row>
    <row r="235" spans="2:12" x14ac:dyDescent="0.3">
      <c r="B235" s="107">
        <v>3</v>
      </c>
      <c r="C235" s="16"/>
      <c r="D235" s="7"/>
      <c r="E235" s="8"/>
      <c r="F235" s="54"/>
      <c r="G235" s="108">
        <f t="shared" si="36"/>
        <v>0</v>
      </c>
      <c r="H235" s="116" t="s">
        <v>321</v>
      </c>
      <c r="I235" s="9" t="s">
        <v>112</v>
      </c>
      <c r="J235" s="8">
        <v>3</v>
      </c>
      <c r="K235" s="98"/>
      <c r="L235" s="108">
        <f t="shared" si="38"/>
        <v>0</v>
      </c>
    </row>
    <row r="236" spans="2:12" x14ac:dyDescent="0.3">
      <c r="B236" s="107">
        <v>4</v>
      </c>
      <c r="C236" s="16"/>
      <c r="D236" s="7"/>
      <c r="E236" s="8"/>
      <c r="F236" s="54"/>
      <c r="G236" s="108">
        <f t="shared" si="36"/>
        <v>0</v>
      </c>
      <c r="H236" s="116" t="s">
        <v>319</v>
      </c>
      <c r="I236" s="9" t="s">
        <v>155</v>
      </c>
      <c r="J236" s="8">
        <v>2</v>
      </c>
      <c r="K236" s="98"/>
      <c r="L236" s="108">
        <f t="shared" si="38"/>
        <v>0</v>
      </c>
    </row>
    <row r="237" spans="2:12" x14ac:dyDescent="0.3">
      <c r="B237" s="107">
        <v>5</v>
      </c>
      <c r="C237" s="16"/>
      <c r="D237" s="7"/>
      <c r="E237" s="8"/>
      <c r="F237" s="54"/>
      <c r="G237" s="108">
        <f t="shared" si="36"/>
        <v>0</v>
      </c>
      <c r="H237" s="116" t="s">
        <v>320</v>
      </c>
      <c r="I237" s="9" t="s">
        <v>155</v>
      </c>
      <c r="J237" s="8">
        <v>3</v>
      </c>
      <c r="K237" s="98"/>
      <c r="L237" s="108">
        <f t="shared" si="38"/>
        <v>0</v>
      </c>
    </row>
    <row r="238" spans="2:12" x14ac:dyDescent="0.3">
      <c r="B238" s="107">
        <v>6</v>
      </c>
      <c r="C238" s="16"/>
      <c r="D238" s="7"/>
      <c r="E238" s="8"/>
      <c r="F238" s="54"/>
      <c r="G238" s="108">
        <f t="shared" si="36"/>
        <v>0</v>
      </c>
      <c r="H238" s="116" t="s">
        <v>329</v>
      </c>
      <c r="I238" s="9" t="s">
        <v>155</v>
      </c>
      <c r="J238" s="8">
        <v>1</v>
      </c>
      <c r="K238" s="98"/>
      <c r="L238" s="108">
        <f t="shared" si="38"/>
        <v>0</v>
      </c>
    </row>
    <row r="239" spans="2:12" x14ac:dyDescent="0.3">
      <c r="B239" s="107">
        <v>7</v>
      </c>
      <c r="C239" s="16"/>
      <c r="D239" s="7"/>
      <c r="E239" s="8"/>
      <c r="F239" s="54"/>
      <c r="G239" s="108">
        <f t="shared" si="36"/>
        <v>0</v>
      </c>
      <c r="H239" s="116" t="s">
        <v>322</v>
      </c>
      <c r="I239" s="9" t="s">
        <v>155</v>
      </c>
      <c r="J239" s="8">
        <v>1</v>
      </c>
      <c r="K239" s="98"/>
      <c r="L239" s="108">
        <f t="shared" si="38"/>
        <v>0</v>
      </c>
    </row>
    <row r="240" spans="2:12" ht="27.6" x14ac:dyDescent="0.3">
      <c r="B240" s="107">
        <v>8</v>
      </c>
      <c r="C240" s="16"/>
      <c r="D240" s="7"/>
      <c r="E240" s="8"/>
      <c r="F240" s="54"/>
      <c r="G240" s="108">
        <f t="shared" si="36"/>
        <v>0</v>
      </c>
      <c r="H240" s="116" t="s">
        <v>323</v>
      </c>
      <c r="I240" s="9" t="s">
        <v>155</v>
      </c>
      <c r="J240" s="8">
        <v>2</v>
      </c>
      <c r="K240" s="98"/>
      <c r="L240" s="108">
        <f t="shared" si="38"/>
        <v>0</v>
      </c>
    </row>
    <row r="241" spans="2:12" x14ac:dyDescent="0.3">
      <c r="B241" s="107">
        <v>9</v>
      </c>
      <c r="C241" s="16"/>
      <c r="D241" s="7"/>
      <c r="E241" s="8"/>
      <c r="F241" s="54"/>
      <c r="G241" s="108">
        <f t="shared" si="36"/>
        <v>0</v>
      </c>
      <c r="H241" s="116" t="s">
        <v>330</v>
      </c>
      <c r="I241" s="9" t="s">
        <v>155</v>
      </c>
      <c r="J241" s="8">
        <v>1</v>
      </c>
      <c r="K241" s="98"/>
      <c r="L241" s="108">
        <f t="shared" si="38"/>
        <v>0</v>
      </c>
    </row>
    <row r="242" spans="2:12" x14ac:dyDescent="0.3">
      <c r="B242" s="107">
        <v>10</v>
      </c>
      <c r="C242" s="16"/>
      <c r="D242" s="7"/>
      <c r="E242" s="8"/>
      <c r="F242" s="54"/>
      <c r="G242" s="108">
        <f t="shared" si="36"/>
        <v>0</v>
      </c>
      <c r="H242" s="116" t="s">
        <v>324</v>
      </c>
      <c r="I242" s="9" t="s">
        <v>155</v>
      </c>
      <c r="J242" s="8">
        <v>2</v>
      </c>
      <c r="K242" s="98"/>
      <c r="L242" s="108">
        <f t="shared" si="38"/>
        <v>0</v>
      </c>
    </row>
    <row r="243" spans="2:12" x14ac:dyDescent="0.3">
      <c r="B243" s="107">
        <v>11</v>
      </c>
      <c r="C243" s="16"/>
      <c r="D243" s="7"/>
      <c r="E243" s="8"/>
      <c r="F243" s="54"/>
      <c r="G243" s="108">
        <f t="shared" si="36"/>
        <v>0</v>
      </c>
      <c r="H243" s="116" t="s">
        <v>324</v>
      </c>
      <c r="I243" s="9" t="s">
        <v>155</v>
      </c>
      <c r="J243" s="8">
        <v>8</v>
      </c>
      <c r="K243" s="98"/>
      <c r="L243" s="108">
        <f t="shared" si="38"/>
        <v>0</v>
      </c>
    </row>
    <row r="244" spans="2:12" x14ac:dyDescent="0.3">
      <c r="B244" s="107">
        <v>12</v>
      </c>
      <c r="C244" s="16"/>
      <c r="D244" s="7"/>
      <c r="E244" s="8"/>
      <c r="F244" s="54"/>
      <c r="G244" s="108">
        <f t="shared" si="36"/>
        <v>0</v>
      </c>
      <c r="H244" s="116" t="s">
        <v>325</v>
      </c>
      <c r="I244" s="9" t="s">
        <v>155</v>
      </c>
      <c r="J244" s="8">
        <v>6</v>
      </c>
      <c r="K244" s="98"/>
      <c r="L244" s="108">
        <f t="shared" si="38"/>
        <v>0</v>
      </c>
    </row>
    <row r="245" spans="2:12" ht="15" thickBot="1" x14ac:dyDescent="0.35">
      <c r="B245" s="167">
        <v>13</v>
      </c>
      <c r="C245" s="177"/>
      <c r="D245" s="178"/>
      <c r="E245" s="179"/>
      <c r="F245" s="182"/>
      <c r="G245" s="185">
        <f t="shared" si="36"/>
        <v>0</v>
      </c>
      <c r="H245" s="190" t="s">
        <v>331</v>
      </c>
      <c r="I245" s="191" t="s">
        <v>155</v>
      </c>
      <c r="J245" s="179">
        <v>1</v>
      </c>
      <c r="K245" s="192"/>
      <c r="L245" s="185">
        <f t="shared" si="38"/>
        <v>0</v>
      </c>
    </row>
    <row r="246" spans="2:12" x14ac:dyDescent="0.3">
      <c r="B246" s="163"/>
      <c r="C246" s="164" t="s">
        <v>315</v>
      </c>
      <c r="D246" s="165"/>
      <c r="E246" s="165"/>
      <c r="F246" s="175"/>
      <c r="G246" s="176"/>
      <c r="H246" s="163" t="str">
        <f>C246</f>
        <v>Система водоотведения</v>
      </c>
      <c r="I246" s="165"/>
      <c r="J246" s="165"/>
      <c r="K246" s="165"/>
      <c r="L246" s="166"/>
    </row>
    <row r="247" spans="2:12" x14ac:dyDescent="0.3">
      <c r="B247" s="107">
        <v>1</v>
      </c>
      <c r="C247" s="16"/>
      <c r="D247" s="7"/>
      <c r="E247" s="8"/>
      <c r="F247" s="54"/>
      <c r="G247" s="108">
        <f t="shared" ref="G247:G255" si="39">E247*F247</f>
        <v>0</v>
      </c>
      <c r="H247" s="116" t="s">
        <v>306</v>
      </c>
      <c r="I247" s="9" t="s">
        <v>156</v>
      </c>
      <c r="J247" s="8">
        <v>14</v>
      </c>
      <c r="K247" s="98"/>
      <c r="L247" s="108">
        <f t="shared" ref="L247:L255" si="40">J247*K247</f>
        <v>0</v>
      </c>
    </row>
    <row r="248" spans="2:12" x14ac:dyDescent="0.3">
      <c r="B248" s="107">
        <v>2</v>
      </c>
      <c r="C248" s="16"/>
      <c r="D248" s="7"/>
      <c r="E248" s="8"/>
      <c r="F248" s="54"/>
      <c r="G248" s="108">
        <f t="shared" si="39"/>
        <v>0</v>
      </c>
      <c r="H248" s="116" t="s">
        <v>307</v>
      </c>
      <c r="I248" s="9" t="s">
        <v>155</v>
      </c>
      <c r="J248" s="8">
        <v>1</v>
      </c>
      <c r="K248" s="98"/>
      <c r="L248" s="108">
        <f t="shared" si="40"/>
        <v>0</v>
      </c>
    </row>
    <row r="249" spans="2:12" x14ac:dyDescent="0.3">
      <c r="B249" s="107">
        <v>3</v>
      </c>
      <c r="C249" s="16"/>
      <c r="D249" s="7"/>
      <c r="E249" s="8"/>
      <c r="F249" s="54"/>
      <c r="G249" s="108">
        <f t="shared" si="39"/>
        <v>0</v>
      </c>
      <c r="H249" s="116" t="s">
        <v>308</v>
      </c>
      <c r="I249" s="9" t="s">
        <v>155</v>
      </c>
      <c r="J249" s="8">
        <v>2</v>
      </c>
      <c r="K249" s="98"/>
      <c r="L249" s="108">
        <f t="shared" si="40"/>
        <v>0</v>
      </c>
    </row>
    <row r="250" spans="2:12" x14ac:dyDescent="0.3">
      <c r="B250" s="107">
        <v>4</v>
      </c>
      <c r="C250" s="16"/>
      <c r="D250" s="7"/>
      <c r="E250" s="8"/>
      <c r="F250" s="54"/>
      <c r="G250" s="108">
        <f t="shared" si="39"/>
        <v>0</v>
      </c>
      <c r="H250" s="116" t="s">
        <v>309</v>
      </c>
      <c r="I250" s="9" t="s">
        <v>155</v>
      </c>
      <c r="J250" s="8">
        <v>2</v>
      </c>
      <c r="K250" s="98"/>
      <c r="L250" s="108">
        <f t="shared" si="40"/>
        <v>0</v>
      </c>
    </row>
    <row r="251" spans="2:12" x14ac:dyDescent="0.3">
      <c r="B251" s="107">
        <v>5</v>
      </c>
      <c r="C251" s="16"/>
      <c r="D251" s="7"/>
      <c r="E251" s="8"/>
      <c r="F251" s="54"/>
      <c r="G251" s="108">
        <f t="shared" si="39"/>
        <v>0</v>
      </c>
      <c r="H251" s="114" t="s">
        <v>310</v>
      </c>
      <c r="I251" s="38" t="s">
        <v>155</v>
      </c>
      <c r="J251" s="43">
        <v>6</v>
      </c>
      <c r="K251" s="98"/>
      <c r="L251" s="108">
        <f t="shared" si="40"/>
        <v>0</v>
      </c>
    </row>
    <row r="252" spans="2:12" x14ac:dyDescent="0.3">
      <c r="B252" s="107">
        <v>6</v>
      </c>
      <c r="C252" s="16"/>
      <c r="D252" s="7"/>
      <c r="E252" s="8"/>
      <c r="F252" s="54"/>
      <c r="G252" s="108">
        <f t="shared" si="39"/>
        <v>0</v>
      </c>
      <c r="H252" s="114" t="s">
        <v>311</v>
      </c>
      <c r="I252" s="38" t="s">
        <v>155</v>
      </c>
      <c r="J252" s="43">
        <v>9</v>
      </c>
      <c r="K252" s="98"/>
      <c r="L252" s="108">
        <f t="shared" si="40"/>
        <v>0</v>
      </c>
    </row>
    <row r="253" spans="2:12" x14ac:dyDescent="0.3">
      <c r="B253" s="107">
        <v>7</v>
      </c>
      <c r="C253" s="16"/>
      <c r="D253" s="7"/>
      <c r="E253" s="8"/>
      <c r="F253" s="54"/>
      <c r="G253" s="108">
        <f t="shared" si="39"/>
        <v>0</v>
      </c>
      <c r="H253" s="114" t="s">
        <v>312</v>
      </c>
      <c r="I253" s="38" t="s">
        <v>155</v>
      </c>
      <c r="J253" s="43">
        <v>1</v>
      </c>
      <c r="K253" s="98"/>
      <c r="L253" s="108">
        <f t="shared" si="40"/>
        <v>0</v>
      </c>
    </row>
    <row r="254" spans="2:12" x14ac:dyDescent="0.3">
      <c r="B254" s="107">
        <v>8</v>
      </c>
      <c r="C254" s="16"/>
      <c r="D254" s="7"/>
      <c r="E254" s="8"/>
      <c r="F254" s="54"/>
      <c r="G254" s="108">
        <f t="shared" si="39"/>
        <v>0</v>
      </c>
      <c r="H254" s="114" t="s">
        <v>313</v>
      </c>
      <c r="I254" s="38" t="s">
        <v>155</v>
      </c>
      <c r="J254" s="43">
        <v>1</v>
      </c>
      <c r="K254" s="98"/>
      <c r="L254" s="108">
        <f t="shared" si="40"/>
        <v>0</v>
      </c>
    </row>
    <row r="255" spans="2:12" x14ac:dyDescent="0.3">
      <c r="B255" s="107">
        <v>9</v>
      </c>
      <c r="C255" s="16"/>
      <c r="D255" s="7"/>
      <c r="E255" s="8"/>
      <c r="F255" s="54"/>
      <c r="G255" s="108">
        <f t="shared" si="39"/>
        <v>0</v>
      </c>
      <c r="H255" s="114" t="s">
        <v>314</v>
      </c>
      <c r="I255" s="38"/>
      <c r="J255" s="43"/>
      <c r="K255" s="43"/>
      <c r="L255" s="108">
        <f t="shared" si="40"/>
        <v>0</v>
      </c>
    </row>
    <row r="256" spans="2:12" ht="15" thickBot="1" x14ac:dyDescent="0.35">
      <c r="B256" s="167"/>
      <c r="C256" s="177"/>
      <c r="D256" s="178"/>
      <c r="E256" s="179"/>
      <c r="F256" s="182"/>
      <c r="G256" s="193">
        <f>SUM(G125:G255)</f>
        <v>0</v>
      </c>
      <c r="H256" s="173"/>
      <c r="I256" s="169"/>
      <c r="J256" s="170"/>
      <c r="K256" s="170"/>
      <c r="L256" s="193">
        <f>SUM(L125:L255)</f>
        <v>0</v>
      </c>
    </row>
    <row r="257" spans="2:12" x14ac:dyDescent="0.3">
      <c r="B257" s="150"/>
      <c r="C257" s="151" t="s">
        <v>138</v>
      </c>
      <c r="D257" s="152"/>
      <c r="E257" s="152"/>
      <c r="F257" s="161"/>
      <c r="G257" s="162"/>
      <c r="H257" s="150" t="str">
        <f>C257</f>
        <v>Отопление</v>
      </c>
      <c r="I257" s="152"/>
      <c r="J257" s="152"/>
      <c r="K257" s="152"/>
      <c r="L257" s="153"/>
    </row>
    <row r="258" spans="2:12" x14ac:dyDescent="0.3">
      <c r="B258" s="105"/>
      <c r="C258" s="4" t="s">
        <v>16</v>
      </c>
      <c r="D258" s="24"/>
      <c r="E258" s="24"/>
      <c r="F258" s="53"/>
      <c r="G258" s="139"/>
      <c r="H258" s="105"/>
      <c r="I258" s="4"/>
      <c r="J258" s="5"/>
      <c r="K258" s="5"/>
      <c r="L258" s="106"/>
    </row>
    <row r="259" spans="2:12" x14ac:dyDescent="0.3">
      <c r="B259" s="122"/>
      <c r="C259" s="33"/>
      <c r="D259" s="33"/>
      <c r="E259" s="33"/>
      <c r="F259" s="60"/>
      <c r="G259" s="140"/>
      <c r="H259" s="122"/>
      <c r="I259" s="34"/>
      <c r="J259" s="25"/>
      <c r="K259" s="25"/>
      <c r="L259" s="124"/>
    </row>
    <row r="260" spans="2:12" x14ac:dyDescent="0.3">
      <c r="B260" s="113"/>
      <c r="C260" s="5" t="s">
        <v>34</v>
      </c>
      <c r="D260" s="5"/>
      <c r="E260" s="5"/>
      <c r="F260" s="51"/>
      <c r="G260" s="139"/>
      <c r="H260" s="113"/>
      <c r="I260" s="5"/>
      <c r="J260" s="5"/>
      <c r="K260" s="5"/>
      <c r="L260" s="106"/>
    </row>
    <row r="261" spans="2:12" ht="15" thickBot="1" x14ac:dyDescent="0.35">
      <c r="B261" s="226"/>
      <c r="C261" s="217" t="s">
        <v>404</v>
      </c>
      <c r="D261" s="218"/>
      <c r="E261" s="219"/>
      <c r="F261" s="220"/>
      <c r="G261" s="221"/>
      <c r="H261" s="222"/>
      <c r="I261" s="223"/>
      <c r="J261" s="224"/>
      <c r="K261" s="224"/>
      <c r="L261" s="225">
        <v>0</v>
      </c>
    </row>
    <row r="262" spans="2:12" x14ac:dyDescent="0.3">
      <c r="B262" s="163"/>
      <c r="C262" s="164" t="s">
        <v>140</v>
      </c>
      <c r="D262" s="165"/>
      <c r="E262" s="165"/>
      <c r="F262" s="175"/>
      <c r="G262" s="176"/>
      <c r="H262" s="163" t="str">
        <f>C262</f>
        <v>ПОС+газовое пожаротушение</v>
      </c>
      <c r="I262" s="165"/>
      <c r="J262" s="165"/>
      <c r="K262" s="165"/>
      <c r="L262" s="166"/>
    </row>
    <row r="263" spans="2:12" x14ac:dyDescent="0.3">
      <c r="B263" s="105"/>
      <c r="C263" s="4" t="s">
        <v>16</v>
      </c>
      <c r="D263" s="24"/>
      <c r="E263" s="24"/>
      <c r="F263" s="53"/>
      <c r="G263" s="139"/>
      <c r="H263" s="105"/>
      <c r="I263" s="4"/>
      <c r="J263" s="5"/>
      <c r="K263" s="5"/>
      <c r="L263" s="106"/>
    </row>
    <row r="264" spans="2:12" x14ac:dyDescent="0.3">
      <c r="B264" s="107">
        <v>1</v>
      </c>
      <c r="C264" s="19" t="s">
        <v>141</v>
      </c>
      <c r="D264" s="14" t="s">
        <v>142</v>
      </c>
      <c r="E264" s="40">
        <v>1</v>
      </c>
      <c r="F264" s="93"/>
      <c r="G264" s="108">
        <f t="shared" ref="G264:G265" si="41">E264*F264</f>
        <v>0</v>
      </c>
      <c r="H264" s="110"/>
      <c r="I264" s="10"/>
      <c r="J264" s="11"/>
      <c r="K264" s="11"/>
      <c r="L264" s="108">
        <f t="shared" ref="L264:L265" si="42">J264*K264</f>
        <v>0</v>
      </c>
    </row>
    <row r="265" spans="2:12" x14ac:dyDescent="0.3">
      <c r="B265" s="107">
        <v>2</v>
      </c>
      <c r="C265" s="19" t="s">
        <v>143</v>
      </c>
      <c r="D265" s="14" t="s">
        <v>142</v>
      </c>
      <c r="E265" s="40">
        <v>1</v>
      </c>
      <c r="F265" s="93"/>
      <c r="G265" s="108">
        <f t="shared" si="41"/>
        <v>0</v>
      </c>
      <c r="H265" s="110"/>
      <c r="I265" s="10"/>
      <c r="J265" s="11"/>
      <c r="K265" s="11"/>
      <c r="L265" s="108">
        <f t="shared" si="42"/>
        <v>0</v>
      </c>
    </row>
    <row r="266" spans="2:12" x14ac:dyDescent="0.3">
      <c r="B266" s="125"/>
      <c r="C266" s="48"/>
      <c r="D266" s="26"/>
      <c r="E266" s="11"/>
      <c r="F266" s="56"/>
      <c r="G266" s="123">
        <f>SUM(G264:G265)</f>
        <v>0</v>
      </c>
      <c r="H266" s="125"/>
      <c r="I266" s="26"/>
      <c r="J266" s="11"/>
      <c r="K266" s="11"/>
      <c r="L266" s="123">
        <f>SUM(L264:L265)</f>
        <v>0</v>
      </c>
    </row>
    <row r="267" spans="2:12" x14ac:dyDescent="0.3">
      <c r="B267" s="113"/>
      <c r="C267" s="5" t="s">
        <v>34</v>
      </c>
      <c r="D267" s="5"/>
      <c r="E267" s="5"/>
      <c r="F267" s="51"/>
      <c r="G267" s="139"/>
      <c r="H267" s="113"/>
      <c r="I267" s="5"/>
      <c r="J267" s="5"/>
      <c r="K267" s="5"/>
      <c r="L267" s="106"/>
    </row>
    <row r="268" spans="2:12" x14ac:dyDescent="0.3">
      <c r="B268" s="248"/>
      <c r="C268" s="249" t="s">
        <v>176</v>
      </c>
      <c r="D268" s="250"/>
      <c r="E268" s="250"/>
      <c r="F268" s="251"/>
      <c r="G268" s="252"/>
      <c r="H268" s="248" t="s">
        <v>176</v>
      </c>
      <c r="I268" s="250"/>
      <c r="J268" s="250"/>
      <c r="K268" s="250"/>
      <c r="L268" s="253"/>
    </row>
    <row r="269" spans="2:12" x14ac:dyDescent="0.3">
      <c r="B269" s="107">
        <v>1</v>
      </c>
      <c r="C269" s="16" t="str">
        <f>_xlfn.CONCAT("Монтаж системы", " - ", H269)</f>
        <v>Монтаж системы - Пульт контроля и управления "С-2000М" НВП "БОЛИД"</v>
      </c>
      <c r="D269" s="7" t="s">
        <v>157</v>
      </c>
      <c r="E269" s="8">
        <f>J269</f>
        <v>1</v>
      </c>
      <c r="F269" s="101"/>
      <c r="G269" s="108">
        <f t="shared" ref="G269:G290" si="43">E269*F269</f>
        <v>0</v>
      </c>
      <c r="H269" s="116" t="s">
        <v>177</v>
      </c>
      <c r="I269" s="7" t="s">
        <v>155</v>
      </c>
      <c r="J269" s="11">
        <v>1</v>
      </c>
      <c r="K269" s="102"/>
      <c r="L269" s="108">
        <f t="shared" ref="L269:L290" si="44">J269*K269</f>
        <v>0</v>
      </c>
    </row>
    <row r="270" spans="2:12" x14ac:dyDescent="0.3">
      <c r="B270" s="107">
        <v>2</v>
      </c>
      <c r="C270" s="16" t="str">
        <f t="shared" ref="C270:C288" si="45">_xlfn.CONCAT("Монтаж системы", " - ", H270)</f>
        <v>Монтаж системы - Контроллер двухпроводной линии "С2000-КДЛ" НВП "БОЛИД"</v>
      </c>
      <c r="D270" s="7" t="s">
        <v>157</v>
      </c>
      <c r="E270" s="8">
        <f t="shared" ref="E270:E288" si="46">J270</f>
        <v>2</v>
      </c>
      <c r="F270" s="101"/>
      <c r="G270" s="108">
        <f t="shared" si="43"/>
        <v>0</v>
      </c>
      <c r="H270" s="116" t="s">
        <v>178</v>
      </c>
      <c r="I270" s="7" t="s">
        <v>155</v>
      </c>
      <c r="J270" s="11">
        <v>2</v>
      </c>
      <c r="K270" s="102"/>
      <c r="L270" s="108">
        <f t="shared" si="44"/>
        <v>0</v>
      </c>
    </row>
    <row r="271" spans="2:12" x14ac:dyDescent="0.3">
      <c r="B271" s="107">
        <v>3</v>
      </c>
      <c r="C271" s="16" t="str">
        <f t="shared" si="45"/>
        <v>Монтаж системы - Контрольно-пусковой блок "С2000-КПБ" НВП "БОЛИД"</v>
      </c>
      <c r="D271" s="7" t="s">
        <v>157</v>
      </c>
      <c r="E271" s="8">
        <f t="shared" si="46"/>
        <v>1</v>
      </c>
      <c r="F271" s="101"/>
      <c r="G271" s="108">
        <f t="shared" si="43"/>
        <v>0</v>
      </c>
      <c r="H271" s="116" t="s">
        <v>179</v>
      </c>
      <c r="I271" s="7" t="s">
        <v>155</v>
      </c>
      <c r="J271" s="11">
        <v>1</v>
      </c>
      <c r="K271" s="102"/>
      <c r="L271" s="108">
        <f t="shared" si="44"/>
        <v>0</v>
      </c>
    </row>
    <row r="272" spans="2:12" x14ac:dyDescent="0.3">
      <c r="B272" s="107">
        <v>4</v>
      </c>
      <c r="C272" s="16" t="str">
        <f t="shared" si="45"/>
        <v>Монтаж системы - Блок индикации, 60 разделов "С2000-БИ" НВП "БОЛИД"</v>
      </c>
      <c r="D272" s="7" t="s">
        <v>157</v>
      </c>
      <c r="E272" s="8">
        <f t="shared" si="46"/>
        <v>1</v>
      </c>
      <c r="F272" s="101"/>
      <c r="G272" s="108">
        <f t="shared" si="43"/>
        <v>0</v>
      </c>
      <c r="H272" s="116" t="s">
        <v>180</v>
      </c>
      <c r="I272" s="7" t="s">
        <v>155</v>
      </c>
      <c r="J272" s="11">
        <v>1</v>
      </c>
      <c r="K272" s="102"/>
      <c r="L272" s="108">
        <f t="shared" si="44"/>
        <v>0</v>
      </c>
    </row>
    <row r="273" spans="2:12" x14ac:dyDescent="0.3">
      <c r="B273" s="107">
        <v>5</v>
      </c>
      <c r="C273" s="16" t="str">
        <f t="shared" si="45"/>
        <v>Монтаж системы - Блок сигнально-пусковой "С2000-СП1 исп.01" НВП "БОЛИД"</v>
      </c>
      <c r="D273" s="7" t="s">
        <v>157</v>
      </c>
      <c r="E273" s="8">
        <f t="shared" si="46"/>
        <v>2</v>
      </c>
      <c r="F273" s="101"/>
      <c r="G273" s="108">
        <f t="shared" si="43"/>
        <v>0</v>
      </c>
      <c r="H273" s="116" t="s">
        <v>181</v>
      </c>
      <c r="I273" s="7" t="s">
        <v>155</v>
      </c>
      <c r="J273" s="11">
        <v>2</v>
      </c>
      <c r="K273" s="102"/>
      <c r="L273" s="108">
        <f t="shared" si="44"/>
        <v>0</v>
      </c>
    </row>
    <row r="274" spans="2:12" x14ac:dyDescent="0.3">
      <c r="B274" s="107">
        <v>6</v>
      </c>
      <c r="C274" s="16" t="str">
        <f t="shared" si="45"/>
        <v>Монтаж системы - Шкаф пожарной сигнализации "ШПС-12" НВП "БОЛИД"</v>
      </c>
      <c r="D274" s="7" t="s">
        <v>157</v>
      </c>
      <c r="E274" s="8">
        <f t="shared" si="46"/>
        <v>1</v>
      </c>
      <c r="F274" s="101"/>
      <c r="G274" s="108">
        <f t="shared" si="43"/>
        <v>0</v>
      </c>
      <c r="H274" s="116" t="s">
        <v>182</v>
      </c>
      <c r="I274" s="7" t="s">
        <v>155</v>
      </c>
      <c r="J274" s="11">
        <v>1</v>
      </c>
      <c r="K274" s="102"/>
      <c r="L274" s="108">
        <f t="shared" si="44"/>
        <v>0</v>
      </c>
    </row>
    <row r="275" spans="2:12" x14ac:dyDescent="0.3">
      <c r="B275" s="107">
        <v>7</v>
      </c>
      <c r="C275" s="16" t="str">
        <f t="shared" si="45"/>
        <v>Монтаж системы - Монтажный комплект "МК-1 ШПС" НВП "БОЛИД"</v>
      </c>
      <c r="D275" s="7" t="s">
        <v>157</v>
      </c>
      <c r="E275" s="8">
        <f t="shared" si="46"/>
        <v>1</v>
      </c>
      <c r="F275" s="101"/>
      <c r="G275" s="108">
        <f t="shared" si="43"/>
        <v>0</v>
      </c>
      <c r="H275" s="116" t="s">
        <v>183</v>
      </c>
      <c r="I275" s="7" t="s">
        <v>155</v>
      </c>
      <c r="J275" s="11">
        <v>1</v>
      </c>
      <c r="K275" s="102"/>
      <c r="L275" s="108">
        <f t="shared" si="44"/>
        <v>0</v>
      </c>
    </row>
    <row r="276" spans="2:12" x14ac:dyDescent="0.3">
      <c r="B276" s="107">
        <v>8</v>
      </c>
      <c r="C276" s="16" t="str">
        <f t="shared" si="45"/>
        <v>Монтаж системы - Адресный расширитель "С2000-АР2" НВП "БОЛИД"</v>
      </c>
      <c r="D276" s="7" t="s">
        <v>157</v>
      </c>
      <c r="E276" s="8">
        <f t="shared" si="46"/>
        <v>1</v>
      </c>
      <c r="F276" s="101"/>
      <c r="G276" s="108">
        <f t="shared" si="43"/>
        <v>0</v>
      </c>
      <c r="H276" s="116" t="s">
        <v>184</v>
      </c>
      <c r="I276" s="7" t="s">
        <v>155</v>
      </c>
      <c r="J276" s="11">
        <v>1</v>
      </c>
      <c r="K276" s="102"/>
      <c r="L276" s="108">
        <f t="shared" si="44"/>
        <v>0</v>
      </c>
    </row>
    <row r="277" spans="2:12" x14ac:dyDescent="0.3">
      <c r="B277" s="107">
        <v>9</v>
      </c>
      <c r="C277" s="16" t="str">
        <f t="shared" si="45"/>
        <v>Монтаж системы - Источник бесперебойного питания СКАТ-1200У Бастион</v>
      </c>
      <c r="D277" s="7" t="s">
        <v>157</v>
      </c>
      <c r="E277" s="8">
        <f t="shared" si="46"/>
        <v>1</v>
      </c>
      <c r="F277" s="101"/>
      <c r="G277" s="108">
        <f t="shared" si="43"/>
        <v>0</v>
      </c>
      <c r="H277" s="116" t="s">
        <v>185</v>
      </c>
      <c r="I277" s="7" t="s">
        <v>155</v>
      </c>
      <c r="J277" s="11">
        <v>1</v>
      </c>
      <c r="K277" s="102"/>
      <c r="L277" s="108">
        <f t="shared" si="44"/>
        <v>0</v>
      </c>
    </row>
    <row r="278" spans="2:12" x14ac:dyDescent="0.3">
      <c r="B278" s="107">
        <v>10</v>
      </c>
      <c r="C278" s="16" t="str">
        <f t="shared" si="45"/>
        <v>Монтаж системы - Аккумулятор 12В, 17Ач DTM1217 «Delta»</v>
      </c>
      <c r="D278" s="7" t="s">
        <v>157</v>
      </c>
      <c r="E278" s="8">
        <f t="shared" si="46"/>
        <v>4</v>
      </c>
      <c r="F278" s="101"/>
      <c r="G278" s="108">
        <f t="shared" si="43"/>
        <v>0</v>
      </c>
      <c r="H278" s="116" t="s">
        <v>186</v>
      </c>
      <c r="I278" s="7" t="s">
        <v>155</v>
      </c>
      <c r="J278" s="11">
        <v>4</v>
      </c>
      <c r="K278" s="102"/>
      <c r="L278" s="108">
        <f t="shared" si="44"/>
        <v>0</v>
      </c>
    </row>
    <row r="279" spans="2:12" ht="27.6" x14ac:dyDescent="0.3">
      <c r="B279" s="107">
        <v>11</v>
      </c>
      <c r="C279" s="16" t="str">
        <f t="shared" si="45"/>
        <v>Монтаж системы - Извещатель пожарный дымовой адресный С2000-ИП-03 НВП "БОЛИД"</v>
      </c>
      <c r="D279" s="7" t="s">
        <v>157</v>
      </c>
      <c r="E279" s="8">
        <f t="shared" si="46"/>
        <v>30</v>
      </c>
      <c r="F279" s="101"/>
      <c r="G279" s="108">
        <f t="shared" si="43"/>
        <v>0</v>
      </c>
      <c r="H279" s="116" t="s">
        <v>187</v>
      </c>
      <c r="I279" s="7" t="s">
        <v>155</v>
      </c>
      <c r="J279" s="11">
        <v>30</v>
      </c>
      <c r="K279" s="102"/>
      <c r="L279" s="108">
        <f t="shared" si="44"/>
        <v>0</v>
      </c>
    </row>
    <row r="280" spans="2:12" ht="27.6" x14ac:dyDescent="0.3">
      <c r="B280" s="107">
        <v>12</v>
      </c>
      <c r="C280" s="16" t="str">
        <f t="shared" si="45"/>
        <v>Монтаж системы - Извещатель пожарный ручной адресный ИПР-513-3А НВП "БОЛИД"</v>
      </c>
      <c r="D280" s="7" t="s">
        <v>157</v>
      </c>
      <c r="E280" s="8">
        <f t="shared" si="46"/>
        <v>3</v>
      </c>
      <c r="F280" s="101"/>
      <c r="G280" s="108">
        <f t="shared" si="43"/>
        <v>0</v>
      </c>
      <c r="H280" s="116" t="s">
        <v>188</v>
      </c>
      <c r="I280" s="7" t="s">
        <v>155</v>
      </c>
      <c r="J280" s="11">
        <v>3</v>
      </c>
      <c r="K280" s="102"/>
      <c r="L280" s="108">
        <f t="shared" si="44"/>
        <v>0</v>
      </c>
    </row>
    <row r="281" spans="2:12" x14ac:dyDescent="0.3">
      <c r="B281" s="107">
        <v>13</v>
      </c>
      <c r="C281" s="16" t="str">
        <f t="shared" si="45"/>
        <v xml:space="preserve">Монтаж системы - Оповещатель звуковой, 12В Иволга </v>
      </c>
      <c r="D281" s="7" t="s">
        <v>157</v>
      </c>
      <c r="E281" s="8">
        <f t="shared" si="46"/>
        <v>13</v>
      </c>
      <c r="F281" s="101"/>
      <c r="G281" s="108">
        <f t="shared" si="43"/>
        <v>0</v>
      </c>
      <c r="H281" s="116" t="s">
        <v>189</v>
      </c>
      <c r="I281" s="7" t="s">
        <v>155</v>
      </c>
      <c r="J281" s="11">
        <v>13</v>
      </c>
      <c r="K281" s="102"/>
      <c r="L281" s="108">
        <f t="shared" si="44"/>
        <v>0</v>
      </c>
    </row>
    <row r="282" spans="2:12" x14ac:dyDescent="0.3">
      <c r="B282" s="107">
        <v>14</v>
      </c>
      <c r="C282" s="16" t="str">
        <f t="shared" si="45"/>
        <v xml:space="preserve">Монтаж системы - Табло "ВЫХОД", 12В  </v>
      </c>
      <c r="D282" s="7" t="s">
        <v>157</v>
      </c>
      <c r="E282" s="8">
        <f t="shared" si="46"/>
        <v>6</v>
      </c>
      <c r="F282" s="101"/>
      <c r="G282" s="108">
        <f t="shared" si="43"/>
        <v>0</v>
      </c>
      <c r="H282" s="116" t="s">
        <v>190</v>
      </c>
      <c r="I282" s="7" t="s">
        <v>155</v>
      </c>
      <c r="J282" s="11">
        <v>6</v>
      </c>
      <c r="K282" s="102"/>
      <c r="L282" s="108">
        <f t="shared" si="44"/>
        <v>0</v>
      </c>
    </row>
    <row r="283" spans="2:12" x14ac:dyDescent="0.3">
      <c r="B283" s="107">
        <v>15</v>
      </c>
      <c r="C283" s="16" t="str">
        <f t="shared" si="45"/>
        <v xml:space="preserve">Монтаж системы - Кабель КПСЭнг-FRLS 1х2х0,5  </v>
      </c>
      <c r="D283" s="7" t="s">
        <v>157</v>
      </c>
      <c r="E283" s="8">
        <f t="shared" si="46"/>
        <v>250</v>
      </c>
      <c r="F283" s="101"/>
      <c r="G283" s="108">
        <f t="shared" si="43"/>
        <v>0</v>
      </c>
      <c r="H283" s="116" t="s">
        <v>191</v>
      </c>
      <c r="I283" s="7" t="s">
        <v>112</v>
      </c>
      <c r="J283" s="11">
        <v>250</v>
      </c>
      <c r="K283" s="102"/>
      <c r="L283" s="108">
        <f t="shared" si="44"/>
        <v>0</v>
      </c>
    </row>
    <row r="284" spans="2:12" x14ac:dyDescent="0.3">
      <c r="B284" s="107">
        <v>16</v>
      </c>
      <c r="C284" s="16" t="str">
        <f t="shared" si="45"/>
        <v xml:space="preserve">Монтаж системы - Кабель КПСЭнг-FRLS 2х2х0,5  </v>
      </c>
      <c r="D284" s="7" t="s">
        <v>157</v>
      </c>
      <c r="E284" s="8">
        <f t="shared" si="46"/>
        <v>30</v>
      </c>
      <c r="F284" s="101"/>
      <c r="G284" s="108">
        <f t="shared" si="43"/>
        <v>0</v>
      </c>
      <c r="H284" s="116" t="s">
        <v>192</v>
      </c>
      <c r="I284" s="7" t="s">
        <v>112</v>
      </c>
      <c r="J284" s="11">
        <v>30</v>
      </c>
      <c r="K284" s="102"/>
      <c r="L284" s="108">
        <f t="shared" si="44"/>
        <v>0</v>
      </c>
    </row>
    <row r="285" spans="2:12" x14ac:dyDescent="0.3">
      <c r="B285" s="107">
        <v>17</v>
      </c>
      <c r="C285" s="16" t="str">
        <f t="shared" si="45"/>
        <v xml:space="preserve">Монтаж системы - Кабель КПСЭнг-FRLS 1х2х0,75  </v>
      </c>
      <c r="D285" s="7" t="s">
        <v>157</v>
      </c>
      <c r="E285" s="8">
        <f t="shared" si="46"/>
        <v>250</v>
      </c>
      <c r="F285" s="101"/>
      <c r="G285" s="108">
        <f t="shared" si="43"/>
        <v>0</v>
      </c>
      <c r="H285" s="116" t="s">
        <v>193</v>
      </c>
      <c r="I285" s="7" t="s">
        <v>112</v>
      </c>
      <c r="J285" s="11">
        <v>250</v>
      </c>
      <c r="K285" s="102"/>
      <c r="L285" s="108">
        <f t="shared" si="44"/>
        <v>0</v>
      </c>
    </row>
    <row r="286" spans="2:12" x14ac:dyDescent="0.3">
      <c r="B286" s="107">
        <v>18</v>
      </c>
      <c r="C286" s="16" t="str">
        <f t="shared" si="45"/>
        <v xml:space="preserve">Монтаж системы - Кабель ВВГнг-FRLS 3х1,5  </v>
      </c>
      <c r="D286" s="7" t="s">
        <v>157</v>
      </c>
      <c r="E286" s="8">
        <f t="shared" si="46"/>
        <v>50</v>
      </c>
      <c r="F286" s="101"/>
      <c r="G286" s="108">
        <f t="shared" si="43"/>
        <v>0</v>
      </c>
      <c r="H286" s="116" t="s">
        <v>194</v>
      </c>
      <c r="I286" s="7" t="s">
        <v>112</v>
      </c>
      <c r="J286" s="11">
        <v>50</v>
      </c>
      <c r="K286" s="102"/>
      <c r="L286" s="108">
        <f t="shared" si="44"/>
        <v>0</v>
      </c>
    </row>
    <row r="287" spans="2:12" x14ac:dyDescent="0.3">
      <c r="B287" s="107">
        <v>19</v>
      </c>
      <c r="C287" s="16" t="str">
        <f t="shared" si="45"/>
        <v xml:space="preserve">Монтаж системы - Короб 40х25  </v>
      </c>
      <c r="D287" s="7" t="s">
        <v>157</v>
      </c>
      <c r="E287" s="8">
        <f t="shared" si="46"/>
        <v>170</v>
      </c>
      <c r="F287" s="101"/>
      <c r="G287" s="108">
        <f t="shared" si="43"/>
        <v>0</v>
      </c>
      <c r="H287" s="116" t="s">
        <v>195</v>
      </c>
      <c r="I287" s="7" t="s">
        <v>112</v>
      </c>
      <c r="J287" s="11">
        <v>170</v>
      </c>
      <c r="K287" s="102"/>
      <c r="L287" s="108">
        <f t="shared" si="44"/>
        <v>0</v>
      </c>
    </row>
    <row r="288" spans="2:12" x14ac:dyDescent="0.3">
      <c r="B288" s="107">
        <v>20</v>
      </c>
      <c r="C288" s="16" t="str">
        <f t="shared" si="45"/>
        <v xml:space="preserve">Монтаж системы - Короб 20х10  </v>
      </c>
      <c r="D288" s="7" t="s">
        <v>157</v>
      </c>
      <c r="E288" s="8">
        <f t="shared" si="46"/>
        <v>300</v>
      </c>
      <c r="F288" s="101"/>
      <c r="G288" s="108">
        <f t="shared" si="43"/>
        <v>0</v>
      </c>
      <c r="H288" s="116" t="s">
        <v>196</v>
      </c>
      <c r="I288" s="7" t="s">
        <v>112</v>
      </c>
      <c r="J288" s="11">
        <v>300</v>
      </c>
      <c r="K288" s="102"/>
      <c r="L288" s="108">
        <f t="shared" si="44"/>
        <v>0</v>
      </c>
    </row>
    <row r="289" spans="2:13" x14ac:dyDescent="0.3">
      <c r="B289" s="107">
        <v>21</v>
      </c>
      <c r="C289" s="16"/>
      <c r="D289" s="7"/>
      <c r="E289" s="8"/>
      <c r="F289" s="59"/>
      <c r="G289" s="108">
        <f t="shared" si="43"/>
        <v>0</v>
      </c>
      <c r="H289" s="116" t="s">
        <v>197</v>
      </c>
      <c r="I289" s="7" t="s">
        <v>155</v>
      </c>
      <c r="J289" s="11">
        <v>1000</v>
      </c>
      <c r="K289" s="102"/>
      <c r="L289" s="108">
        <f t="shared" si="44"/>
        <v>0</v>
      </c>
    </row>
    <row r="290" spans="2:13" x14ac:dyDescent="0.3">
      <c r="B290" s="107">
        <v>22</v>
      </c>
      <c r="C290" s="16"/>
      <c r="D290" s="7"/>
      <c r="E290" s="8"/>
      <c r="F290" s="59"/>
      <c r="G290" s="108">
        <f t="shared" si="43"/>
        <v>0</v>
      </c>
      <c r="H290" s="116" t="s">
        <v>198</v>
      </c>
      <c r="I290" s="7" t="s">
        <v>155</v>
      </c>
      <c r="J290" s="11">
        <v>1000</v>
      </c>
      <c r="K290" s="102"/>
      <c r="L290" s="108">
        <f t="shared" si="44"/>
        <v>0</v>
      </c>
    </row>
    <row r="291" spans="2:13" x14ac:dyDescent="0.3">
      <c r="B291" s="107"/>
      <c r="C291" s="16"/>
      <c r="D291" s="7"/>
      <c r="E291" s="8"/>
      <c r="F291" s="59"/>
      <c r="G291" s="127">
        <f>SUM(G269:G290)</f>
        <v>0</v>
      </c>
      <c r="H291" s="116"/>
      <c r="I291" s="7"/>
      <c r="J291" s="11"/>
      <c r="K291" s="12"/>
      <c r="L291" s="126">
        <f>SUM(L269:L290)</f>
        <v>0</v>
      </c>
    </row>
    <row r="292" spans="2:13" x14ac:dyDescent="0.3">
      <c r="B292" s="248"/>
      <c r="C292" s="249" t="s">
        <v>199</v>
      </c>
      <c r="D292" s="250"/>
      <c r="E292" s="250"/>
      <c r="F292" s="251"/>
      <c r="G292" s="252"/>
      <c r="H292" s="248" t="s">
        <v>199</v>
      </c>
      <c r="I292" s="250"/>
      <c r="J292" s="250"/>
      <c r="K292" s="250"/>
      <c r="L292" s="253"/>
    </row>
    <row r="293" spans="2:13" ht="27.6" x14ac:dyDescent="0.3">
      <c r="B293" s="107">
        <v>1</v>
      </c>
      <c r="C293" s="16" t="str">
        <f>_xlfn.CONCAT("Монтаж системы", " - ", H293)</f>
        <v>Монтаж системы - Устройство дистанционного пуска электроконтактное УДП 513-10 НВП "БОЛИД"</v>
      </c>
      <c r="D293" s="7" t="s">
        <v>157</v>
      </c>
      <c r="E293" s="8">
        <f>J293</f>
        <v>6</v>
      </c>
      <c r="F293" s="101"/>
      <c r="G293" s="108">
        <f t="shared" ref="G293:G297" si="47">E293*F293</f>
        <v>0</v>
      </c>
      <c r="H293" s="116" t="s">
        <v>200</v>
      </c>
      <c r="I293" s="7" t="s">
        <v>155</v>
      </c>
      <c r="J293" s="11">
        <v>6</v>
      </c>
      <c r="K293" s="102"/>
      <c r="L293" s="108">
        <f t="shared" ref="L293:L297" si="48">J293*K293</f>
        <v>0</v>
      </c>
    </row>
    <row r="294" spans="2:13" x14ac:dyDescent="0.3">
      <c r="B294" s="107">
        <v>2</v>
      </c>
      <c r="C294" s="16" t="str">
        <f t="shared" ref="C294:C295" si="49">_xlfn.CONCAT("Монтаж системы", " - ", H294)</f>
        <v xml:space="preserve">Монтаж системы - Модуль газового пожаротушения МГП-55-120-32 </v>
      </c>
      <c r="D294" s="7" t="s">
        <v>157</v>
      </c>
      <c r="E294" s="8">
        <f t="shared" ref="E294" si="50">J294</f>
        <v>12</v>
      </c>
      <c r="F294" s="101"/>
      <c r="G294" s="108">
        <f t="shared" si="47"/>
        <v>0</v>
      </c>
      <c r="H294" s="116" t="s">
        <v>201</v>
      </c>
      <c r="I294" s="7" t="s">
        <v>155</v>
      </c>
      <c r="J294" s="11">
        <v>12</v>
      </c>
      <c r="K294" s="102"/>
      <c r="L294" s="108">
        <f t="shared" si="48"/>
        <v>0</v>
      </c>
    </row>
    <row r="295" spans="2:13" x14ac:dyDescent="0.3">
      <c r="B295" s="107">
        <v>3</v>
      </c>
      <c r="C295" s="16" t="str">
        <f t="shared" si="49"/>
        <v xml:space="preserve">Монтаж системы - Газовое огнетушащее вещество Хладон ФК-5-1-12 </v>
      </c>
      <c r="D295" s="7" t="s">
        <v>157</v>
      </c>
      <c r="E295" s="8">
        <v>1</v>
      </c>
      <c r="F295" s="101"/>
      <c r="G295" s="108">
        <f t="shared" si="47"/>
        <v>0</v>
      </c>
      <c r="H295" s="116" t="s">
        <v>202</v>
      </c>
      <c r="I295" s="7" t="s">
        <v>45</v>
      </c>
      <c r="J295" s="11">
        <v>1296</v>
      </c>
      <c r="K295" s="102"/>
      <c r="L295" s="108">
        <f t="shared" si="48"/>
        <v>0</v>
      </c>
    </row>
    <row r="296" spans="2:13" x14ac:dyDescent="0.3">
      <c r="B296" s="107">
        <v>4</v>
      </c>
      <c r="C296" s="16"/>
      <c r="D296" s="7"/>
      <c r="E296" s="8"/>
      <c r="F296" s="59"/>
      <c r="G296" s="108">
        <f t="shared" si="47"/>
        <v>0</v>
      </c>
      <c r="H296" s="116" t="s">
        <v>203</v>
      </c>
      <c r="I296" s="7" t="s">
        <v>155</v>
      </c>
      <c r="J296" s="11">
        <v>6</v>
      </c>
      <c r="K296" s="102"/>
      <c r="L296" s="108">
        <f t="shared" si="48"/>
        <v>0</v>
      </c>
    </row>
    <row r="297" spans="2:13" ht="27.6" x14ac:dyDescent="0.3">
      <c r="B297" s="107">
        <v>5</v>
      </c>
      <c r="C297" s="16"/>
      <c r="D297" s="7"/>
      <c r="E297" s="8"/>
      <c r="F297" s="59"/>
      <c r="G297" s="108">
        <f t="shared" si="47"/>
        <v>0</v>
      </c>
      <c r="H297" s="116" t="s">
        <v>204</v>
      </c>
      <c r="I297" s="7" t="s">
        <v>155</v>
      </c>
      <c r="J297" s="11">
        <v>2</v>
      </c>
      <c r="K297" s="102"/>
      <c r="L297" s="108">
        <f t="shared" si="48"/>
        <v>0</v>
      </c>
    </row>
    <row r="298" spans="2:13" ht="15" thickBot="1" x14ac:dyDescent="0.35">
      <c r="B298" s="194"/>
      <c r="C298" s="195"/>
      <c r="D298" s="196"/>
      <c r="E298" s="188"/>
      <c r="F298" s="197"/>
      <c r="G298" s="198">
        <f>SUM(G293:G297)</f>
        <v>0</v>
      </c>
      <c r="H298" s="194"/>
      <c r="I298" s="196"/>
      <c r="J298" s="188"/>
      <c r="K298" s="199"/>
      <c r="L298" s="198">
        <f>SUM(L293:L297)</f>
        <v>0</v>
      </c>
    </row>
    <row r="299" spans="2:13" x14ac:dyDescent="0.3">
      <c r="B299" s="163"/>
      <c r="C299" s="164" t="s">
        <v>144</v>
      </c>
      <c r="D299" s="165"/>
      <c r="E299" s="165"/>
      <c r="F299" s="175"/>
      <c r="G299" s="176"/>
      <c r="H299" s="163" t="str">
        <f>C299</f>
        <v>СКС</v>
      </c>
      <c r="I299" s="165"/>
      <c r="J299" s="165"/>
      <c r="K299" s="165"/>
      <c r="L299" s="166"/>
    </row>
    <row r="300" spans="2:13" x14ac:dyDescent="0.3">
      <c r="B300" s="105"/>
      <c r="C300" s="4" t="s">
        <v>16</v>
      </c>
      <c r="D300" s="24"/>
      <c r="E300" s="24"/>
      <c r="F300" s="53"/>
      <c r="G300" s="139"/>
      <c r="H300" s="105"/>
      <c r="I300" s="4"/>
      <c r="J300" s="5"/>
      <c r="K300" s="5"/>
      <c r="L300" s="106"/>
    </row>
    <row r="301" spans="2:13" ht="27.6" x14ac:dyDescent="0.3">
      <c r="B301" s="107">
        <v>1</v>
      </c>
      <c r="C301" s="19" t="s">
        <v>145</v>
      </c>
      <c r="D301" s="46" t="s">
        <v>142</v>
      </c>
      <c r="E301" s="40">
        <v>1</v>
      </c>
      <c r="F301" s="93"/>
      <c r="G301" s="108">
        <f t="shared" ref="G301" si="51">E301*F301</f>
        <v>0</v>
      </c>
      <c r="H301" s="114" t="s">
        <v>410</v>
      </c>
      <c r="I301" s="47"/>
      <c r="J301" s="44"/>
      <c r="K301" s="100"/>
      <c r="L301" s="108">
        <f t="shared" ref="L301" si="52">J301*K301</f>
        <v>0</v>
      </c>
      <c r="M301" s="276"/>
    </row>
    <row r="302" spans="2:13" x14ac:dyDescent="0.3">
      <c r="B302" s="107"/>
      <c r="C302" s="19"/>
      <c r="D302" s="46"/>
      <c r="E302" s="40"/>
      <c r="F302" s="50"/>
      <c r="G302" s="127">
        <f>SUM(G301)</f>
        <v>0</v>
      </c>
      <c r="H302" s="110"/>
      <c r="I302" s="47"/>
      <c r="J302" s="44"/>
      <c r="K302" s="44"/>
      <c r="L302" s="128">
        <f>SUM(L301)</f>
        <v>0</v>
      </c>
      <c r="M302" s="277"/>
    </row>
    <row r="303" spans="2:13" x14ac:dyDescent="0.3">
      <c r="B303" s="113"/>
      <c r="C303" s="5" t="s">
        <v>34</v>
      </c>
      <c r="D303" s="5"/>
      <c r="E303" s="5"/>
      <c r="F303" s="51"/>
      <c r="G303" s="139"/>
      <c r="H303" s="113"/>
      <c r="I303" s="5"/>
      <c r="J303" s="5"/>
      <c r="K303" s="5"/>
      <c r="L303" s="106"/>
    </row>
    <row r="304" spans="2:13" x14ac:dyDescent="0.3">
      <c r="B304" s="107">
        <v>1</v>
      </c>
      <c r="C304" s="16" t="s">
        <v>146</v>
      </c>
      <c r="D304" s="7" t="s">
        <v>142</v>
      </c>
      <c r="E304" s="8">
        <v>1</v>
      </c>
      <c r="F304" s="94"/>
      <c r="G304" s="108">
        <f t="shared" ref="G304" si="53">E304*F304</f>
        <v>0</v>
      </c>
      <c r="H304" s="111" t="s">
        <v>147</v>
      </c>
      <c r="I304" s="42" t="s">
        <v>139</v>
      </c>
      <c r="J304" s="44">
        <v>1</v>
      </c>
      <c r="K304" s="95"/>
      <c r="L304" s="108">
        <f t="shared" ref="L304" si="54">J304*K304</f>
        <v>0</v>
      </c>
    </row>
    <row r="305" spans="2:12" ht="15" thickBot="1" x14ac:dyDescent="0.35">
      <c r="B305" s="167"/>
      <c r="C305" s="180"/>
      <c r="D305" s="178"/>
      <c r="E305" s="179"/>
      <c r="F305" s="171"/>
      <c r="G305" s="198">
        <f>SUM(G304)</f>
        <v>0</v>
      </c>
      <c r="H305" s="200"/>
      <c r="I305" s="201"/>
      <c r="J305" s="174"/>
      <c r="K305" s="174"/>
      <c r="L305" s="198">
        <f>SUM(L304)</f>
        <v>0</v>
      </c>
    </row>
    <row r="306" spans="2:12" x14ac:dyDescent="0.3">
      <c r="B306" s="163"/>
      <c r="C306" s="164" t="s">
        <v>148</v>
      </c>
      <c r="D306" s="165"/>
      <c r="E306" s="165"/>
      <c r="F306" s="175"/>
      <c r="G306" s="176"/>
      <c r="H306" s="163" t="str">
        <f>C306</f>
        <v>СКУД</v>
      </c>
      <c r="I306" s="165"/>
      <c r="J306" s="165"/>
      <c r="K306" s="165"/>
      <c r="L306" s="166"/>
    </row>
    <row r="307" spans="2:12" x14ac:dyDescent="0.3">
      <c r="B307" s="105"/>
      <c r="C307" s="4" t="s">
        <v>16</v>
      </c>
      <c r="D307" s="24"/>
      <c r="E307" s="24"/>
      <c r="F307" s="53"/>
      <c r="G307" s="139"/>
      <c r="H307" s="105"/>
      <c r="I307" s="4"/>
      <c r="J307" s="5"/>
      <c r="K307" s="5"/>
      <c r="L307" s="106"/>
    </row>
    <row r="308" spans="2:12" x14ac:dyDescent="0.3">
      <c r="B308" s="107">
        <v>1</v>
      </c>
      <c r="C308" s="19" t="s">
        <v>145</v>
      </c>
      <c r="D308" s="14" t="s">
        <v>142</v>
      </c>
      <c r="E308" s="20">
        <v>1</v>
      </c>
      <c r="F308" s="93"/>
      <c r="G308" s="108">
        <f t="shared" ref="G308" si="55">E308*F308</f>
        <v>0</v>
      </c>
      <c r="H308" s="129"/>
      <c r="I308" s="6"/>
      <c r="J308" s="6"/>
      <c r="K308" s="6"/>
      <c r="L308" s="108">
        <f t="shared" ref="L308" si="56">J308*K308</f>
        <v>0</v>
      </c>
    </row>
    <row r="309" spans="2:12" x14ac:dyDescent="0.3">
      <c r="B309" s="107"/>
      <c r="C309" s="19"/>
      <c r="D309" s="14"/>
      <c r="E309" s="20"/>
      <c r="F309" s="49"/>
      <c r="G309" s="127">
        <f>SUM(G308)</f>
        <v>0</v>
      </c>
      <c r="H309" s="129"/>
      <c r="I309" s="6"/>
      <c r="J309" s="6"/>
      <c r="K309" s="6"/>
      <c r="L309" s="127">
        <f>SUM(L308)</f>
        <v>0</v>
      </c>
    </row>
    <row r="310" spans="2:12" x14ac:dyDescent="0.3">
      <c r="B310" s="113"/>
      <c r="C310" s="5" t="s">
        <v>34</v>
      </c>
      <c r="D310" s="5"/>
      <c r="E310" s="5"/>
      <c r="F310" s="51"/>
      <c r="G310" s="139"/>
      <c r="H310" s="113"/>
      <c r="I310" s="5"/>
      <c r="J310" s="5"/>
      <c r="K310" s="5"/>
      <c r="L310" s="106"/>
    </row>
    <row r="311" spans="2:12" x14ac:dyDescent="0.3">
      <c r="B311" s="107">
        <v>1</v>
      </c>
      <c r="C311" s="16" t="str">
        <f>_xlfn.CONCAT("Монтаж системы", " - ", H311)</f>
        <v xml:space="preserve">Монтаж системы - Контроллер доступа С2000-2 </v>
      </c>
      <c r="D311" s="7" t="s">
        <v>157</v>
      </c>
      <c r="E311" s="8">
        <f>J311</f>
        <v>2</v>
      </c>
      <c r="F311" s="101"/>
      <c r="G311" s="108">
        <f t="shared" ref="G311:G323" si="57">E311*F311</f>
        <v>0</v>
      </c>
      <c r="H311" s="130" t="s">
        <v>158</v>
      </c>
      <c r="I311" s="14" t="s">
        <v>155</v>
      </c>
      <c r="J311" s="12">
        <v>2</v>
      </c>
      <c r="K311" s="102"/>
      <c r="L311" s="108">
        <f t="shared" ref="L311:L323" si="58">J311*K311</f>
        <v>0</v>
      </c>
    </row>
    <row r="312" spans="2:12" x14ac:dyDescent="0.3">
      <c r="B312" s="107">
        <v>2</v>
      </c>
      <c r="C312" s="16" t="str">
        <f t="shared" ref="C312:C320" si="59">_xlfn.CONCAT("Монтаж системы", " - ", H312)</f>
        <v xml:space="preserve">Монтаж системы - Считыватель бесконтактный накладной С2000-Proxy H </v>
      </c>
      <c r="D312" s="7" t="s">
        <v>157</v>
      </c>
      <c r="E312" s="8">
        <f>J312</f>
        <v>4</v>
      </c>
      <c r="F312" s="101"/>
      <c r="G312" s="108">
        <f t="shared" si="57"/>
        <v>0</v>
      </c>
      <c r="H312" s="130" t="s">
        <v>159</v>
      </c>
      <c r="I312" s="14" t="s">
        <v>155</v>
      </c>
      <c r="J312" s="12">
        <v>4</v>
      </c>
      <c r="K312" s="102"/>
      <c r="L312" s="108">
        <f t="shared" si="58"/>
        <v>0</v>
      </c>
    </row>
    <row r="313" spans="2:12" x14ac:dyDescent="0.3">
      <c r="B313" s="107">
        <v>3</v>
      </c>
      <c r="C313" s="16" t="str">
        <f t="shared" si="59"/>
        <v xml:space="preserve">Монтаж системы - Извещатель охранный точечный магнитоконтактный ИО 102-6 </v>
      </c>
      <c r="D313" s="7" t="s">
        <v>157</v>
      </c>
      <c r="E313" s="8">
        <f t="shared" ref="E313:E320" si="60">J313</f>
        <v>2</v>
      </c>
      <c r="F313" s="101"/>
      <c r="G313" s="108">
        <f t="shared" si="57"/>
        <v>0</v>
      </c>
      <c r="H313" s="130" t="s">
        <v>160</v>
      </c>
      <c r="I313" s="14" t="s">
        <v>155</v>
      </c>
      <c r="J313" s="12">
        <v>2</v>
      </c>
      <c r="K313" s="102"/>
      <c r="L313" s="108">
        <f t="shared" si="58"/>
        <v>0</v>
      </c>
    </row>
    <row r="314" spans="2:12" ht="27.6" x14ac:dyDescent="0.3">
      <c r="B314" s="107">
        <v>4</v>
      </c>
      <c r="C314" s="16" t="str">
        <f t="shared" si="59"/>
        <v>Монтаж системы - Кнопка аварийной разблокировки ST-ER115 ООО "СМАРТЕК СЕКЬЮРИТИ"</v>
      </c>
      <c r="D314" s="7" t="s">
        <v>157</v>
      </c>
      <c r="E314" s="8">
        <f t="shared" si="60"/>
        <v>2</v>
      </c>
      <c r="F314" s="101"/>
      <c r="G314" s="108">
        <f t="shared" si="57"/>
        <v>0</v>
      </c>
      <c r="H314" s="130" t="s">
        <v>161</v>
      </c>
      <c r="I314" s="14" t="s">
        <v>155</v>
      </c>
      <c r="J314" s="12">
        <v>2</v>
      </c>
      <c r="K314" s="102"/>
      <c r="L314" s="108">
        <f t="shared" si="58"/>
        <v>0</v>
      </c>
    </row>
    <row r="315" spans="2:12" x14ac:dyDescent="0.3">
      <c r="B315" s="107">
        <v>5</v>
      </c>
      <c r="C315" s="16" t="str">
        <f t="shared" si="59"/>
        <v>Монтаж системы - Кнопка накладная, металлическая ST-EX012SM ООО "СМАРТЕК</v>
      </c>
      <c r="D315" s="7" t="s">
        <v>157</v>
      </c>
      <c r="E315" s="8">
        <f t="shared" si="60"/>
        <v>2</v>
      </c>
      <c r="F315" s="101"/>
      <c r="G315" s="108">
        <f t="shared" si="57"/>
        <v>0</v>
      </c>
      <c r="H315" s="130" t="s">
        <v>162</v>
      </c>
      <c r="I315" s="14" t="s">
        <v>155</v>
      </c>
      <c r="J315" s="12">
        <v>2</v>
      </c>
      <c r="K315" s="102"/>
      <c r="L315" s="108">
        <f t="shared" si="58"/>
        <v>0</v>
      </c>
    </row>
    <row r="316" spans="2:12" x14ac:dyDescent="0.3">
      <c r="B316" s="107">
        <v>6</v>
      </c>
      <c r="C316" s="16" t="str">
        <f t="shared" si="59"/>
        <v>Монтаж системы - Электромагнитный замок ML-295K AccordTec</v>
      </c>
      <c r="D316" s="7" t="s">
        <v>157</v>
      </c>
      <c r="E316" s="8">
        <f t="shared" si="60"/>
        <v>2</v>
      </c>
      <c r="F316" s="101"/>
      <c r="G316" s="108">
        <f t="shared" si="57"/>
        <v>0</v>
      </c>
      <c r="H316" s="130" t="s">
        <v>170</v>
      </c>
      <c r="I316" s="14" t="s">
        <v>155</v>
      </c>
      <c r="J316" s="12">
        <v>2</v>
      </c>
      <c r="K316" s="102"/>
      <c r="L316" s="108">
        <f t="shared" si="58"/>
        <v>0</v>
      </c>
    </row>
    <row r="317" spans="2:12" ht="69" x14ac:dyDescent="0.3">
      <c r="B317" s="107">
        <v>7</v>
      </c>
      <c r="C317" s="16" t="str">
        <f t="shared" si="59"/>
        <v>Монтаж системы - Кабель огнестойкий медный однопроволочный с изоляцией из огнестойкой кремнийорганической резины с общим экраном из алюмолавсановой ленты в оболочке из ПВХ пластиката пониженной пожароопасности с низким дымо- и газовыделением, одна пара сечением 2х0,64 КСБнг(А)-FRLS 2x2x0,64 ТУ16.К99-037-2009 ТД НПП «Спецкабель»</v>
      </c>
      <c r="D317" s="7" t="s">
        <v>157</v>
      </c>
      <c r="E317" s="8">
        <f t="shared" si="60"/>
        <v>200</v>
      </c>
      <c r="F317" s="101"/>
      <c r="G317" s="108">
        <f t="shared" si="57"/>
        <v>0</v>
      </c>
      <c r="H317" s="130" t="s">
        <v>163</v>
      </c>
      <c r="I317" s="14" t="s">
        <v>112</v>
      </c>
      <c r="J317" s="12">
        <v>200</v>
      </c>
      <c r="K317" s="102"/>
      <c r="L317" s="108">
        <f t="shared" si="58"/>
        <v>0</v>
      </c>
    </row>
    <row r="318" spans="2:12" ht="55.2" x14ac:dyDescent="0.3">
      <c r="B318" s="107">
        <v>8</v>
      </c>
      <c r="C318" s="16" t="str">
        <f t="shared" si="59"/>
        <v>Монтаж системы - Кабель огнестойкий, симметричный, парной скрутки не распространяющий горение, с низким дымо- и газовыделением, одна пара сечением 2х0,5, экранированный КПСЭнг(А)-FRLS 1х2х0,5 ТУ 16.К99-036-2007 ТД НПП «Спецкабель»</v>
      </c>
      <c r="D318" s="7" t="s">
        <v>157</v>
      </c>
      <c r="E318" s="8">
        <f t="shared" si="60"/>
        <v>50</v>
      </c>
      <c r="F318" s="101"/>
      <c r="G318" s="108">
        <f t="shared" si="57"/>
        <v>0</v>
      </c>
      <c r="H318" s="130" t="s">
        <v>164</v>
      </c>
      <c r="I318" s="14" t="s">
        <v>112</v>
      </c>
      <c r="J318" s="12">
        <v>50</v>
      </c>
      <c r="K318" s="102"/>
      <c r="L318" s="108">
        <f t="shared" si="58"/>
        <v>0</v>
      </c>
    </row>
    <row r="319" spans="2:12" ht="55.2" x14ac:dyDescent="0.3">
      <c r="B319" s="107">
        <v>9</v>
      </c>
      <c r="C319" s="16" t="str">
        <f t="shared" si="59"/>
        <v>Монтаж системы - Кабель силовой, медный, плоский, с пластмассовой изоляцией, не распространяющий горение, с низким дымо- и газовыделением, на напряжение до 0.66 кВ, черный сечением 3×1,5 ВВГп-нг(А)-LS 3х1,5 ГОСТ 31996-2012 АО «Завод «Энергокабель»</v>
      </c>
      <c r="D319" s="7" t="s">
        <v>157</v>
      </c>
      <c r="E319" s="8">
        <f t="shared" si="60"/>
        <v>100</v>
      </c>
      <c r="F319" s="101"/>
      <c r="G319" s="108">
        <f t="shared" si="57"/>
        <v>0</v>
      </c>
      <c r="H319" s="130" t="s">
        <v>165</v>
      </c>
      <c r="I319" s="14" t="s">
        <v>112</v>
      </c>
      <c r="J319" s="12">
        <v>100</v>
      </c>
      <c r="K319" s="102"/>
      <c r="L319" s="108">
        <f t="shared" si="58"/>
        <v>0</v>
      </c>
    </row>
    <row r="320" spans="2:12" ht="27.6" x14ac:dyDescent="0.3">
      <c r="B320" s="107">
        <v>10</v>
      </c>
      <c r="C320" s="16" t="str">
        <f t="shared" si="59"/>
        <v>Монтаж системы - Труба гофрированная ПВХ 16мм с протяжкой серая (50м) CTG20-16-K41-025I ООО «СТ-ГРУПП»</v>
      </c>
      <c r="D320" s="7" t="s">
        <v>157</v>
      </c>
      <c r="E320" s="8">
        <f t="shared" si="60"/>
        <v>300</v>
      </c>
      <c r="F320" s="101"/>
      <c r="G320" s="108">
        <f t="shared" si="57"/>
        <v>0</v>
      </c>
      <c r="H320" s="130" t="s">
        <v>166</v>
      </c>
      <c r="I320" s="14" t="s">
        <v>156</v>
      </c>
      <c r="J320" s="12">
        <v>300</v>
      </c>
      <c r="K320" s="102"/>
      <c r="L320" s="108">
        <f t="shared" si="58"/>
        <v>0</v>
      </c>
    </row>
    <row r="321" spans="2:12" ht="26.4" x14ac:dyDescent="0.3">
      <c r="B321" s="107">
        <v>11</v>
      </c>
      <c r="C321" s="16"/>
      <c r="D321" s="7"/>
      <c r="E321" s="8"/>
      <c r="F321" s="59"/>
      <c r="G321" s="108">
        <f t="shared" si="57"/>
        <v>0</v>
      </c>
      <c r="H321" s="130" t="s">
        <v>167</v>
      </c>
      <c r="I321" s="14" t="s">
        <v>155</v>
      </c>
      <c r="J321" s="12">
        <v>150</v>
      </c>
      <c r="K321" s="102"/>
      <c r="L321" s="108">
        <f t="shared" si="58"/>
        <v>0</v>
      </c>
    </row>
    <row r="322" spans="2:12" x14ac:dyDescent="0.3">
      <c r="B322" s="107">
        <v>12</v>
      </c>
      <c r="C322" s="16"/>
      <c r="D322" s="7"/>
      <c r="E322" s="8"/>
      <c r="F322" s="59"/>
      <c r="G322" s="108">
        <f t="shared" si="57"/>
        <v>0</v>
      </c>
      <c r="H322" s="130" t="s">
        <v>168</v>
      </c>
      <c r="I322" s="14" t="s">
        <v>112</v>
      </c>
      <c r="J322" s="12">
        <v>5</v>
      </c>
      <c r="K322" s="102"/>
      <c r="L322" s="108">
        <f t="shared" si="58"/>
        <v>0</v>
      </c>
    </row>
    <row r="323" spans="2:12" x14ac:dyDescent="0.3">
      <c r="B323" s="107">
        <v>13</v>
      </c>
      <c r="C323" s="16"/>
      <c r="D323" s="7"/>
      <c r="E323" s="8"/>
      <c r="F323" s="55"/>
      <c r="G323" s="108">
        <f t="shared" si="57"/>
        <v>0</v>
      </c>
      <c r="H323" s="130" t="s">
        <v>169</v>
      </c>
      <c r="I323" s="14" t="s">
        <v>155</v>
      </c>
      <c r="J323" s="12">
        <v>1</v>
      </c>
      <c r="K323" s="102"/>
      <c r="L323" s="108">
        <f t="shared" si="58"/>
        <v>0</v>
      </c>
    </row>
    <row r="324" spans="2:12" ht="15" thickBot="1" x14ac:dyDescent="0.35">
      <c r="B324" s="167"/>
      <c r="C324" s="202"/>
      <c r="D324" s="178"/>
      <c r="E324" s="179"/>
      <c r="F324" s="182"/>
      <c r="G324" s="203"/>
      <c r="H324" s="204"/>
      <c r="I324" s="205"/>
      <c r="J324" s="188"/>
      <c r="K324" s="188"/>
      <c r="L324" s="206">
        <f>SUM(L311:L323)</f>
        <v>0</v>
      </c>
    </row>
    <row r="325" spans="2:12" x14ac:dyDescent="0.3">
      <c r="B325" s="163"/>
      <c r="C325" s="164" t="s">
        <v>205</v>
      </c>
      <c r="D325" s="165"/>
      <c r="E325" s="165"/>
      <c r="F325" s="175"/>
      <c r="G325" s="176"/>
      <c r="H325" s="163" t="str">
        <f>C325</f>
        <v>Система мониторинга параметров среды (СМПС)</v>
      </c>
      <c r="I325" s="165"/>
      <c r="J325" s="165"/>
      <c r="K325" s="165"/>
      <c r="L325" s="166"/>
    </row>
    <row r="326" spans="2:12" x14ac:dyDescent="0.3">
      <c r="B326" s="227"/>
      <c r="C326" s="254"/>
      <c r="D326" s="254"/>
      <c r="E326" s="254"/>
      <c r="F326" s="255"/>
      <c r="G326" s="256"/>
      <c r="H326" s="257" t="s">
        <v>206</v>
      </c>
      <c r="I326" s="254"/>
      <c r="J326" s="254"/>
      <c r="K326" s="254"/>
      <c r="L326" s="258"/>
    </row>
    <row r="327" spans="2:12" x14ac:dyDescent="0.3">
      <c r="B327" s="227"/>
      <c r="C327" s="254"/>
      <c r="D327" s="254"/>
      <c r="E327" s="254"/>
      <c r="F327" s="255"/>
      <c r="G327" s="256"/>
      <c r="H327" s="257" t="s">
        <v>207</v>
      </c>
      <c r="I327" s="254"/>
      <c r="J327" s="254"/>
      <c r="K327" s="254"/>
      <c r="L327" s="258"/>
    </row>
    <row r="328" spans="2:12" x14ac:dyDescent="0.3">
      <c r="B328" s="227"/>
      <c r="C328" s="254"/>
      <c r="D328" s="254"/>
      <c r="E328" s="254"/>
      <c r="F328" s="255"/>
      <c r="G328" s="256"/>
      <c r="H328" s="257" t="s">
        <v>208</v>
      </c>
      <c r="I328" s="254"/>
      <c r="J328" s="254"/>
      <c r="K328" s="254"/>
      <c r="L328" s="258"/>
    </row>
    <row r="329" spans="2:12" ht="41.4" x14ac:dyDescent="0.3">
      <c r="B329" s="107">
        <v>1</v>
      </c>
      <c r="C329" s="16" t="str">
        <f t="shared" ref="C329:C335" si="61">CONCATENATE("Монтаж - ",H329)</f>
        <v>Монтаж - Устройство удаленного мониторинга датчиков по сети Ethernet/Interne для слежениея за микроклиматом Температура окружающего воздуха внутри помещения - 20...25°C UniPing server solution v3 ЗАО "Алентис Электроникс"</v>
      </c>
      <c r="D329" s="7" t="s">
        <v>157</v>
      </c>
      <c r="E329" s="8">
        <f t="shared" ref="E329:E335" si="62">J329</f>
        <v>3</v>
      </c>
      <c r="F329" s="101"/>
      <c r="G329" s="108">
        <f t="shared" ref="G329:G366" si="63">E329*F329</f>
        <v>0</v>
      </c>
      <c r="H329" s="120" t="s">
        <v>209</v>
      </c>
      <c r="I329" s="14" t="s">
        <v>142</v>
      </c>
      <c r="J329" s="11">
        <v>3</v>
      </c>
      <c r="K329" s="102"/>
      <c r="L329" s="108">
        <f t="shared" ref="L329:L335" si="64">J329*K329</f>
        <v>0</v>
      </c>
    </row>
    <row r="330" spans="2:12" ht="82.8" x14ac:dyDescent="0.3">
      <c r="B330" s="107">
        <v>2</v>
      </c>
      <c r="C330" s="16" t="str">
        <f t="shared" si="61"/>
        <v>Монтаж - Датчик температуры окружающего воздуха внутри помещения с интерфейсом 1- wire, длина неразъемного шлейфа 2 м, диапазон рабочих температур -55°C ... +125°C, точность ± 0,5°C, встроенный уникальный номер датчика Влажность воздуха внутри помещения - 45 ... 60%, температура окружающего воздуха - 20...25°C NETPING THS 1-wire ЗАО "Алентис Электроникс"</v>
      </c>
      <c r="D330" s="7" t="s">
        <v>157</v>
      </c>
      <c r="E330" s="8">
        <f t="shared" si="62"/>
        <v>7</v>
      </c>
      <c r="F330" s="101"/>
      <c r="G330" s="108">
        <f t="shared" si="63"/>
        <v>0</v>
      </c>
      <c r="H330" s="120" t="s">
        <v>210</v>
      </c>
      <c r="I330" s="14" t="s">
        <v>155</v>
      </c>
      <c r="J330" s="11">
        <v>7</v>
      </c>
      <c r="K330" s="102"/>
      <c r="L330" s="108">
        <f t="shared" si="64"/>
        <v>0</v>
      </c>
    </row>
    <row r="331" spans="2:12" ht="69" x14ac:dyDescent="0.3">
      <c r="B331" s="107">
        <v>3</v>
      </c>
      <c r="C331" s="16" t="str">
        <f t="shared" si="61"/>
        <v>Монтаж - Датчик относительной влажности воздуха с интерфейсом 1-wire и встроенным датчиком температуры , длина провода 2 м, однокристальный датчик НIН-4000, диапазон рабочих температур -40°C ... +85°C, точность ± 3,5%; встроенный уникальный номер датчика NETPING HS 1-wire ЗАО "Алентис Электроникс"</v>
      </c>
      <c r="D331" s="7" t="s">
        <v>157</v>
      </c>
      <c r="E331" s="8">
        <f t="shared" si="62"/>
        <v>9</v>
      </c>
      <c r="F331" s="101"/>
      <c r="G331" s="108">
        <f t="shared" si="63"/>
        <v>0</v>
      </c>
      <c r="H331" s="120" t="s">
        <v>211</v>
      </c>
      <c r="I331" s="14" t="s">
        <v>155</v>
      </c>
      <c r="J331" s="11">
        <v>9</v>
      </c>
      <c r="K331" s="102"/>
      <c r="L331" s="108">
        <f t="shared" si="64"/>
        <v>0</v>
      </c>
    </row>
    <row r="332" spans="2:12" ht="27.6" x14ac:dyDescent="0.3">
      <c r="B332" s="107">
        <v>4</v>
      </c>
      <c r="C332" s="16" t="str">
        <f t="shared" si="61"/>
        <v>Монтаж - NetPing удлинитель-разветвитель 1-wire на 5 портов в комплекте с кабелем l=10м R912R1 ЗАО "Алентис Электроникс"</v>
      </c>
      <c r="D332" s="7" t="s">
        <v>157</v>
      </c>
      <c r="E332" s="8">
        <f t="shared" si="62"/>
        <v>2</v>
      </c>
      <c r="F332" s="101"/>
      <c r="G332" s="108">
        <f t="shared" si="63"/>
        <v>0</v>
      </c>
      <c r="H332" s="120" t="s">
        <v>212</v>
      </c>
      <c r="I332" s="14" t="s">
        <v>155</v>
      </c>
      <c r="J332" s="11">
        <v>2</v>
      </c>
      <c r="K332" s="102"/>
      <c r="L332" s="108">
        <f t="shared" si="64"/>
        <v>0</v>
      </c>
    </row>
    <row r="333" spans="2:12" ht="55.2" x14ac:dyDescent="0.3">
      <c r="B333" s="107">
        <v>5</v>
      </c>
      <c r="C333" s="16" t="str">
        <f t="shared" si="61"/>
        <v>Монтаж - Кабель-удлинитель для 1-wire датчиков с разъемами RJ12 на концах, в комплекте: разветвитель с 3 розетками и кабель плоский, 6 проводной, AWG24 сечением 0,2 мм² длиной 10 м NETPING ЕХТ10 ЗАО "Алентис Электроникс"</v>
      </c>
      <c r="D333" s="7" t="s">
        <v>157</v>
      </c>
      <c r="E333" s="8">
        <f t="shared" si="62"/>
        <v>33</v>
      </c>
      <c r="F333" s="101"/>
      <c r="G333" s="108">
        <f t="shared" si="63"/>
        <v>0</v>
      </c>
      <c r="H333" s="120" t="s">
        <v>213</v>
      </c>
      <c r="I333" s="14" t="s">
        <v>155</v>
      </c>
      <c r="J333" s="11">
        <v>33</v>
      </c>
      <c r="K333" s="102"/>
      <c r="L333" s="108">
        <f t="shared" si="64"/>
        <v>0</v>
      </c>
    </row>
    <row r="334" spans="2:12" ht="55.2" x14ac:dyDescent="0.3">
      <c r="B334" s="107">
        <v>6</v>
      </c>
      <c r="C334" s="16" t="str">
        <f t="shared" si="61"/>
        <v>Монтаж - Кабель-удлинитель для 1-wire датчиков с разъемами RJ12 на концах, в комплекте: разветвитель с 3 розетками и кабель плоский, 6 проводной, AWG24 сечением 0,2 мм² длиной 5 м NETPING ЕХТ5 ЗАО "Алентис Электроникс"</v>
      </c>
      <c r="D334" s="7" t="s">
        <v>157</v>
      </c>
      <c r="E334" s="8">
        <f t="shared" si="62"/>
        <v>8</v>
      </c>
      <c r="F334" s="101"/>
      <c r="G334" s="108">
        <f t="shared" si="63"/>
        <v>0</v>
      </c>
      <c r="H334" s="120" t="s">
        <v>214</v>
      </c>
      <c r="I334" s="14" t="s">
        <v>155</v>
      </c>
      <c r="J334" s="11">
        <v>8</v>
      </c>
      <c r="K334" s="102"/>
      <c r="L334" s="108">
        <f t="shared" si="64"/>
        <v>0</v>
      </c>
    </row>
    <row r="335" spans="2:12" ht="55.2" x14ac:dyDescent="0.3">
      <c r="B335" s="107">
        <v>7</v>
      </c>
      <c r="C335" s="16" t="str">
        <f t="shared" si="61"/>
        <v>Монтаж - Кабель-удлинитель для 1-wire датчиков с разъемами RJ12 на концах, в комплекте: разветвитель с 3 розетками и кабель плоский, 6 проводной, AWG24 сечением 0,2 мм² длиной 2 м NETPING ЕХТ2 ЗАО "Алентис Электроникс"</v>
      </c>
      <c r="D335" s="7" t="s">
        <v>157</v>
      </c>
      <c r="E335" s="8">
        <f t="shared" si="62"/>
        <v>4</v>
      </c>
      <c r="F335" s="101"/>
      <c r="G335" s="108">
        <f t="shared" si="63"/>
        <v>0</v>
      </c>
      <c r="H335" s="120" t="s">
        <v>215</v>
      </c>
      <c r="I335" s="14" t="s">
        <v>155</v>
      </c>
      <c r="J335" s="11">
        <v>4</v>
      </c>
      <c r="K335" s="102"/>
      <c r="L335" s="108">
        <f t="shared" si="64"/>
        <v>0</v>
      </c>
    </row>
    <row r="336" spans="2:12" x14ac:dyDescent="0.3">
      <c r="B336" s="227"/>
      <c r="C336" s="259"/>
      <c r="D336" s="259"/>
      <c r="E336" s="259"/>
      <c r="F336" s="260"/>
      <c r="G336" s="236"/>
      <c r="H336" s="261" t="s">
        <v>216</v>
      </c>
      <c r="I336" s="262"/>
      <c r="J336" s="262"/>
      <c r="K336" s="262"/>
      <c r="L336" s="242"/>
    </row>
    <row r="337" spans="2:12" x14ac:dyDescent="0.3">
      <c r="B337" s="227"/>
      <c r="C337" s="259"/>
      <c r="D337" s="259"/>
      <c r="E337" s="259"/>
      <c r="F337" s="260"/>
      <c r="G337" s="236"/>
      <c r="H337" s="261" t="s">
        <v>217</v>
      </c>
      <c r="I337" s="262"/>
      <c r="J337" s="262"/>
      <c r="K337" s="262"/>
      <c r="L337" s="242"/>
    </row>
    <row r="338" spans="2:12" ht="55.2" x14ac:dyDescent="0.3">
      <c r="B338" s="107">
        <v>1</v>
      </c>
      <c r="C338" s="16" t="str">
        <f>CONCATENATE("Монтаж - ",H338)</f>
        <v>Монтаж -  Шкаф Rackсenter D9000 42U 600х1000 мм, RAL 9005, IP20, передняя дверь одностворчатая перфорированная , задняя дверь перфорированная двухстворчатая, боковые панели, основание - щеточный кабельный ввод, шнуры заземления 60F-42-6А-94BL Eurolan</v>
      </c>
      <c r="D338" s="7" t="s">
        <v>157</v>
      </c>
      <c r="E338" s="8">
        <f>J338</f>
        <v>1</v>
      </c>
      <c r="F338" s="101"/>
      <c r="G338" s="108">
        <f t="shared" si="63"/>
        <v>0</v>
      </c>
      <c r="H338" s="116" t="s">
        <v>218</v>
      </c>
      <c r="I338" s="15" t="s">
        <v>142</v>
      </c>
      <c r="J338" s="15">
        <v>1</v>
      </c>
      <c r="K338" s="102"/>
      <c r="L338" s="108">
        <f t="shared" ref="L338:L352" si="65">J338*K338</f>
        <v>0</v>
      </c>
    </row>
    <row r="339" spans="2:12" ht="27.6" x14ac:dyDescent="0.3">
      <c r="B339" s="107">
        <v>2</v>
      </c>
      <c r="C339" s="16"/>
      <c r="D339" s="7"/>
      <c r="E339" s="8"/>
      <c r="F339" s="59"/>
      <c r="G339" s="108">
        <f t="shared" si="63"/>
        <v>0</v>
      </c>
      <c r="H339" s="116" t="s">
        <v>219</v>
      </c>
      <c r="I339" s="15" t="s">
        <v>155</v>
      </c>
      <c r="J339" s="15">
        <v>1</v>
      </c>
      <c r="K339" s="102"/>
      <c r="L339" s="108">
        <f t="shared" si="65"/>
        <v>0</v>
      </c>
    </row>
    <row r="340" spans="2:12" x14ac:dyDescent="0.3">
      <c r="B340" s="107">
        <v>3</v>
      </c>
      <c r="C340" s="16"/>
      <c r="D340" s="7"/>
      <c r="E340" s="8"/>
      <c r="F340" s="59"/>
      <c r="G340" s="108">
        <f t="shared" si="63"/>
        <v>0</v>
      </c>
      <c r="H340" s="116" t="s">
        <v>220</v>
      </c>
      <c r="I340" s="15" t="s">
        <v>142</v>
      </c>
      <c r="J340" s="15">
        <v>4</v>
      </c>
      <c r="K340" s="102"/>
      <c r="L340" s="108">
        <f t="shared" si="65"/>
        <v>0</v>
      </c>
    </row>
    <row r="341" spans="2:12" ht="27.6" x14ac:dyDescent="0.3">
      <c r="B341" s="107">
        <v>4</v>
      </c>
      <c r="C341" s="16"/>
      <c r="D341" s="7"/>
      <c r="E341" s="8"/>
      <c r="F341" s="59"/>
      <c r="G341" s="108">
        <f t="shared" si="63"/>
        <v>0</v>
      </c>
      <c r="H341" s="116" t="s">
        <v>221</v>
      </c>
      <c r="I341" s="15" t="s">
        <v>155</v>
      </c>
      <c r="J341" s="15">
        <v>4</v>
      </c>
      <c r="K341" s="102"/>
      <c r="L341" s="108">
        <f t="shared" si="65"/>
        <v>0</v>
      </c>
    </row>
    <row r="342" spans="2:12" x14ac:dyDescent="0.3">
      <c r="B342" s="107">
        <v>5</v>
      </c>
      <c r="C342" s="16"/>
      <c r="D342" s="7"/>
      <c r="E342" s="8"/>
      <c r="F342" s="59"/>
      <c r="G342" s="108">
        <f t="shared" si="63"/>
        <v>0</v>
      </c>
      <c r="H342" s="116" t="s">
        <v>222</v>
      </c>
      <c r="I342" s="15" t="s">
        <v>155</v>
      </c>
      <c r="J342" s="15">
        <v>1</v>
      </c>
      <c r="K342" s="102"/>
      <c r="L342" s="108">
        <f t="shared" si="65"/>
        <v>0</v>
      </c>
    </row>
    <row r="343" spans="2:12" x14ac:dyDescent="0.3">
      <c r="B343" s="107">
        <v>6</v>
      </c>
      <c r="C343" s="16"/>
      <c r="D343" s="7"/>
      <c r="E343" s="8"/>
      <c r="F343" s="59"/>
      <c r="G343" s="108">
        <f t="shared" si="63"/>
        <v>0</v>
      </c>
      <c r="H343" s="116" t="s">
        <v>223</v>
      </c>
      <c r="I343" s="15" t="s">
        <v>155</v>
      </c>
      <c r="J343" s="15">
        <v>1</v>
      </c>
      <c r="K343" s="102"/>
      <c r="L343" s="108">
        <f t="shared" si="65"/>
        <v>0</v>
      </c>
    </row>
    <row r="344" spans="2:12" ht="27.6" x14ac:dyDescent="0.3">
      <c r="B344" s="107">
        <v>7</v>
      </c>
      <c r="C344" s="16"/>
      <c r="D344" s="7"/>
      <c r="E344" s="8"/>
      <c r="F344" s="59"/>
      <c r="G344" s="108">
        <f t="shared" si="63"/>
        <v>0</v>
      </c>
      <c r="H344" s="116" t="s">
        <v>224</v>
      </c>
      <c r="I344" s="15" t="s">
        <v>155</v>
      </c>
      <c r="J344" s="15">
        <v>1</v>
      </c>
      <c r="K344" s="102"/>
      <c r="L344" s="108">
        <f t="shared" si="65"/>
        <v>0</v>
      </c>
    </row>
    <row r="345" spans="2:12" ht="27.6" x14ac:dyDescent="0.3">
      <c r="B345" s="107">
        <v>8</v>
      </c>
      <c r="C345" s="16"/>
      <c r="D345" s="7"/>
      <c r="E345" s="8"/>
      <c r="F345" s="59"/>
      <c r="G345" s="108">
        <f t="shared" si="63"/>
        <v>0</v>
      </c>
      <c r="H345" s="116" t="s">
        <v>225</v>
      </c>
      <c r="I345" s="15" t="s">
        <v>155</v>
      </c>
      <c r="J345" s="15">
        <v>15</v>
      </c>
      <c r="K345" s="102"/>
      <c r="L345" s="108">
        <f t="shared" si="65"/>
        <v>0</v>
      </c>
    </row>
    <row r="346" spans="2:12" x14ac:dyDescent="0.3">
      <c r="B346" s="107">
        <v>9</v>
      </c>
      <c r="C346" s="16"/>
      <c r="D346" s="7"/>
      <c r="E346" s="8"/>
      <c r="F346" s="59"/>
      <c r="G346" s="108">
        <f t="shared" si="63"/>
        <v>0</v>
      </c>
      <c r="H346" s="116" t="s">
        <v>226</v>
      </c>
      <c r="I346" s="15" t="s">
        <v>155</v>
      </c>
      <c r="J346" s="15">
        <v>2</v>
      </c>
      <c r="K346" s="102"/>
      <c r="L346" s="108">
        <f t="shared" si="65"/>
        <v>0</v>
      </c>
    </row>
    <row r="347" spans="2:12" ht="41.4" x14ac:dyDescent="0.3">
      <c r="B347" s="107">
        <v>10</v>
      </c>
      <c r="C347" s="16" t="str">
        <f t="shared" ref="C347:C352" si="66">CONCATENATE("Монтаж - ",H347)</f>
        <v xml:space="preserve">Монтаж - Кабель с гибкими медными жилами , 1 витая пара, изоляция и оболочка из ПВХ пластиката, диаметр жилы 0,52 мм, частота импульса 100 МГц, U=145 В, категория 5е, температура от -60°C ... +70°C UTP Cat 5e 1х2х0,52 </v>
      </c>
      <c r="D347" s="7" t="s">
        <v>157</v>
      </c>
      <c r="E347" s="35">
        <f t="shared" ref="E347:E352" si="67">J347</f>
        <v>25</v>
      </c>
      <c r="F347" s="101"/>
      <c r="G347" s="108">
        <f t="shared" si="63"/>
        <v>0</v>
      </c>
      <c r="H347" s="116" t="s">
        <v>227</v>
      </c>
      <c r="I347" s="7" t="s">
        <v>112</v>
      </c>
      <c r="J347" s="7">
        <v>25</v>
      </c>
      <c r="K347" s="103"/>
      <c r="L347" s="108">
        <f t="shared" si="65"/>
        <v>0</v>
      </c>
    </row>
    <row r="348" spans="2:12" ht="27.6" x14ac:dyDescent="0.3">
      <c r="B348" s="107">
        <v>11</v>
      </c>
      <c r="C348" s="16" t="str">
        <f t="shared" si="66"/>
        <v xml:space="preserve">Монтаж - Провод установочный, гибкий, сечением:  ПуГВ 1х1,0 мм² ТУ 16-705.501-2010 </v>
      </c>
      <c r="D348" s="7" t="s">
        <v>157</v>
      </c>
      <c r="E348" s="35">
        <f t="shared" si="67"/>
        <v>20</v>
      </c>
      <c r="F348" s="101"/>
      <c r="G348" s="108">
        <f t="shared" si="63"/>
        <v>0</v>
      </c>
      <c r="H348" s="116" t="s">
        <v>398</v>
      </c>
      <c r="I348" s="7" t="s">
        <v>112</v>
      </c>
      <c r="J348" s="7">
        <v>20</v>
      </c>
      <c r="K348" s="103"/>
      <c r="L348" s="108">
        <f t="shared" si="65"/>
        <v>0</v>
      </c>
    </row>
    <row r="349" spans="2:12" ht="27.6" x14ac:dyDescent="0.3">
      <c r="B349" s="107">
        <v>12</v>
      </c>
      <c r="C349" s="16" t="str">
        <f t="shared" si="66"/>
        <v>Монтаж - Гофрированная труба из ПВХ, с протяжкой, Ø 16 мм 91916 ТУ 2247-008-47022248-2002 DKC</v>
      </c>
      <c r="D349" s="7" t="s">
        <v>157</v>
      </c>
      <c r="E349" s="35">
        <f t="shared" si="67"/>
        <v>20</v>
      </c>
      <c r="F349" s="101"/>
      <c r="G349" s="108">
        <f t="shared" si="63"/>
        <v>0</v>
      </c>
      <c r="H349" s="116" t="s">
        <v>228</v>
      </c>
      <c r="I349" s="15" t="s">
        <v>112</v>
      </c>
      <c r="J349" s="15">
        <v>20</v>
      </c>
      <c r="K349" s="102"/>
      <c r="L349" s="108">
        <f t="shared" si="65"/>
        <v>0</v>
      </c>
    </row>
    <row r="350" spans="2:12" ht="27.6" x14ac:dyDescent="0.3">
      <c r="B350" s="107">
        <v>13</v>
      </c>
      <c r="C350" s="16" t="str">
        <f t="shared" si="66"/>
        <v>Монтаж - Труба гибкая гофрированная армированная из ПВХ , Ø 20 мм 57020 ТУ 2247-023-47022248-2009 DKC</v>
      </c>
      <c r="D350" s="7" t="s">
        <v>157</v>
      </c>
      <c r="E350" s="35">
        <f t="shared" si="67"/>
        <v>8</v>
      </c>
      <c r="F350" s="101"/>
      <c r="G350" s="108">
        <f t="shared" si="63"/>
        <v>0</v>
      </c>
      <c r="H350" s="116" t="s">
        <v>229</v>
      </c>
      <c r="I350" s="15" t="s">
        <v>112</v>
      </c>
      <c r="J350" s="15">
        <v>8</v>
      </c>
      <c r="K350" s="102"/>
      <c r="L350" s="108">
        <f t="shared" si="65"/>
        <v>0</v>
      </c>
    </row>
    <row r="351" spans="2:12" ht="27.6" x14ac:dyDescent="0.3">
      <c r="B351" s="107">
        <v>14</v>
      </c>
      <c r="C351" s="16" t="str">
        <f t="shared" si="66"/>
        <v>Монтаж - Алюминиевая колонна, высота 1,5 м; цвет светло-серебристый RAL 9006 9581 DKC</v>
      </c>
      <c r="D351" s="7" t="s">
        <v>157</v>
      </c>
      <c r="E351" s="35">
        <f t="shared" si="67"/>
        <v>16</v>
      </c>
      <c r="F351" s="101"/>
      <c r="G351" s="108">
        <f t="shared" si="63"/>
        <v>0</v>
      </c>
      <c r="H351" s="116" t="s">
        <v>230</v>
      </c>
      <c r="I351" s="15" t="s">
        <v>155</v>
      </c>
      <c r="J351" s="15">
        <v>16</v>
      </c>
      <c r="K351" s="102"/>
      <c r="L351" s="108">
        <f t="shared" si="65"/>
        <v>0</v>
      </c>
    </row>
    <row r="352" spans="2:12" ht="27.6" x14ac:dyDescent="0.3">
      <c r="B352" s="107">
        <v>15</v>
      </c>
      <c r="C352" s="16" t="str">
        <f t="shared" si="66"/>
        <v>Монтаж - Миниканал TMR с отгибающейся крышкой, цвет белый RAL 9016 312 DKC</v>
      </c>
      <c r="D352" s="7" t="s">
        <v>157</v>
      </c>
      <c r="E352" s="35">
        <f t="shared" si="67"/>
        <v>2</v>
      </c>
      <c r="F352" s="101"/>
      <c r="G352" s="108">
        <f t="shared" si="63"/>
        <v>0</v>
      </c>
      <c r="H352" s="116" t="s">
        <v>231</v>
      </c>
      <c r="I352" s="15" t="s">
        <v>112</v>
      </c>
      <c r="J352" s="15">
        <v>2</v>
      </c>
      <c r="K352" s="102"/>
      <c r="L352" s="108">
        <f t="shared" si="65"/>
        <v>0</v>
      </c>
    </row>
    <row r="353" spans="2:12" x14ac:dyDescent="0.3">
      <c r="B353" s="227"/>
      <c r="C353" s="259"/>
      <c r="D353" s="259"/>
      <c r="E353" s="259"/>
      <c r="F353" s="260"/>
      <c r="G353" s="236"/>
      <c r="H353" s="261" t="s">
        <v>232</v>
      </c>
      <c r="I353" s="262"/>
      <c r="J353" s="262"/>
      <c r="K353" s="262"/>
      <c r="L353" s="243"/>
    </row>
    <row r="354" spans="2:12" ht="27.6" x14ac:dyDescent="0.3">
      <c r="B354" s="107">
        <v>1</v>
      </c>
      <c r="C354" s="16" t="str">
        <f>CONCATENATE("Монтаж - ",H354)</f>
        <v>Монтаж - Лоток металлический перфорированный Н =80 мм, В=100 мм, L=2000мм 35312 DKC</v>
      </c>
      <c r="D354" s="7" t="s">
        <v>157</v>
      </c>
      <c r="E354" s="8">
        <f>J354</f>
        <v>71</v>
      </c>
      <c r="F354" s="101"/>
      <c r="G354" s="108">
        <f t="shared" si="63"/>
        <v>0</v>
      </c>
      <c r="H354" s="116" t="s">
        <v>233</v>
      </c>
      <c r="I354" s="15" t="s">
        <v>155</v>
      </c>
      <c r="J354" s="15">
        <v>71</v>
      </c>
      <c r="K354" s="102"/>
      <c r="L354" s="108">
        <f t="shared" ref="L354:L366" si="68">J354*K354</f>
        <v>0</v>
      </c>
    </row>
    <row r="355" spans="2:12" x14ac:dyDescent="0.3">
      <c r="B355" s="107">
        <v>2</v>
      </c>
      <c r="C355" s="16" t="str">
        <f>CONCATENATE("Монтаж - ",H355)</f>
        <v>Монтаж - Крышка на прямой элемент В=100 мм, L=2000 мм 35512 DKC</v>
      </c>
      <c r="D355" s="7" t="s">
        <v>157</v>
      </c>
      <c r="E355" s="8">
        <f>J355</f>
        <v>10</v>
      </c>
      <c r="F355" s="101"/>
      <c r="G355" s="108">
        <f t="shared" si="63"/>
        <v>0</v>
      </c>
      <c r="H355" s="116" t="s">
        <v>234</v>
      </c>
      <c r="I355" s="15" t="s">
        <v>155</v>
      </c>
      <c r="J355" s="15">
        <v>10</v>
      </c>
      <c r="K355" s="102"/>
      <c r="L355" s="108">
        <f t="shared" si="68"/>
        <v>0</v>
      </c>
    </row>
    <row r="356" spans="2:12" x14ac:dyDescent="0.3">
      <c r="B356" s="107">
        <v>3</v>
      </c>
      <c r="C356" s="16" t="str">
        <f>CONCATENATE("Монтаж - ",H356)</f>
        <v>Монтаж - Угол горизонтальный СРО 90, Н=80 мм, В=100 мм 36022 DKC</v>
      </c>
      <c r="D356" s="7" t="s">
        <v>157</v>
      </c>
      <c r="E356" s="8">
        <f>J356</f>
        <v>5</v>
      </c>
      <c r="F356" s="101"/>
      <c r="G356" s="108">
        <f t="shared" si="63"/>
        <v>0</v>
      </c>
      <c r="H356" s="116" t="s">
        <v>235</v>
      </c>
      <c r="I356" s="15" t="s">
        <v>155</v>
      </c>
      <c r="J356" s="15">
        <v>5</v>
      </c>
      <c r="K356" s="102"/>
      <c r="L356" s="108">
        <f t="shared" si="68"/>
        <v>0</v>
      </c>
    </row>
    <row r="357" spans="2:12" x14ac:dyDescent="0.3">
      <c r="B357" s="107">
        <v>4</v>
      </c>
      <c r="C357" s="16" t="str">
        <f>CONCATENATE("Монтаж - ",H357)</f>
        <v>Монтаж - Угол вертикальный внутренний CS 90°, Н=80 мм, В=100 мм 36682 DKC</v>
      </c>
      <c r="D357" s="7" t="s">
        <v>157</v>
      </c>
      <c r="E357" s="8">
        <f>J357</f>
        <v>1</v>
      </c>
      <c r="F357" s="101"/>
      <c r="G357" s="108">
        <f t="shared" si="63"/>
        <v>0</v>
      </c>
      <c r="H357" s="116" t="s">
        <v>236</v>
      </c>
      <c r="I357" s="15" t="s">
        <v>155</v>
      </c>
      <c r="J357" s="15">
        <v>1</v>
      </c>
      <c r="K357" s="102"/>
      <c r="L357" s="108">
        <f t="shared" si="68"/>
        <v>0</v>
      </c>
    </row>
    <row r="358" spans="2:12" ht="27.6" x14ac:dyDescent="0.3">
      <c r="B358" s="107">
        <v>5</v>
      </c>
      <c r="C358" s="16" t="str">
        <f>CONCATENATE("Монтаж - ",H358)</f>
        <v>Монтаж - Крышка на угол вертикальный внутренний CS 90°, Н=80 мм, В=100 мм 38202 DKC</v>
      </c>
      <c r="D358" s="7" t="s">
        <v>157</v>
      </c>
      <c r="E358" s="8">
        <f>J358</f>
        <v>1</v>
      </c>
      <c r="F358" s="101"/>
      <c r="G358" s="108">
        <f t="shared" si="63"/>
        <v>0</v>
      </c>
      <c r="H358" s="116" t="s">
        <v>237</v>
      </c>
      <c r="I358" s="15" t="s">
        <v>155</v>
      </c>
      <c r="J358" s="15">
        <v>1</v>
      </c>
      <c r="K358" s="102"/>
      <c r="L358" s="108">
        <f t="shared" si="68"/>
        <v>0</v>
      </c>
    </row>
    <row r="359" spans="2:12" x14ac:dyDescent="0.3">
      <c r="B359" s="107">
        <v>6</v>
      </c>
      <c r="C359" s="15"/>
      <c r="D359" s="15"/>
      <c r="E359" s="15"/>
      <c r="F359" s="13"/>
      <c r="G359" s="108">
        <f t="shared" si="63"/>
        <v>0</v>
      </c>
      <c r="H359" s="116" t="s">
        <v>238</v>
      </c>
      <c r="I359" s="15" t="s">
        <v>155</v>
      </c>
      <c r="J359" s="15">
        <v>8</v>
      </c>
      <c r="K359" s="102"/>
      <c r="L359" s="108">
        <f t="shared" si="68"/>
        <v>0</v>
      </c>
    </row>
    <row r="360" spans="2:12" x14ac:dyDescent="0.3">
      <c r="B360" s="107">
        <v>7</v>
      </c>
      <c r="C360" s="15"/>
      <c r="D360" s="15"/>
      <c r="E360" s="15"/>
      <c r="F360" s="13"/>
      <c r="G360" s="108">
        <f t="shared" si="63"/>
        <v>0</v>
      </c>
      <c r="H360" s="116" t="s">
        <v>239</v>
      </c>
      <c r="I360" s="15" t="s">
        <v>155</v>
      </c>
      <c r="J360" s="15">
        <v>1</v>
      </c>
      <c r="K360" s="102"/>
      <c r="L360" s="108">
        <f t="shared" si="68"/>
        <v>0</v>
      </c>
    </row>
    <row r="361" spans="2:12" x14ac:dyDescent="0.3">
      <c r="B361" s="107">
        <v>8</v>
      </c>
      <c r="C361" s="15"/>
      <c r="D361" s="15"/>
      <c r="E361" s="15"/>
      <c r="F361" s="13"/>
      <c r="G361" s="108">
        <f t="shared" si="63"/>
        <v>0</v>
      </c>
      <c r="H361" s="116" t="s">
        <v>240</v>
      </c>
      <c r="I361" s="15" t="s">
        <v>155</v>
      </c>
      <c r="J361" s="15">
        <v>6</v>
      </c>
      <c r="K361" s="102"/>
      <c r="L361" s="108">
        <f t="shared" si="68"/>
        <v>0</v>
      </c>
    </row>
    <row r="362" spans="2:12" x14ac:dyDescent="0.3">
      <c r="B362" s="107">
        <v>9</v>
      </c>
      <c r="C362" s="15"/>
      <c r="D362" s="15"/>
      <c r="E362" s="15"/>
      <c r="F362" s="13"/>
      <c r="G362" s="108">
        <f t="shared" si="63"/>
        <v>0</v>
      </c>
      <c r="H362" s="116" t="s">
        <v>241</v>
      </c>
      <c r="I362" s="15" t="s">
        <v>155</v>
      </c>
      <c r="J362" s="15">
        <v>70</v>
      </c>
      <c r="K362" s="102"/>
      <c r="L362" s="108">
        <f t="shared" si="68"/>
        <v>0</v>
      </c>
    </row>
    <row r="363" spans="2:12" x14ac:dyDescent="0.3">
      <c r="B363" s="107">
        <v>10</v>
      </c>
      <c r="C363" s="15"/>
      <c r="D363" s="15"/>
      <c r="E363" s="15"/>
      <c r="F363" s="13"/>
      <c r="G363" s="108">
        <f t="shared" si="63"/>
        <v>0</v>
      </c>
      <c r="H363" s="116" t="s">
        <v>242</v>
      </c>
      <c r="I363" s="15" t="s">
        <v>155</v>
      </c>
      <c r="J363" s="15">
        <v>17</v>
      </c>
      <c r="K363" s="102"/>
      <c r="L363" s="108">
        <f t="shared" si="68"/>
        <v>0</v>
      </c>
    </row>
    <row r="364" spans="2:12" x14ac:dyDescent="0.3">
      <c r="B364" s="107">
        <v>11</v>
      </c>
      <c r="C364" s="15"/>
      <c r="D364" s="15"/>
      <c r="E364" s="15"/>
      <c r="F364" s="13"/>
      <c r="G364" s="108">
        <f t="shared" si="63"/>
        <v>0</v>
      </c>
      <c r="H364" s="116" t="s">
        <v>243</v>
      </c>
      <c r="I364" s="15" t="s">
        <v>155</v>
      </c>
      <c r="J364" s="15">
        <v>280</v>
      </c>
      <c r="K364" s="102"/>
      <c r="L364" s="108">
        <f t="shared" si="68"/>
        <v>0</v>
      </c>
    </row>
    <row r="365" spans="2:12" x14ac:dyDescent="0.3">
      <c r="B365" s="107">
        <v>12</v>
      </c>
      <c r="C365" s="15"/>
      <c r="D365" s="15"/>
      <c r="E365" s="15"/>
      <c r="F365" s="13"/>
      <c r="G365" s="108">
        <f t="shared" si="63"/>
        <v>0</v>
      </c>
      <c r="H365" s="116" t="s">
        <v>244</v>
      </c>
      <c r="I365" s="15" t="s">
        <v>155</v>
      </c>
      <c r="J365" s="15">
        <v>280</v>
      </c>
      <c r="K365" s="102"/>
      <c r="L365" s="108">
        <f t="shared" si="68"/>
        <v>0</v>
      </c>
    </row>
    <row r="366" spans="2:12" x14ac:dyDescent="0.3">
      <c r="B366" s="107">
        <v>13</v>
      </c>
      <c r="C366" s="15"/>
      <c r="D366" s="15"/>
      <c r="E366" s="15"/>
      <c r="F366" s="13"/>
      <c r="G366" s="108">
        <f t="shared" si="63"/>
        <v>0</v>
      </c>
      <c r="H366" s="116" t="s">
        <v>245</v>
      </c>
      <c r="I366" s="15" t="s">
        <v>155</v>
      </c>
      <c r="J366" s="15">
        <v>67</v>
      </c>
      <c r="K366" s="102"/>
      <c r="L366" s="108">
        <f t="shared" si="68"/>
        <v>0</v>
      </c>
    </row>
    <row r="367" spans="2:12" x14ac:dyDescent="0.3">
      <c r="B367" s="107"/>
      <c r="C367" s="66"/>
      <c r="D367" s="7"/>
      <c r="E367" s="8"/>
      <c r="F367" s="54"/>
      <c r="G367" s="108"/>
      <c r="H367" s="109"/>
      <c r="I367" s="10"/>
      <c r="J367" s="11"/>
      <c r="K367" s="12"/>
      <c r="L367" s="131">
        <f>SUM(L329:L366)</f>
        <v>0</v>
      </c>
    </row>
    <row r="368" spans="2:12" ht="15" thickBot="1" x14ac:dyDescent="0.35">
      <c r="B368" s="167"/>
      <c r="C368" s="207" t="s">
        <v>393</v>
      </c>
      <c r="D368" s="178"/>
      <c r="E368" s="179"/>
      <c r="F368" s="182"/>
      <c r="G368" s="203">
        <f>SUM(G311:G367)</f>
        <v>0</v>
      </c>
      <c r="H368" s="204"/>
      <c r="I368" s="205"/>
      <c r="J368" s="188"/>
      <c r="K368" s="199"/>
      <c r="L368" s="206">
        <f>L367+L324</f>
        <v>0</v>
      </c>
    </row>
    <row r="369" spans="2:12" x14ac:dyDescent="0.3">
      <c r="B369" s="163"/>
      <c r="C369" s="164" t="s">
        <v>305</v>
      </c>
      <c r="D369" s="165"/>
      <c r="E369" s="165"/>
      <c r="F369" s="175"/>
      <c r="G369" s="176"/>
      <c r="H369" s="163" t="str">
        <f>C369</f>
        <v>СОТ</v>
      </c>
      <c r="I369" s="165"/>
      <c r="J369" s="165"/>
      <c r="K369" s="165"/>
      <c r="L369" s="166"/>
    </row>
    <row r="370" spans="2:12" x14ac:dyDescent="0.3">
      <c r="B370" s="105"/>
      <c r="C370" s="4" t="s">
        <v>16</v>
      </c>
      <c r="D370" s="24"/>
      <c r="E370" s="24"/>
      <c r="F370" s="53"/>
      <c r="G370" s="139"/>
      <c r="H370" s="105"/>
      <c r="I370" s="4"/>
      <c r="J370" s="5"/>
      <c r="K370" s="5"/>
      <c r="L370" s="106"/>
    </row>
    <row r="371" spans="2:12" x14ac:dyDescent="0.3">
      <c r="B371" s="107">
        <v>1</v>
      </c>
      <c r="C371" s="19" t="s">
        <v>411</v>
      </c>
      <c r="D371" s="14" t="s">
        <v>142</v>
      </c>
      <c r="E371" s="20">
        <v>1</v>
      </c>
      <c r="F371" s="93"/>
      <c r="G371" s="108">
        <f t="shared" ref="G371" si="69">E371*F371</f>
        <v>0</v>
      </c>
      <c r="H371" s="109"/>
      <c r="I371" s="10"/>
      <c r="J371" s="11"/>
      <c r="K371" s="11"/>
      <c r="L371" s="108">
        <f t="shared" ref="L371" si="70">J371*K371</f>
        <v>0</v>
      </c>
    </row>
    <row r="372" spans="2:12" x14ac:dyDescent="0.3">
      <c r="B372" s="107"/>
      <c r="C372" s="19"/>
      <c r="D372" s="14"/>
      <c r="E372" s="20"/>
      <c r="F372" s="49"/>
      <c r="G372" s="132">
        <f>SUM(G371)</f>
        <v>0</v>
      </c>
      <c r="H372" s="109"/>
      <c r="I372" s="10"/>
      <c r="J372" s="11"/>
      <c r="K372" s="11"/>
      <c r="L372" s="132">
        <f>SUM(L371)</f>
        <v>0</v>
      </c>
    </row>
    <row r="373" spans="2:12" x14ac:dyDescent="0.3">
      <c r="B373" s="113"/>
      <c r="C373" s="5" t="s">
        <v>34</v>
      </c>
      <c r="D373" s="5"/>
      <c r="E373" s="5"/>
      <c r="F373" s="51"/>
      <c r="G373" s="139"/>
      <c r="H373" s="113"/>
      <c r="I373" s="5"/>
      <c r="J373" s="5"/>
      <c r="K373" s="5"/>
      <c r="L373" s="106"/>
    </row>
    <row r="374" spans="2:12" ht="41.4" x14ac:dyDescent="0.3">
      <c r="B374" s="107">
        <v>1</v>
      </c>
      <c r="C374" s="16" t="str">
        <f t="shared" ref="C374:C375" si="71">CONCATENATE("Монтаж - ",H374)</f>
        <v>Монтаж - Сетевая IP камера видеонаблюдения, 4Мп с ИК подсветкой, встроенный микрофон, питание
DC12D/PoE DS-2CD2542FWD-IS Hikvision</v>
      </c>
      <c r="D374" s="7" t="s">
        <v>157</v>
      </c>
      <c r="E374" s="8">
        <f t="shared" ref="E374:E375" si="72">J374</f>
        <v>3</v>
      </c>
      <c r="F374" s="101"/>
      <c r="G374" s="108">
        <f t="shared" ref="G374:G377" si="73">E374*F374</f>
        <v>0</v>
      </c>
      <c r="H374" s="116" t="s">
        <v>171</v>
      </c>
      <c r="I374" s="7" t="s">
        <v>155</v>
      </c>
      <c r="J374" s="11">
        <v>3</v>
      </c>
      <c r="K374" s="102"/>
      <c r="L374" s="108">
        <f t="shared" ref="L374:L377" si="74">J374*K374</f>
        <v>0</v>
      </c>
    </row>
    <row r="375" spans="2:12" x14ac:dyDescent="0.3">
      <c r="B375" s="107">
        <v>2</v>
      </c>
      <c r="C375" s="16" t="str">
        <f t="shared" si="71"/>
        <v xml:space="preserve">Монтаж - Модульная 8-позиционная 8-контактная вилка типа RJ45  </v>
      </c>
      <c r="D375" s="7" t="s">
        <v>157</v>
      </c>
      <c r="E375" s="8">
        <f t="shared" si="72"/>
        <v>3</v>
      </c>
      <c r="F375" s="101"/>
      <c r="G375" s="108">
        <f t="shared" si="73"/>
        <v>0</v>
      </c>
      <c r="H375" s="116" t="s">
        <v>172</v>
      </c>
      <c r="I375" s="7" t="s">
        <v>155</v>
      </c>
      <c r="J375" s="11">
        <v>3</v>
      </c>
      <c r="K375" s="102"/>
      <c r="L375" s="108">
        <f t="shared" si="74"/>
        <v>0</v>
      </c>
    </row>
    <row r="376" spans="2:12" x14ac:dyDescent="0.3">
      <c r="B376" s="107">
        <v>3</v>
      </c>
      <c r="C376" s="16" t="str">
        <f t="shared" ref="C376" si="75">_xlfn.CONCAT("Монтаж системы", " - ", H376)</f>
        <v xml:space="preserve">Монтаж системы - Кабель cabeus ftp-4p-cat.5e-solid-lszh-gy  </v>
      </c>
      <c r="D376" s="7" t="s">
        <v>157</v>
      </c>
      <c r="E376" s="8">
        <f>J376</f>
        <v>150</v>
      </c>
      <c r="F376" s="101"/>
      <c r="G376" s="108">
        <f t="shared" si="73"/>
        <v>0</v>
      </c>
      <c r="H376" s="116" t="s">
        <v>173</v>
      </c>
      <c r="I376" s="7" t="s">
        <v>156</v>
      </c>
      <c r="J376" s="11">
        <v>150</v>
      </c>
      <c r="K376" s="102"/>
      <c r="L376" s="108">
        <f t="shared" si="74"/>
        <v>0</v>
      </c>
    </row>
    <row r="377" spans="2:12" x14ac:dyDescent="0.3">
      <c r="B377" s="107"/>
      <c r="C377" s="16"/>
      <c r="D377" s="7"/>
      <c r="E377" s="8"/>
      <c r="F377" s="59"/>
      <c r="G377" s="108">
        <f t="shared" si="73"/>
        <v>0</v>
      </c>
      <c r="H377" s="116" t="s">
        <v>174</v>
      </c>
      <c r="I377" s="7" t="s">
        <v>175</v>
      </c>
      <c r="J377" s="11">
        <v>1</v>
      </c>
      <c r="K377" s="102"/>
      <c r="L377" s="108">
        <f t="shared" si="74"/>
        <v>0</v>
      </c>
    </row>
    <row r="378" spans="2:12" ht="15" thickBot="1" x14ac:dyDescent="0.35">
      <c r="B378" s="167"/>
      <c r="C378" s="180"/>
      <c r="D378" s="178"/>
      <c r="E378" s="179"/>
      <c r="F378" s="182"/>
      <c r="G378" s="203">
        <f>SUM(G374:G377)</f>
        <v>0</v>
      </c>
      <c r="H378" s="204"/>
      <c r="I378" s="205"/>
      <c r="J378" s="188"/>
      <c r="K378" s="199"/>
      <c r="L378" s="206">
        <f>SUM(L374:L377)</f>
        <v>0</v>
      </c>
    </row>
    <row r="379" spans="2:12" x14ac:dyDescent="0.3">
      <c r="B379" s="163"/>
      <c r="C379" s="164" t="s">
        <v>149</v>
      </c>
      <c r="D379" s="165"/>
      <c r="E379" s="165"/>
      <c r="F379" s="175"/>
      <c r="G379" s="176"/>
      <c r="H379" s="163" t="str">
        <f>C379</f>
        <v>Электроснабжение и освещение</v>
      </c>
      <c r="I379" s="165"/>
      <c r="J379" s="165"/>
      <c r="K379" s="165"/>
      <c r="L379" s="166"/>
    </row>
    <row r="380" spans="2:12" x14ac:dyDescent="0.3">
      <c r="B380" s="105"/>
      <c r="C380" s="4" t="s">
        <v>16</v>
      </c>
      <c r="D380" s="24"/>
      <c r="E380" s="24"/>
      <c r="F380" s="53"/>
      <c r="G380" s="139"/>
      <c r="H380" s="105"/>
      <c r="I380" s="4"/>
      <c r="J380" s="5"/>
      <c r="K380" s="5"/>
      <c r="L380" s="106"/>
    </row>
    <row r="381" spans="2:12" x14ac:dyDescent="0.3">
      <c r="B381" s="107">
        <v>1</v>
      </c>
      <c r="C381" s="19" t="s">
        <v>150</v>
      </c>
      <c r="D381" s="7" t="s">
        <v>142</v>
      </c>
      <c r="E381" s="8">
        <v>1</v>
      </c>
      <c r="F381" s="93"/>
      <c r="G381" s="108">
        <f t="shared" ref="G381:G382" si="76">E381*F381</f>
        <v>0</v>
      </c>
      <c r="H381" s="109"/>
      <c r="I381" s="10"/>
      <c r="J381" s="11"/>
      <c r="K381" s="11"/>
      <c r="L381" s="108">
        <f t="shared" ref="L381:L382" si="77">J381*K381</f>
        <v>0</v>
      </c>
    </row>
    <row r="382" spans="2:12" x14ac:dyDescent="0.3">
      <c r="B382" s="107">
        <v>2</v>
      </c>
      <c r="C382" s="19" t="s">
        <v>151</v>
      </c>
      <c r="D382" s="7" t="s">
        <v>142</v>
      </c>
      <c r="E382" s="8">
        <v>1</v>
      </c>
      <c r="F382" s="93"/>
      <c r="G382" s="108">
        <f t="shared" si="76"/>
        <v>0</v>
      </c>
      <c r="H382" s="109"/>
      <c r="I382" s="10"/>
      <c r="J382" s="11"/>
      <c r="K382" s="11"/>
      <c r="L382" s="108">
        <f t="shared" si="77"/>
        <v>0</v>
      </c>
    </row>
    <row r="383" spans="2:12" x14ac:dyDescent="0.3">
      <c r="B383" s="107"/>
      <c r="C383" s="21"/>
      <c r="D383" s="14"/>
      <c r="E383" s="20"/>
      <c r="F383" s="49"/>
      <c r="G383" s="132">
        <f>SUM(G381:G382)</f>
        <v>0</v>
      </c>
      <c r="H383" s="107"/>
      <c r="I383" s="7"/>
      <c r="J383" s="11"/>
      <c r="K383" s="11"/>
      <c r="L383" s="132">
        <f>SUM(L381:L382)</f>
        <v>0</v>
      </c>
    </row>
    <row r="384" spans="2:12" x14ac:dyDescent="0.3">
      <c r="B384" s="113"/>
      <c r="C384" s="5" t="s">
        <v>34</v>
      </c>
      <c r="D384" s="5"/>
      <c r="E384" s="5"/>
      <c r="F384" s="51"/>
      <c r="G384" s="139"/>
      <c r="H384" s="113"/>
      <c r="I384" s="5"/>
      <c r="J384" s="5"/>
      <c r="K384" s="5"/>
      <c r="L384" s="106"/>
    </row>
    <row r="385" spans="2:12" ht="27.6" x14ac:dyDescent="0.3">
      <c r="B385" s="107">
        <v>1</v>
      </c>
      <c r="C385" s="16" t="str">
        <f>CONCATENATE("Монтаж - ",H385)</f>
        <v>Монтаж - Пункт распределительный ПР8503-1075 1Р NKU10-PTRS- 85031075-01 IEK</v>
      </c>
      <c r="D385" s="7" t="s">
        <v>157</v>
      </c>
      <c r="E385" s="8">
        <f>J385</f>
        <v>2</v>
      </c>
      <c r="F385" s="101"/>
      <c r="G385" s="108">
        <f t="shared" ref="G385:G448" si="78">E385*F385</f>
        <v>0</v>
      </c>
      <c r="H385" s="120" t="s">
        <v>399</v>
      </c>
      <c r="I385" s="14" t="s">
        <v>155</v>
      </c>
      <c r="J385" s="11">
        <v>2</v>
      </c>
      <c r="K385" s="102"/>
      <c r="L385" s="108">
        <f t="shared" ref="L385:L448" si="79">J385*K385</f>
        <v>0</v>
      </c>
    </row>
    <row r="386" spans="2:12" ht="27.6" x14ac:dyDescent="0.3">
      <c r="B386" s="107">
        <v>2</v>
      </c>
      <c r="C386" s="64"/>
      <c r="D386" s="64"/>
      <c r="E386" s="64"/>
      <c r="F386" s="58"/>
      <c r="G386" s="108">
        <f t="shared" si="78"/>
        <v>0</v>
      </c>
      <c r="H386" s="120" t="s">
        <v>336</v>
      </c>
      <c r="I386" s="14" t="s">
        <v>25</v>
      </c>
      <c r="J386" s="11">
        <v>15</v>
      </c>
      <c r="K386" s="102"/>
      <c r="L386" s="108">
        <f t="shared" si="79"/>
        <v>0</v>
      </c>
    </row>
    <row r="387" spans="2:12" ht="27.6" x14ac:dyDescent="0.3">
      <c r="B387" s="107">
        <v>3</v>
      </c>
      <c r="C387" s="64"/>
      <c r="D387" s="64"/>
      <c r="E387" s="64"/>
      <c r="F387" s="58"/>
      <c r="G387" s="108">
        <f t="shared" si="78"/>
        <v>0</v>
      </c>
      <c r="H387" s="120" t="s">
        <v>337</v>
      </c>
      <c r="I387" s="14" t="s">
        <v>25</v>
      </c>
      <c r="J387" s="11">
        <v>1</v>
      </c>
      <c r="K387" s="102"/>
      <c r="L387" s="108">
        <f t="shared" si="79"/>
        <v>0</v>
      </c>
    </row>
    <row r="388" spans="2:12" ht="27.6" x14ac:dyDescent="0.3">
      <c r="B388" s="107">
        <v>4</v>
      </c>
      <c r="C388" s="64"/>
      <c r="D388" s="64"/>
      <c r="E388" s="64"/>
      <c r="F388" s="58"/>
      <c r="G388" s="108">
        <f t="shared" si="78"/>
        <v>0</v>
      </c>
      <c r="H388" s="120" t="s">
        <v>338</v>
      </c>
      <c r="I388" s="14" t="s">
        <v>25</v>
      </c>
      <c r="J388" s="11">
        <v>1</v>
      </c>
      <c r="K388" s="102"/>
      <c r="L388" s="108">
        <f t="shared" si="79"/>
        <v>0</v>
      </c>
    </row>
    <row r="389" spans="2:12" ht="27.6" x14ac:dyDescent="0.3">
      <c r="B389" s="107">
        <v>5</v>
      </c>
      <c r="C389" s="64"/>
      <c r="D389" s="64"/>
      <c r="E389" s="64"/>
      <c r="F389" s="58"/>
      <c r="G389" s="108">
        <f t="shared" si="78"/>
        <v>0</v>
      </c>
      <c r="H389" s="120" t="s">
        <v>339</v>
      </c>
      <c r="I389" s="14" t="s">
        <v>25</v>
      </c>
      <c r="J389" s="11">
        <v>1</v>
      </c>
      <c r="K389" s="102"/>
      <c r="L389" s="108">
        <f t="shared" si="79"/>
        <v>0</v>
      </c>
    </row>
    <row r="390" spans="2:12" x14ac:dyDescent="0.3">
      <c r="B390" s="107">
        <v>6</v>
      </c>
      <c r="C390" s="64"/>
      <c r="D390" s="64"/>
      <c r="E390" s="64"/>
      <c r="F390" s="58"/>
      <c r="G390" s="108">
        <f t="shared" si="78"/>
        <v>0</v>
      </c>
      <c r="H390" s="120" t="s">
        <v>340</v>
      </c>
      <c r="I390" s="14" t="s">
        <v>25</v>
      </c>
      <c r="J390" s="11">
        <v>1</v>
      </c>
      <c r="K390" s="102"/>
      <c r="L390" s="108">
        <f t="shared" si="79"/>
        <v>0</v>
      </c>
    </row>
    <row r="391" spans="2:12" x14ac:dyDescent="0.3">
      <c r="B391" s="107">
        <v>7</v>
      </c>
      <c r="C391" s="64"/>
      <c r="D391" s="64"/>
      <c r="E391" s="64"/>
      <c r="F391" s="58"/>
      <c r="G391" s="108">
        <f t="shared" si="78"/>
        <v>0</v>
      </c>
      <c r="H391" s="120" t="s">
        <v>341</v>
      </c>
      <c r="I391" s="14" t="s">
        <v>25</v>
      </c>
      <c r="J391" s="11">
        <v>20</v>
      </c>
      <c r="K391" s="102"/>
      <c r="L391" s="108">
        <f t="shared" si="79"/>
        <v>0</v>
      </c>
    </row>
    <row r="392" spans="2:12" ht="27.6" x14ac:dyDescent="0.3">
      <c r="B392" s="107">
        <v>8</v>
      </c>
      <c r="C392" s="64"/>
      <c r="D392" s="64"/>
      <c r="E392" s="64"/>
      <c r="F392" s="58"/>
      <c r="G392" s="108">
        <f t="shared" si="78"/>
        <v>0</v>
      </c>
      <c r="H392" s="120" t="s">
        <v>342</v>
      </c>
      <c r="I392" s="14" t="s">
        <v>25</v>
      </c>
      <c r="J392" s="11">
        <v>2</v>
      </c>
      <c r="K392" s="102"/>
      <c r="L392" s="108">
        <f t="shared" si="79"/>
        <v>0</v>
      </c>
    </row>
    <row r="393" spans="2:12" ht="27.6" x14ac:dyDescent="0.3">
      <c r="B393" s="107">
        <v>9</v>
      </c>
      <c r="C393" s="64"/>
      <c r="D393" s="64"/>
      <c r="E393" s="64"/>
      <c r="F393" s="58"/>
      <c r="G393" s="108">
        <f t="shared" si="78"/>
        <v>0</v>
      </c>
      <c r="H393" s="120" t="s">
        <v>336</v>
      </c>
      <c r="I393" s="14" t="s">
        <v>25</v>
      </c>
      <c r="J393" s="11">
        <v>15</v>
      </c>
      <c r="K393" s="102"/>
      <c r="L393" s="108">
        <f t="shared" si="79"/>
        <v>0</v>
      </c>
    </row>
    <row r="394" spans="2:12" ht="27.6" x14ac:dyDescent="0.3">
      <c r="B394" s="107">
        <v>10</v>
      </c>
      <c r="C394" s="64"/>
      <c r="D394" s="64"/>
      <c r="E394" s="64"/>
      <c r="F394" s="58"/>
      <c r="G394" s="108">
        <f t="shared" si="78"/>
        <v>0</v>
      </c>
      <c r="H394" s="120" t="s">
        <v>337</v>
      </c>
      <c r="I394" s="14" t="s">
        <v>25</v>
      </c>
      <c r="J394" s="11">
        <v>1</v>
      </c>
      <c r="K394" s="102"/>
      <c r="L394" s="108">
        <f t="shared" si="79"/>
        <v>0</v>
      </c>
    </row>
    <row r="395" spans="2:12" ht="27.6" x14ac:dyDescent="0.3">
      <c r="B395" s="107">
        <v>11</v>
      </c>
      <c r="C395" s="64"/>
      <c r="D395" s="64"/>
      <c r="E395" s="64"/>
      <c r="F395" s="58"/>
      <c r="G395" s="108">
        <f t="shared" si="78"/>
        <v>0</v>
      </c>
      <c r="H395" s="120" t="s">
        <v>338</v>
      </c>
      <c r="I395" s="14" t="s">
        <v>25</v>
      </c>
      <c r="J395" s="11">
        <v>1</v>
      </c>
      <c r="K395" s="102"/>
      <c r="L395" s="108">
        <f t="shared" si="79"/>
        <v>0</v>
      </c>
    </row>
    <row r="396" spans="2:12" ht="27.6" x14ac:dyDescent="0.3">
      <c r="B396" s="107">
        <v>12</v>
      </c>
      <c r="C396" s="64"/>
      <c r="D396" s="64"/>
      <c r="E396" s="64"/>
      <c r="F396" s="58"/>
      <c r="G396" s="108">
        <f t="shared" si="78"/>
        <v>0</v>
      </c>
      <c r="H396" s="120" t="s">
        <v>343</v>
      </c>
      <c r="I396" s="14" t="s">
        <v>25</v>
      </c>
      <c r="J396" s="11">
        <v>1</v>
      </c>
      <c r="K396" s="102"/>
      <c r="L396" s="108">
        <f t="shared" si="79"/>
        <v>0</v>
      </c>
    </row>
    <row r="397" spans="2:12" x14ac:dyDescent="0.3">
      <c r="B397" s="107">
        <v>13</v>
      </c>
      <c r="C397" s="64"/>
      <c r="D397" s="64"/>
      <c r="E397" s="64"/>
      <c r="F397" s="58"/>
      <c r="G397" s="108">
        <f t="shared" si="78"/>
        <v>0</v>
      </c>
      <c r="H397" s="120" t="s">
        <v>340</v>
      </c>
      <c r="I397" s="14" t="s">
        <v>25</v>
      </c>
      <c r="J397" s="11">
        <v>1</v>
      </c>
      <c r="K397" s="102"/>
      <c r="L397" s="108">
        <f t="shared" si="79"/>
        <v>0</v>
      </c>
    </row>
    <row r="398" spans="2:12" x14ac:dyDescent="0.3">
      <c r="B398" s="107">
        <v>14</v>
      </c>
      <c r="C398" s="64"/>
      <c r="D398" s="64"/>
      <c r="E398" s="64"/>
      <c r="F398" s="58"/>
      <c r="G398" s="108">
        <f t="shared" si="78"/>
        <v>0</v>
      </c>
      <c r="H398" s="120" t="s">
        <v>341</v>
      </c>
      <c r="I398" s="14" t="s">
        <v>25</v>
      </c>
      <c r="J398" s="11">
        <v>20</v>
      </c>
      <c r="K398" s="102"/>
      <c r="L398" s="108">
        <f t="shared" si="79"/>
        <v>0</v>
      </c>
    </row>
    <row r="399" spans="2:12" ht="27.6" x14ac:dyDescent="0.3">
      <c r="B399" s="107">
        <v>15</v>
      </c>
      <c r="C399" s="64"/>
      <c r="D399" s="64"/>
      <c r="E399" s="64"/>
      <c r="F399" s="58"/>
      <c r="G399" s="108">
        <f t="shared" si="78"/>
        <v>0</v>
      </c>
      <c r="H399" s="120" t="s">
        <v>342</v>
      </c>
      <c r="I399" s="14" t="s">
        <v>25</v>
      </c>
      <c r="J399" s="11">
        <v>2</v>
      </c>
      <c r="K399" s="102"/>
      <c r="L399" s="108">
        <f t="shared" si="79"/>
        <v>0</v>
      </c>
    </row>
    <row r="400" spans="2:12" ht="41.4" x14ac:dyDescent="0.3">
      <c r="B400" s="107">
        <v>16</v>
      </c>
      <c r="C400" s="16" t="str">
        <f>CONCATENATE("Монтаж - ",H400)</f>
        <v>Монтаж - IEK TITAN 3 Корпус металлический ЩРн-24 (395х310х120мм)
IP31 MKM14-N-24-31-
Z</v>
      </c>
      <c r="D400" s="7" t="s">
        <v>157</v>
      </c>
      <c r="E400" s="8">
        <f>J400</f>
        <v>1</v>
      </c>
      <c r="F400" s="101"/>
      <c r="G400" s="108">
        <f t="shared" si="78"/>
        <v>0</v>
      </c>
      <c r="H400" s="120" t="s">
        <v>344</v>
      </c>
      <c r="I400" s="14" t="s">
        <v>25</v>
      </c>
      <c r="J400" s="11">
        <v>1</v>
      </c>
      <c r="K400" s="102"/>
      <c r="L400" s="108">
        <f t="shared" si="79"/>
        <v>0</v>
      </c>
    </row>
    <row r="401" spans="2:12" ht="27.6" x14ac:dyDescent="0.3">
      <c r="B401" s="107">
        <v>17</v>
      </c>
      <c r="C401" s="64"/>
      <c r="D401" s="64"/>
      <c r="E401" s="64"/>
      <c r="F401" s="58"/>
      <c r="G401" s="108">
        <f t="shared" si="78"/>
        <v>0</v>
      </c>
      <c r="H401" s="120" t="s">
        <v>345</v>
      </c>
      <c r="I401" s="14" t="s">
        <v>25</v>
      </c>
      <c r="J401" s="11">
        <v>2</v>
      </c>
      <c r="K401" s="102"/>
      <c r="L401" s="108">
        <f t="shared" si="79"/>
        <v>0</v>
      </c>
    </row>
    <row r="402" spans="2:12" ht="27.6" x14ac:dyDescent="0.3">
      <c r="B402" s="107">
        <v>18</v>
      </c>
      <c r="C402" s="64"/>
      <c r="D402" s="64"/>
      <c r="E402" s="64"/>
      <c r="F402" s="58"/>
      <c r="G402" s="108">
        <f t="shared" si="78"/>
        <v>0</v>
      </c>
      <c r="H402" s="120" t="s">
        <v>346</v>
      </c>
      <c r="I402" s="14" t="s">
        <v>25</v>
      </c>
      <c r="J402" s="11">
        <v>4</v>
      </c>
      <c r="K402" s="102"/>
      <c r="L402" s="108">
        <f t="shared" si="79"/>
        <v>0</v>
      </c>
    </row>
    <row r="403" spans="2:12" ht="27.6" x14ac:dyDescent="0.3">
      <c r="B403" s="107">
        <v>19</v>
      </c>
      <c r="C403" s="64"/>
      <c r="D403" s="64"/>
      <c r="E403" s="64"/>
      <c r="F403" s="58"/>
      <c r="G403" s="108">
        <f t="shared" si="78"/>
        <v>0</v>
      </c>
      <c r="H403" s="120" t="s">
        <v>347</v>
      </c>
      <c r="I403" s="14" t="s">
        <v>25</v>
      </c>
      <c r="J403" s="11">
        <v>3</v>
      </c>
      <c r="K403" s="102"/>
      <c r="L403" s="108">
        <f t="shared" si="79"/>
        <v>0</v>
      </c>
    </row>
    <row r="404" spans="2:12" ht="27.6" x14ac:dyDescent="0.3">
      <c r="B404" s="107">
        <v>20</v>
      </c>
      <c r="C404" s="64"/>
      <c r="D404" s="64"/>
      <c r="E404" s="64"/>
      <c r="F404" s="58"/>
      <c r="G404" s="108">
        <f t="shared" si="78"/>
        <v>0</v>
      </c>
      <c r="H404" s="120" t="s">
        <v>348</v>
      </c>
      <c r="I404" s="14" t="s">
        <v>25</v>
      </c>
      <c r="J404" s="11">
        <v>5</v>
      </c>
      <c r="K404" s="102"/>
      <c r="L404" s="108">
        <f t="shared" si="79"/>
        <v>0</v>
      </c>
    </row>
    <row r="405" spans="2:12" ht="27.6" x14ac:dyDescent="0.3">
      <c r="B405" s="107">
        <v>21</v>
      </c>
      <c r="C405" s="64"/>
      <c r="D405" s="64"/>
      <c r="E405" s="64"/>
      <c r="F405" s="58"/>
      <c r="G405" s="108">
        <f t="shared" si="78"/>
        <v>0</v>
      </c>
      <c r="H405" s="120" t="s">
        <v>349</v>
      </c>
      <c r="I405" s="14" t="s">
        <v>25</v>
      </c>
      <c r="J405" s="11">
        <v>1</v>
      </c>
      <c r="K405" s="102"/>
      <c r="L405" s="108">
        <f t="shared" si="79"/>
        <v>0</v>
      </c>
    </row>
    <row r="406" spans="2:12" ht="41.4" x14ac:dyDescent="0.3">
      <c r="B406" s="107">
        <v>22</v>
      </c>
      <c r="C406" s="64"/>
      <c r="D406" s="64"/>
      <c r="E406" s="64"/>
      <c r="F406" s="58"/>
      <c r="G406" s="108">
        <f t="shared" si="78"/>
        <v>0</v>
      </c>
      <c r="H406" s="120" t="s">
        <v>350</v>
      </c>
      <c r="I406" s="14" t="s">
        <v>25</v>
      </c>
      <c r="J406" s="11">
        <v>2</v>
      </c>
      <c r="K406" s="102"/>
      <c r="L406" s="108">
        <f t="shared" si="79"/>
        <v>0</v>
      </c>
    </row>
    <row r="407" spans="2:12" ht="27.6" x14ac:dyDescent="0.3">
      <c r="B407" s="107">
        <v>23</v>
      </c>
      <c r="C407" s="64"/>
      <c r="D407" s="64"/>
      <c r="E407" s="64"/>
      <c r="F407" s="58"/>
      <c r="G407" s="108">
        <f t="shared" si="78"/>
        <v>0</v>
      </c>
      <c r="H407" s="120" t="s">
        <v>351</v>
      </c>
      <c r="I407" s="14" t="s">
        <v>25</v>
      </c>
      <c r="J407" s="11">
        <v>20</v>
      </c>
      <c r="K407" s="102"/>
      <c r="L407" s="108">
        <f t="shared" si="79"/>
        <v>0</v>
      </c>
    </row>
    <row r="408" spans="2:12" ht="41.4" x14ac:dyDescent="0.3">
      <c r="B408" s="107">
        <v>24</v>
      </c>
      <c r="C408" s="16" t="str">
        <f>CONCATENATE("Монтаж - ",H408)</f>
        <v>Монтаж - IEK TITAN 3 Корпус металлический ЩРн-24 (395х310х120мм)
IP31 MKM14-N-24-31-
Z</v>
      </c>
      <c r="D408" s="7" t="s">
        <v>157</v>
      </c>
      <c r="E408" s="8">
        <f>J408</f>
        <v>1</v>
      </c>
      <c r="F408" s="101"/>
      <c r="G408" s="108">
        <f t="shared" si="78"/>
        <v>0</v>
      </c>
      <c r="H408" s="120" t="s">
        <v>344</v>
      </c>
      <c r="I408" s="14" t="s">
        <v>25</v>
      </c>
      <c r="J408" s="11">
        <v>1</v>
      </c>
      <c r="K408" s="102"/>
      <c r="L408" s="108">
        <f t="shared" si="79"/>
        <v>0</v>
      </c>
    </row>
    <row r="409" spans="2:12" ht="27.6" x14ac:dyDescent="0.3">
      <c r="B409" s="107">
        <v>25</v>
      </c>
      <c r="C409" s="64"/>
      <c r="D409" s="64"/>
      <c r="E409" s="64"/>
      <c r="F409" s="58"/>
      <c r="G409" s="108">
        <f t="shared" si="78"/>
        <v>0</v>
      </c>
      <c r="H409" s="120" t="s">
        <v>352</v>
      </c>
      <c r="I409" s="14" t="s">
        <v>25</v>
      </c>
      <c r="J409" s="11">
        <v>2</v>
      </c>
      <c r="K409" s="102"/>
      <c r="L409" s="108">
        <f t="shared" si="79"/>
        <v>0</v>
      </c>
    </row>
    <row r="410" spans="2:12" ht="27.6" x14ac:dyDescent="0.3">
      <c r="B410" s="107">
        <v>26</v>
      </c>
      <c r="C410" s="64"/>
      <c r="D410" s="64"/>
      <c r="E410" s="64"/>
      <c r="F410" s="58"/>
      <c r="G410" s="108">
        <f t="shared" si="78"/>
        <v>0</v>
      </c>
      <c r="H410" s="120" t="s">
        <v>353</v>
      </c>
      <c r="I410" s="14" t="s">
        <v>25</v>
      </c>
      <c r="J410" s="11">
        <v>4</v>
      </c>
      <c r="K410" s="102"/>
      <c r="L410" s="108">
        <f t="shared" si="79"/>
        <v>0</v>
      </c>
    </row>
    <row r="411" spans="2:12" ht="27.6" x14ac:dyDescent="0.3">
      <c r="B411" s="107">
        <v>27</v>
      </c>
      <c r="C411" s="64"/>
      <c r="D411" s="64"/>
      <c r="E411" s="64"/>
      <c r="F411" s="58"/>
      <c r="G411" s="108">
        <f t="shared" si="78"/>
        <v>0</v>
      </c>
      <c r="H411" s="120" t="s">
        <v>354</v>
      </c>
      <c r="I411" s="14" t="s">
        <v>25</v>
      </c>
      <c r="J411" s="11">
        <v>3</v>
      </c>
      <c r="K411" s="102"/>
      <c r="L411" s="108">
        <f t="shared" si="79"/>
        <v>0</v>
      </c>
    </row>
    <row r="412" spans="2:12" ht="27.6" x14ac:dyDescent="0.3">
      <c r="B412" s="107">
        <v>28</v>
      </c>
      <c r="C412" s="64"/>
      <c r="D412" s="64"/>
      <c r="E412" s="64"/>
      <c r="F412" s="58"/>
      <c r="G412" s="108">
        <f t="shared" si="78"/>
        <v>0</v>
      </c>
      <c r="H412" s="120" t="s">
        <v>355</v>
      </c>
      <c r="I412" s="14" t="s">
        <v>25</v>
      </c>
      <c r="J412" s="11">
        <v>5</v>
      </c>
      <c r="K412" s="102"/>
      <c r="L412" s="108">
        <f t="shared" si="79"/>
        <v>0</v>
      </c>
    </row>
    <row r="413" spans="2:12" ht="27.6" x14ac:dyDescent="0.3">
      <c r="B413" s="107">
        <v>29</v>
      </c>
      <c r="C413" s="64"/>
      <c r="D413" s="64"/>
      <c r="E413" s="64"/>
      <c r="F413" s="58"/>
      <c r="G413" s="108">
        <f t="shared" si="78"/>
        <v>0</v>
      </c>
      <c r="H413" s="120" t="s">
        <v>349</v>
      </c>
      <c r="I413" s="14" t="s">
        <v>25</v>
      </c>
      <c r="J413" s="11">
        <v>1</v>
      </c>
      <c r="K413" s="102"/>
      <c r="L413" s="108">
        <f t="shared" si="79"/>
        <v>0</v>
      </c>
    </row>
    <row r="414" spans="2:12" ht="41.4" x14ac:dyDescent="0.3">
      <c r="B414" s="107">
        <v>30</v>
      </c>
      <c r="C414" s="64"/>
      <c r="D414" s="64"/>
      <c r="E414" s="64"/>
      <c r="F414" s="58"/>
      <c r="G414" s="108">
        <f t="shared" si="78"/>
        <v>0</v>
      </c>
      <c r="H414" s="120" t="s">
        <v>350</v>
      </c>
      <c r="I414" s="14" t="s">
        <v>25</v>
      </c>
      <c r="J414" s="11">
        <v>2</v>
      </c>
      <c r="K414" s="102"/>
      <c r="L414" s="108">
        <f t="shared" si="79"/>
        <v>0</v>
      </c>
    </row>
    <row r="415" spans="2:12" x14ac:dyDescent="0.3">
      <c r="B415" s="107">
        <v>31</v>
      </c>
      <c r="C415" s="64"/>
      <c r="D415" s="64"/>
      <c r="E415" s="64"/>
      <c r="F415" s="58"/>
      <c r="G415" s="108">
        <f t="shared" si="78"/>
        <v>0</v>
      </c>
      <c r="H415" s="120" t="s">
        <v>341</v>
      </c>
      <c r="I415" s="14" t="s">
        <v>25</v>
      </c>
      <c r="J415" s="11">
        <v>20</v>
      </c>
      <c r="K415" s="102"/>
      <c r="L415" s="108">
        <f t="shared" si="79"/>
        <v>0</v>
      </c>
    </row>
    <row r="416" spans="2:12" ht="27.6" x14ac:dyDescent="0.3">
      <c r="B416" s="107">
        <v>32</v>
      </c>
      <c r="C416" s="16" t="str">
        <f>CONCATENATE("Монтаж - ",H416)</f>
        <v>Монтаж - IEK BRITE Алюминий Розетка 2-м с/з без защ штор 16А в сборе РС12-3-БрА BR-R21-16-K47- F</v>
      </c>
      <c r="D416" s="7" t="s">
        <v>157</v>
      </c>
      <c r="E416" s="8">
        <f>J416</f>
        <v>20</v>
      </c>
      <c r="F416" s="101"/>
      <c r="G416" s="108">
        <f t="shared" si="78"/>
        <v>0</v>
      </c>
      <c r="H416" s="120" t="s">
        <v>356</v>
      </c>
      <c r="I416" s="14" t="s">
        <v>25</v>
      </c>
      <c r="J416" s="11">
        <v>20</v>
      </c>
      <c r="K416" s="102"/>
      <c r="L416" s="108">
        <f t="shared" si="79"/>
        <v>0</v>
      </c>
    </row>
    <row r="417" spans="2:12" ht="41.4" x14ac:dyDescent="0.3">
      <c r="B417" s="107">
        <v>33</v>
      </c>
      <c r="C417" s="16" t="str">
        <f>CONCATENATE("Монтаж - ",H417)</f>
        <v>Монтаж - IEK BRITE BASE Алюминий Выключ. 1-кл 10А ВС10-1-0-БрА BR-V10-0-10-K4
7</v>
      </c>
      <c r="D417" s="7" t="s">
        <v>157</v>
      </c>
      <c r="E417" s="8">
        <f>J417</f>
        <v>7</v>
      </c>
      <c r="F417" s="101"/>
      <c r="G417" s="108">
        <f t="shared" si="78"/>
        <v>0</v>
      </c>
      <c r="H417" s="120" t="s">
        <v>357</v>
      </c>
      <c r="I417" s="14" t="s">
        <v>25</v>
      </c>
      <c r="J417" s="11">
        <v>7</v>
      </c>
      <c r="K417" s="102"/>
      <c r="L417" s="108">
        <f t="shared" si="79"/>
        <v>0</v>
      </c>
    </row>
    <row r="418" spans="2:12" x14ac:dyDescent="0.3">
      <c r="B418" s="107">
        <v>34</v>
      </c>
      <c r="C418" s="16"/>
      <c r="D418" s="7"/>
      <c r="E418" s="8"/>
      <c r="F418" s="59"/>
      <c r="G418" s="108">
        <f t="shared" si="78"/>
        <v>0</v>
      </c>
      <c r="H418" s="120" t="s">
        <v>358</v>
      </c>
      <c r="I418" s="14" t="s">
        <v>25</v>
      </c>
      <c r="J418" s="11">
        <v>7</v>
      </c>
      <c r="K418" s="102"/>
      <c r="L418" s="108">
        <f t="shared" si="79"/>
        <v>0</v>
      </c>
    </row>
    <row r="419" spans="2:12" ht="41.4" x14ac:dyDescent="0.3">
      <c r="B419" s="107">
        <v>35</v>
      </c>
      <c r="C419" s="16" t="str">
        <f t="shared" ref="C419:C424" si="80">CONCATENATE("Монтаж - ",H419)</f>
        <v>Монтаж - IEK GENERICA Коробка уст. СЗ блоч. для тв. стен 68х45
(ст.уз.) UKT10-068-045-
000-A-S-UO</v>
      </c>
      <c r="D419" s="7" t="s">
        <v>157</v>
      </c>
      <c r="E419" s="8">
        <f t="shared" ref="E419:E424" si="81">J419</f>
        <v>13</v>
      </c>
      <c r="F419" s="101"/>
      <c r="G419" s="108">
        <f t="shared" si="78"/>
        <v>0</v>
      </c>
      <c r="H419" s="120" t="s">
        <v>359</v>
      </c>
      <c r="I419" s="14" t="s">
        <v>25</v>
      </c>
      <c r="J419" s="11">
        <v>13</v>
      </c>
      <c r="K419" s="102"/>
      <c r="L419" s="108">
        <f t="shared" si="79"/>
        <v>0</v>
      </c>
    </row>
    <row r="420" spans="2:12" ht="41.4" x14ac:dyDescent="0.3">
      <c r="B420" s="107">
        <v>36</v>
      </c>
      <c r="C420" s="16" t="str">
        <f t="shared" si="80"/>
        <v>Монтаж - IEK GENERICA Коробка уст. СЗ для полых стен 68х45
(пласт.лап.) UKG10-068-045-
000-P-UO</v>
      </c>
      <c r="D420" s="7" t="s">
        <v>157</v>
      </c>
      <c r="E420" s="8">
        <f t="shared" si="81"/>
        <v>27</v>
      </c>
      <c r="F420" s="101"/>
      <c r="G420" s="108">
        <f t="shared" si="78"/>
        <v>0</v>
      </c>
      <c r="H420" s="120" t="s">
        <v>360</v>
      </c>
      <c r="I420" s="14" t="s">
        <v>25</v>
      </c>
      <c r="J420" s="11">
        <v>27</v>
      </c>
      <c r="K420" s="102"/>
      <c r="L420" s="108">
        <f t="shared" si="79"/>
        <v>0</v>
      </c>
    </row>
    <row r="421" spans="2:12" ht="27.6" x14ac:dyDescent="0.3">
      <c r="B421" s="107">
        <v>37</v>
      </c>
      <c r="C421" s="16" t="str">
        <f t="shared" si="80"/>
        <v>Монтаж - IEK GERMES PLUS РСб20-3-ГПБд Розетка 1м с з/к о/у IP54 (цвет крышки: дымчатый) ERMP12-K03-16- 54-EC</v>
      </c>
      <c r="D421" s="7" t="s">
        <v>157</v>
      </c>
      <c r="E421" s="8">
        <f t="shared" si="81"/>
        <v>4</v>
      </c>
      <c r="F421" s="101"/>
      <c r="G421" s="108">
        <f t="shared" si="78"/>
        <v>0</v>
      </c>
      <c r="H421" s="120" t="s">
        <v>361</v>
      </c>
      <c r="I421" s="14" t="s">
        <v>25</v>
      </c>
      <c r="J421" s="11">
        <v>4</v>
      </c>
      <c r="K421" s="102"/>
      <c r="L421" s="108">
        <f t="shared" si="79"/>
        <v>0</v>
      </c>
    </row>
    <row r="422" spans="2:12" x14ac:dyDescent="0.3">
      <c r="B422" s="107">
        <v>38</v>
      </c>
      <c r="C422" s="16" t="str">
        <f t="shared" si="80"/>
        <v>Монтаж - IEK ELECOR Кабель-канал 100х60 (1шт.= 2 м.) CKK10-100-060- 1-K01</v>
      </c>
      <c r="D422" s="7" t="s">
        <v>157</v>
      </c>
      <c r="E422" s="8">
        <f t="shared" si="81"/>
        <v>42</v>
      </c>
      <c r="F422" s="101"/>
      <c r="G422" s="108">
        <f t="shared" si="78"/>
        <v>0</v>
      </c>
      <c r="H422" s="120" t="s">
        <v>362</v>
      </c>
      <c r="I422" s="14" t="s">
        <v>112</v>
      </c>
      <c r="J422" s="11">
        <v>42</v>
      </c>
      <c r="K422" s="102"/>
      <c r="L422" s="108">
        <f t="shared" si="79"/>
        <v>0</v>
      </c>
    </row>
    <row r="423" spans="2:12" ht="27.6" x14ac:dyDescent="0.3">
      <c r="B423" s="107">
        <v>39</v>
      </c>
      <c r="C423" s="16" t="str">
        <f t="shared" si="80"/>
        <v>Монтаж - IEK ELASTA Труба гофр.ПНД d 20 с зондом (25 м) черный CTG20-20-K02-0 25-1</v>
      </c>
      <c r="D423" s="7" t="s">
        <v>157</v>
      </c>
      <c r="E423" s="8">
        <f t="shared" si="81"/>
        <v>50</v>
      </c>
      <c r="F423" s="101"/>
      <c r="G423" s="108">
        <f t="shared" si="78"/>
        <v>0</v>
      </c>
      <c r="H423" s="120" t="s">
        <v>363</v>
      </c>
      <c r="I423" s="14" t="s">
        <v>112</v>
      </c>
      <c r="J423" s="11">
        <v>50</v>
      </c>
      <c r="K423" s="102"/>
      <c r="L423" s="108">
        <f t="shared" si="79"/>
        <v>0</v>
      </c>
    </row>
    <row r="424" spans="2:12" ht="27.6" x14ac:dyDescent="0.3">
      <c r="B424" s="107">
        <v>40</v>
      </c>
      <c r="C424" s="16" t="str">
        <f t="shared" si="80"/>
        <v>Монтаж - IEK ESCA Лоток перфорированный 50х300х3000-1,0 CLP10-050-300-
100-3</v>
      </c>
      <c r="D424" s="7" t="s">
        <v>157</v>
      </c>
      <c r="E424" s="8">
        <f t="shared" si="81"/>
        <v>96</v>
      </c>
      <c r="F424" s="101"/>
      <c r="G424" s="108">
        <f t="shared" si="78"/>
        <v>0</v>
      </c>
      <c r="H424" s="120" t="s">
        <v>364</v>
      </c>
      <c r="I424" s="14" t="s">
        <v>112</v>
      </c>
      <c r="J424" s="11">
        <v>96</v>
      </c>
      <c r="K424" s="102"/>
      <c r="L424" s="108">
        <f t="shared" si="79"/>
        <v>0</v>
      </c>
    </row>
    <row r="425" spans="2:12" ht="27.6" x14ac:dyDescent="0.3">
      <c r="B425" s="107">
        <v>41</v>
      </c>
      <c r="C425" s="64"/>
      <c r="D425" s="64"/>
      <c r="E425" s="64"/>
      <c r="F425" s="58"/>
      <c r="G425" s="108">
        <f t="shared" si="78"/>
        <v>0</v>
      </c>
      <c r="H425" s="120" t="s">
        <v>365</v>
      </c>
      <c r="I425" s="14" t="s">
        <v>112</v>
      </c>
      <c r="J425" s="11">
        <v>90</v>
      </c>
      <c r="K425" s="102"/>
      <c r="L425" s="108">
        <f t="shared" si="79"/>
        <v>0</v>
      </c>
    </row>
    <row r="426" spans="2:12" ht="27.6" x14ac:dyDescent="0.3">
      <c r="B426" s="107">
        <v>42</v>
      </c>
      <c r="C426" s="16" t="str">
        <f>CONCATENATE("Монтаж - ",H426)</f>
        <v>Монтаж - IEK ESCA Лоток перфорированный 50х100х3000-1,0 CLP10-050-100-
100-3</v>
      </c>
      <c r="D426" s="7" t="s">
        <v>157</v>
      </c>
      <c r="E426" s="8">
        <f>J426</f>
        <v>48</v>
      </c>
      <c r="F426" s="101"/>
      <c r="G426" s="108">
        <f t="shared" si="78"/>
        <v>0</v>
      </c>
      <c r="H426" s="120" t="s">
        <v>366</v>
      </c>
      <c r="I426" s="14" t="s">
        <v>112</v>
      </c>
      <c r="J426" s="11">
        <v>48</v>
      </c>
      <c r="K426" s="102"/>
      <c r="L426" s="108">
        <f t="shared" si="79"/>
        <v>0</v>
      </c>
    </row>
    <row r="427" spans="2:12" ht="27.6" x14ac:dyDescent="0.3">
      <c r="B427" s="107">
        <v>43</v>
      </c>
      <c r="C427" s="16" t="str">
        <f>CONCATENATE("Монтаж - ",H427)</f>
        <v>Монтаж - IEK ESCA Лоток перфорированный 35х100х3000-0,55 CLP10-035-100-
055-3</v>
      </c>
      <c r="D427" s="7" t="s">
        <v>157</v>
      </c>
      <c r="E427" s="8">
        <f>J427</f>
        <v>12</v>
      </c>
      <c r="F427" s="101"/>
      <c r="G427" s="108">
        <f t="shared" si="78"/>
        <v>0</v>
      </c>
      <c r="H427" s="120" t="s">
        <v>367</v>
      </c>
      <c r="I427" s="14" t="s">
        <v>112</v>
      </c>
      <c r="J427" s="11">
        <v>12</v>
      </c>
      <c r="K427" s="102"/>
      <c r="L427" s="108">
        <f t="shared" si="79"/>
        <v>0</v>
      </c>
    </row>
    <row r="428" spans="2:12" ht="27.6" x14ac:dyDescent="0.3">
      <c r="B428" s="107">
        <v>44</v>
      </c>
      <c r="C428" s="16" t="str">
        <f>CONCATENATE("Монтаж - ",H428)</f>
        <v>Монтаж - IEK ESCA Лоток перфорированный 35х300х3000, 0,8мм CLP10-035-300- 080-3</v>
      </c>
      <c r="D428" s="7" t="s">
        <v>157</v>
      </c>
      <c r="E428" s="8">
        <f>J428</f>
        <v>30</v>
      </c>
      <c r="F428" s="101"/>
      <c r="G428" s="108">
        <f t="shared" si="78"/>
        <v>0</v>
      </c>
      <c r="H428" s="120" t="s">
        <v>368</v>
      </c>
      <c r="I428" s="14" t="s">
        <v>112</v>
      </c>
      <c r="J428" s="11">
        <v>30</v>
      </c>
      <c r="K428" s="102"/>
      <c r="L428" s="108">
        <f t="shared" si="79"/>
        <v>0</v>
      </c>
    </row>
    <row r="429" spans="2:12" ht="27.6" x14ac:dyDescent="0.3">
      <c r="B429" s="107">
        <v>45</v>
      </c>
      <c r="C429" s="64"/>
      <c r="D429" s="64"/>
      <c r="E429" s="64"/>
      <c r="F429" s="58"/>
      <c r="G429" s="108">
        <f t="shared" si="78"/>
        <v>0</v>
      </c>
      <c r="H429" s="120" t="s">
        <v>369</v>
      </c>
      <c r="I429" s="14" t="s">
        <v>112</v>
      </c>
      <c r="J429" s="11">
        <v>36</v>
      </c>
      <c r="K429" s="102"/>
      <c r="L429" s="108">
        <f t="shared" si="79"/>
        <v>0</v>
      </c>
    </row>
    <row r="430" spans="2:12" ht="41.4" x14ac:dyDescent="0.3">
      <c r="B430" s="107">
        <v>46</v>
      </c>
      <c r="C430" s="16" t="str">
        <f>CONCATENATE("Монтаж - ",H430)</f>
        <v>Монтаж - IEK ESCA Отвод Т-образный плавный тип Г01 ESCA
50х300мм COT01-0-050-30
0</v>
      </c>
      <c r="D430" s="7" t="s">
        <v>157</v>
      </c>
      <c r="E430" s="8">
        <f>J430</f>
        <v>14</v>
      </c>
      <c r="F430" s="101"/>
      <c r="G430" s="108">
        <f t="shared" si="78"/>
        <v>0</v>
      </c>
      <c r="H430" s="120" t="s">
        <v>370</v>
      </c>
      <c r="I430" s="14" t="s">
        <v>25</v>
      </c>
      <c r="J430" s="11">
        <v>14</v>
      </c>
      <c r="K430" s="102"/>
      <c r="L430" s="108">
        <f t="shared" si="79"/>
        <v>0</v>
      </c>
    </row>
    <row r="431" spans="2:12" ht="41.4" x14ac:dyDescent="0.3">
      <c r="B431" s="107">
        <v>47</v>
      </c>
      <c r="C431" s="16" t="str">
        <f>CONCATENATE("Монтаж - ",H431)</f>
        <v>Монтаж - IEK ESCA Отвод Т-образный плавный тип Г01 ESCA
50х100мм COT01-0-050-10
0</v>
      </c>
      <c r="D431" s="7" t="s">
        <v>157</v>
      </c>
      <c r="E431" s="8">
        <f>J431</f>
        <v>11</v>
      </c>
      <c r="F431" s="101"/>
      <c r="G431" s="108">
        <f t="shared" si="78"/>
        <v>0</v>
      </c>
      <c r="H431" s="120" t="s">
        <v>371</v>
      </c>
      <c r="I431" s="14" t="s">
        <v>25</v>
      </c>
      <c r="J431" s="11">
        <v>11</v>
      </c>
      <c r="K431" s="102"/>
      <c r="L431" s="108">
        <f t="shared" si="79"/>
        <v>0</v>
      </c>
    </row>
    <row r="432" spans="2:12" ht="27.6" x14ac:dyDescent="0.3">
      <c r="B432" s="107">
        <v>48</v>
      </c>
      <c r="C432" s="16" t="str">
        <f>CONCATENATE("Монтаж - ",H432)</f>
        <v>Монтаж - IEK ESCA Поворот плавн. 90град тип Г01 50х300мм CPG01-0-90-050
-300</v>
      </c>
      <c r="D432" s="7" t="s">
        <v>157</v>
      </c>
      <c r="E432" s="8">
        <f>J432</f>
        <v>19</v>
      </c>
      <c r="F432" s="101"/>
      <c r="G432" s="108">
        <f t="shared" si="78"/>
        <v>0</v>
      </c>
      <c r="H432" s="120" t="s">
        <v>372</v>
      </c>
      <c r="I432" s="14" t="s">
        <v>25</v>
      </c>
      <c r="J432" s="11">
        <v>19</v>
      </c>
      <c r="K432" s="102"/>
      <c r="L432" s="108">
        <f t="shared" si="79"/>
        <v>0</v>
      </c>
    </row>
    <row r="433" spans="2:12" ht="27.6" x14ac:dyDescent="0.3">
      <c r="B433" s="107">
        <v>49</v>
      </c>
      <c r="C433" s="16" t="str">
        <f>CONCATENATE("Монтаж - ",H433)</f>
        <v>Монтаж - IEK ESCA Поворот плавн. 90град тип Г01 50х100мм CPG01-0-90-050
-100</v>
      </c>
      <c r="D433" s="7" t="s">
        <v>157</v>
      </c>
      <c r="E433" s="8">
        <f>J433</f>
        <v>14</v>
      </c>
      <c r="F433" s="101"/>
      <c r="G433" s="108">
        <f t="shared" si="78"/>
        <v>0</v>
      </c>
      <c r="H433" s="120" t="s">
        <v>373</v>
      </c>
      <c r="I433" s="14" t="s">
        <v>25</v>
      </c>
      <c r="J433" s="11">
        <v>14</v>
      </c>
      <c r="K433" s="102"/>
      <c r="L433" s="108">
        <f t="shared" si="79"/>
        <v>0</v>
      </c>
    </row>
    <row r="434" spans="2:12" x14ac:dyDescent="0.3">
      <c r="B434" s="107">
        <v>50</v>
      </c>
      <c r="C434" s="64"/>
      <c r="D434" s="64"/>
      <c r="E434" s="64"/>
      <c r="F434" s="58"/>
      <c r="G434" s="108">
        <f t="shared" si="78"/>
        <v>0</v>
      </c>
      <c r="H434" s="120" t="s">
        <v>374</v>
      </c>
      <c r="I434" s="14" t="s">
        <v>25</v>
      </c>
      <c r="J434" s="11">
        <v>44</v>
      </c>
      <c r="K434" s="102"/>
      <c r="L434" s="108">
        <f t="shared" si="79"/>
        <v>0</v>
      </c>
    </row>
    <row r="435" spans="2:12" x14ac:dyDescent="0.3">
      <c r="B435" s="107">
        <v>51</v>
      </c>
      <c r="C435" s="64"/>
      <c r="D435" s="64"/>
      <c r="E435" s="64"/>
      <c r="F435" s="58"/>
      <c r="G435" s="108">
        <f t="shared" si="78"/>
        <v>0</v>
      </c>
      <c r="H435" s="120" t="s">
        <v>375</v>
      </c>
      <c r="I435" s="14" t="s">
        <v>25</v>
      </c>
      <c r="J435" s="11">
        <v>30</v>
      </c>
      <c r="K435" s="102"/>
      <c r="L435" s="108">
        <f t="shared" si="79"/>
        <v>0</v>
      </c>
    </row>
    <row r="436" spans="2:12" x14ac:dyDescent="0.3">
      <c r="B436" s="107">
        <v>52</v>
      </c>
      <c r="C436" s="64"/>
      <c r="D436" s="64"/>
      <c r="E436" s="64"/>
      <c r="F436" s="58"/>
      <c r="G436" s="108">
        <f t="shared" si="78"/>
        <v>0</v>
      </c>
      <c r="H436" s="120" t="s">
        <v>376</v>
      </c>
      <c r="I436" s="14" t="s">
        <v>25</v>
      </c>
      <c r="J436" s="11">
        <v>70</v>
      </c>
      <c r="K436" s="102"/>
      <c r="L436" s="108">
        <f t="shared" si="79"/>
        <v>0</v>
      </c>
    </row>
    <row r="437" spans="2:12" ht="27.6" x14ac:dyDescent="0.3">
      <c r="B437" s="107">
        <v>53</v>
      </c>
      <c r="C437" s="64"/>
      <c r="D437" s="64"/>
      <c r="E437" s="64"/>
      <c r="F437" s="58"/>
      <c r="G437" s="108">
        <f t="shared" si="78"/>
        <v>0</v>
      </c>
      <c r="H437" s="120" t="s">
        <v>377</v>
      </c>
      <c r="I437" s="14" t="s">
        <v>25</v>
      </c>
      <c r="J437" s="11" t="s">
        <v>378</v>
      </c>
      <c r="K437" s="102"/>
      <c r="L437" s="108">
        <f t="shared" si="79"/>
        <v>0</v>
      </c>
    </row>
    <row r="438" spans="2:12" x14ac:dyDescent="0.3">
      <c r="B438" s="107">
        <v>54</v>
      </c>
      <c r="C438" s="64"/>
      <c r="D438" s="64"/>
      <c r="E438" s="64"/>
      <c r="F438" s="58"/>
      <c r="G438" s="108">
        <f t="shared" si="78"/>
        <v>0</v>
      </c>
      <c r="H438" s="120" t="s">
        <v>379</v>
      </c>
      <c r="I438" s="14" t="s">
        <v>25</v>
      </c>
      <c r="J438" s="11">
        <v>100</v>
      </c>
      <c r="K438" s="102"/>
      <c r="L438" s="108">
        <f t="shared" si="79"/>
        <v>0</v>
      </c>
    </row>
    <row r="439" spans="2:12" x14ac:dyDescent="0.3">
      <c r="B439" s="107">
        <v>55</v>
      </c>
      <c r="C439" s="64"/>
      <c r="D439" s="64"/>
      <c r="E439" s="64"/>
      <c r="F439" s="58"/>
      <c r="G439" s="108">
        <f t="shared" si="78"/>
        <v>0</v>
      </c>
      <c r="H439" s="120" t="s">
        <v>380</v>
      </c>
      <c r="I439" s="14" t="s">
        <v>25</v>
      </c>
      <c r="J439" s="11">
        <v>100</v>
      </c>
      <c r="K439" s="102"/>
      <c r="L439" s="108">
        <f t="shared" si="79"/>
        <v>0</v>
      </c>
    </row>
    <row r="440" spans="2:12" x14ac:dyDescent="0.3">
      <c r="B440" s="107">
        <v>56</v>
      </c>
      <c r="C440" s="64"/>
      <c r="D440" s="64"/>
      <c r="E440" s="64"/>
      <c r="F440" s="58"/>
      <c r="G440" s="108">
        <f t="shared" si="78"/>
        <v>0</v>
      </c>
      <c r="H440" s="120" t="s">
        <v>381</v>
      </c>
      <c r="I440" s="14" t="s">
        <v>25</v>
      </c>
      <c r="J440" s="11">
        <v>100</v>
      </c>
      <c r="K440" s="102"/>
      <c r="L440" s="108">
        <f t="shared" si="79"/>
        <v>0</v>
      </c>
    </row>
    <row r="441" spans="2:12" x14ac:dyDescent="0.3">
      <c r="B441" s="107">
        <v>57</v>
      </c>
      <c r="C441" s="64"/>
      <c r="D441" s="64"/>
      <c r="E441" s="64"/>
      <c r="F441" s="58"/>
      <c r="G441" s="108">
        <f t="shared" si="78"/>
        <v>0</v>
      </c>
      <c r="H441" s="120" t="s">
        <v>382</v>
      </c>
      <c r="I441" s="14" t="s">
        <v>25</v>
      </c>
      <c r="J441" s="11">
        <v>100</v>
      </c>
      <c r="K441" s="102"/>
      <c r="L441" s="108">
        <f t="shared" si="79"/>
        <v>0</v>
      </c>
    </row>
    <row r="442" spans="2:12" x14ac:dyDescent="0.3">
      <c r="B442" s="107">
        <v>58</v>
      </c>
      <c r="C442" s="64"/>
      <c r="D442" s="64"/>
      <c r="E442" s="64"/>
      <c r="F442" s="58"/>
      <c r="G442" s="108">
        <f t="shared" si="78"/>
        <v>0</v>
      </c>
      <c r="H442" s="120" t="s">
        <v>383</v>
      </c>
      <c r="I442" s="14" t="s">
        <v>25</v>
      </c>
      <c r="J442" s="11">
        <v>200</v>
      </c>
      <c r="K442" s="102"/>
      <c r="L442" s="108">
        <f t="shared" si="79"/>
        <v>0</v>
      </c>
    </row>
    <row r="443" spans="2:12" ht="27.6" x14ac:dyDescent="0.3">
      <c r="B443" s="107">
        <v>59</v>
      </c>
      <c r="C443" s="64"/>
      <c r="D443" s="64"/>
      <c r="E443" s="64"/>
      <c r="F443" s="58"/>
      <c r="G443" s="108">
        <f t="shared" si="78"/>
        <v>0</v>
      </c>
      <c r="H443" s="120" t="s">
        <v>384</v>
      </c>
      <c r="I443" s="14" t="s">
        <v>25</v>
      </c>
      <c r="J443" s="11">
        <v>15</v>
      </c>
      <c r="K443" s="102"/>
      <c r="L443" s="108">
        <f t="shared" si="79"/>
        <v>0</v>
      </c>
    </row>
    <row r="444" spans="2:12" x14ac:dyDescent="0.3">
      <c r="B444" s="107">
        <v>60</v>
      </c>
      <c r="C444" s="64"/>
      <c r="D444" s="64"/>
      <c r="E444" s="64"/>
      <c r="F444" s="58"/>
      <c r="G444" s="108">
        <f t="shared" si="78"/>
        <v>0</v>
      </c>
      <c r="H444" s="120" t="s">
        <v>385</v>
      </c>
      <c r="I444" s="14" t="s">
        <v>25</v>
      </c>
      <c r="J444" s="11">
        <v>20</v>
      </c>
      <c r="K444" s="102"/>
      <c r="L444" s="108">
        <f t="shared" si="79"/>
        <v>0</v>
      </c>
    </row>
    <row r="445" spans="2:12" ht="27.6" x14ac:dyDescent="0.3">
      <c r="B445" s="107">
        <v>61</v>
      </c>
      <c r="C445" s="64"/>
      <c r="D445" s="64"/>
      <c r="E445" s="64"/>
      <c r="F445" s="58"/>
      <c r="G445" s="108">
        <f t="shared" si="78"/>
        <v>0</v>
      </c>
      <c r="H445" s="120" t="s">
        <v>386</v>
      </c>
      <c r="I445" s="14" t="s">
        <v>387</v>
      </c>
      <c r="J445" s="11" t="s">
        <v>388</v>
      </c>
      <c r="K445" s="102"/>
      <c r="L445" s="108">
        <f t="shared" si="79"/>
        <v>0</v>
      </c>
    </row>
    <row r="446" spans="2:12" ht="41.4" x14ac:dyDescent="0.3">
      <c r="B446" s="107">
        <v>62</v>
      </c>
      <c r="C446" s="16" t="str">
        <f>CONCATENATE("Монтаж - ",H446)</f>
        <v>Монтаж - IEK Коробка КМ41235 распаячная для о/п 85х85х40мм IP44
(RAL7035, 6 гермовводов) UKO11-085-085-
040-K41-44</v>
      </c>
      <c r="D446" s="7" t="s">
        <v>157</v>
      </c>
      <c r="E446" s="8">
        <f>J446</f>
        <v>33</v>
      </c>
      <c r="F446" s="101"/>
      <c r="G446" s="108">
        <f t="shared" si="78"/>
        <v>0</v>
      </c>
      <c r="H446" s="120" t="s">
        <v>389</v>
      </c>
      <c r="I446" s="14" t="s">
        <v>25</v>
      </c>
      <c r="J446" s="11">
        <v>33</v>
      </c>
      <c r="K446" s="102"/>
      <c r="L446" s="108">
        <f t="shared" si="79"/>
        <v>0</v>
      </c>
    </row>
    <row r="447" spans="2:12" ht="41.4" x14ac:dyDescent="0.3">
      <c r="B447" s="107">
        <v>63</v>
      </c>
      <c r="C447" s="64"/>
      <c r="D447" s="64"/>
      <c r="E447" s="64"/>
      <c r="F447" s="58"/>
      <c r="G447" s="108">
        <f t="shared" si="78"/>
        <v>0</v>
      </c>
      <c r="H447" s="120" t="s">
        <v>390</v>
      </c>
      <c r="I447" s="14" t="s">
        <v>25</v>
      </c>
      <c r="J447" s="11">
        <v>1</v>
      </c>
      <c r="K447" s="102"/>
      <c r="L447" s="108">
        <f t="shared" si="79"/>
        <v>0</v>
      </c>
    </row>
    <row r="448" spans="2:12" x14ac:dyDescent="0.3">
      <c r="B448" s="107">
        <v>64</v>
      </c>
      <c r="C448" s="16" t="str">
        <f>CONCATENATE("Монтаж - ",H448)</f>
        <v>Монтаж - IEK Крышка на лоток осн. 300-0,55мм CLP1K-300-055- 3</v>
      </c>
      <c r="D448" s="7" t="s">
        <v>157</v>
      </c>
      <c r="E448" s="8">
        <f>J448</f>
        <v>6</v>
      </c>
      <c r="F448" s="101"/>
      <c r="G448" s="108">
        <f t="shared" si="78"/>
        <v>0</v>
      </c>
      <c r="H448" s="120" t="s">
        <v>391</v>
      </c>
      <c r="I448" s="14" t="s">
        <v>112</v>
      </c>
      <c r="J448" s="11">
        <v>6</v>
      </c>
      <c r="K448" s="102"/>
      <c r="L448" s="108">
        <f t="shared" si="79"/>
        <v>0</v>
      </c>
    </row>
    <row r="449" spans="2:12" x14ac:dyDescent="0.3">
      <c r="B449" s="227"/>
      <c r="C449" s="244"/>
      <c r="D449" s="244"/>
      <c r="E449" s="244"/>
      <c r="F449" s="245"/>
      <c r="G449" s="236"/>
      <c r="H449" s="263" t="s">
        <v>332</v>
      </c>
      <c r="I449" s="240"/>
      <c r="J449" s="241"/>
      <c r="K449" s="264"/>
      <c r="L449" s="236"/>
    </row>
    <row r="450" spans="2:12" x14ac:dyDescent="0.3">
      <c r="B450" s="107">
        <v>1</v>
      </c>
      <c r="C450" s="16" t="str">
        <f>CONCATENATE("Монтаж - ",H450)</f>
        <v>Монтаж - 2.1 Светильник светодиодный Well Comm D016A  Well Comm</v>
      </c>
      <c r="D450" s="7" t="s">
        <v>157</v>
      </c>
      <c r="E450" s="8">
        <f>J450</f>
        <v>97</v>
      </c>
      <c r="F450" s="101"/>
      <c r="G450" s="108">
        <f t="shared" ref="G450:G456" si="82">E450*F450</f>
        <v>0</v>
      </c>
      <c r="H450" s="120" t="s">
        <v>333</v>
      </c>
      <c r="I450" s="14" t="s">
        <v>155</v>
      </c>
      <c r="J450" s="11">
        <v>97</v>
      </c>
      <c r="K450" s="102"/>
      <c r="L450" s="108">
        <f t="shared" ref="L450:L456" si="83">J450*K450</f>
        <v>0</v>
      </c>
    </row>
    <row r="451" spans="2:12" x14ac:dyDescent="0.3">
      <c r="B451" s="107">
        <v>2</v>
      </c>
      <c r="C451" s="16" t="str">
        <f>CONCATENATE("Монтаж - ",H451)</f>
        <v xml:space="preserve">Монтаж - 2.2 Светильник светодиодный Ritter  </v>
      </c>
      <c r="D451" s="7" t="s">
        <v>157</v>
      </c>
      <c r="E451" s="8">
        <f>J451</f>
        <v>41</v>
      </c>
      <c r="F451" s="101"/>
      <c r="G451" s="108">
        <f t="shared" si="82"/>
        <v>0</v>
      </c>
      <c r="H451" s="120" t="s">
        <v>334</v>
      </c>
      <c r="I451" s="14" t="s">
        <v>155</v>
      </c>
      <c r="J451" s="11">
        <v>41</v>
      </c>
      <c r="K451" s="102"/>
      <c r="L451" s="108">
        <f t="shared" si="83"/>
        <v>0</v>
      </c>
    </row>
    <row r="452" spans="2:12" x14ac:dyDescent="0.3">
      <c r="B452" s="227"/>
      <c r="C452" s="244"/>
      <c r="D452" s="244"/>
      <c r="E452" s="244"/>
      <c r="F452" s="245"/>
      <c r="G452" s="236"/>
      <c r="H452" s="263" t="s">
        <v>335</v>
      </c>
      <c r="I452" s="240"/>
      <c r="J452" s="241"/>
      <c r="K452" s="264"/>
      <c r="L452" s="236"/>
    </row>
    <row r="453" spans="2:12" ht="27.6" x14ac:dyDescent="0.3">
      <c r="B453" s="107">
        <v>1</v>
      </c>
      <c r="C453" s="16" t="str">
        <f>CONCATENATE("Монтаж - ",H453)</f>
        <v xml:space="preserve">Монтаж - Кабель силовой, медный, с ПВХ изоляцией, не распространяющий ВВГ-нг(А)-LS 3х1,5  горение, с низким дымо- и газовыделением, сечением 3×1,5   </v>
      </c>
      <c r="D453" s="7" t="s">
        <v>157</v>
      </c>
      <c r="E453" s="8">
        <f>J453</f>
        <v>490</v>
      </c>
      <c r="F453" s="101"/>
      <c r="G453" s="108">
        <f t="shared" si="82"/>
        <v>0</v>
      </c>
      <c r="H453" s="120" t="s">
        <v>400</v>
      </c>
      <c r="I453" s="14" t="s">
        <v>112</v>
      </c>
      <c r="J453" s="11">
        <v>490</v>
      </c>
      <c r="K453" s="102"/>
      <c r="L453" s="108">
        <f t="shared" si="83"/>
        <v>0</v>
      </c>
    </row>
    <row r="454" spans="2:12" ht="27.6" x14ac:dyDescent="0.3">
      <c r="B454" s="107">
        <v>2</v>
      </c>
      <c r="C454" s="16" t="str">
        <f>CONCATENATE("Монтаж - ",H454)</f>
        <v xml:space="preserve">Монтаж - Кабель силовой, медный, с ПВХ изоляцией, не распространяющий ВВГ-нг(А)-LS 3х2,5  горение, с низким дымо- и газовыделением, сечением 3×2,5   </v>
      </c>
      <c r="D454" s="7" t="s">
        <v>157</v>
      </c>
      <c r="E454" s="8">
        <f>J454</f>
        <v>1570</v>
      </c>
      <c r="F454" s="101"/>
      <c r="G454" s="108">
        <f t="shared" si="82"/>
        <v>0</v>
      </c>
      <c r="H454" s="120" t="s">
        <v>401</v>
      </c>
      <c r="I454" s="14" t="s">
        <v>112</v>
      </c>
      <c r="J454" s="11">
        <v>1570</v>
      </c>
      <c r="K454" s="102"/>
      <c r="L454" s="108">
        <f t="shared" si="83"/>
        <v>0</v>
      </c>
    </row>
    <row r="455" spans="2:12" ht="27.6" x14ac:dyDescent="0.3">
      <c r="B455" s="107">
        <v>3</v>
      </c>
      <c r="C455" s="16" t="str">
        <f>CONCATENATE("Монтаж - ",H455)</f>
        <v xml:space="preserve">Монтаж - Кабель силовой, медный, с ПВХ изоляцией, не распространяющий ВВГ-нг(А)-LS 5х6  горение, с низким дымо- и газовыделением, сечением 5×6   </v>
      </c>
      <c r="D455" s="7" t="s">
        <v>157</v>
      </c>
      <c r="E455" s="8">
        <f>J455</f>
        <v>125</v>
      </c>
      <c r="F455" s="101"/>
      <c r="G455" s="108">
        <f t="shared" si="82"/>
        <v>0</v>
      </c>
      <c r="H455" s="120" t="s">
        <v>402</v>
      </c>
      <c r="I455" s="14" t="s">
        <v>112</v>
      </c>
      <c r="J455" s="11">
        <v>125</v>
      </c>
      <c r="K455" s="102"/>
      <c r="L455" s="108">
        <f t="shared" si="83"/>
        <v>0</v>
      </c>
    </row>
    <row r="456" spans="2:12" ht="27.6" x14ac:dyDescent="0.3">
      <c r="B456" s="107">
        <v>4</v>
      </c>
      <c r="C456" s="16" t="str">
        <f>CONCATENATE("Монтаж - ",H456)</f>
        <v xml:space="preserve">Монтаж - 3.4 Провод установочный, изоляция из ПВХ пластиката пониженной ПуВнг(А)-LS 1х4,0  горючести с пониженным газо- дымовыделением   </v>
      </c>
      <c r="D456" s="7" t="s">
        <v>157</v>
      </c>
      <c r="E456" s="8">
        <f>J456</f>
        <v>40</v>
      </c>
      <c r="F456" s="101"/>
      <c r="G456" s="108">
        <f t="shared" si="82"/>
        <v>0</v>
      </c>
      <c r="H456" s="120" t="s">
        <v>392</v>
      </c>
      <c r="I456" s="14" t="s">
        <v>112</v>
      </c>
      <c r="J456" s="11">
        <v>40</v>
      </c>
      <c r="K456" s="102"/>
      <c r="L456" s="108">
        <f t="shared" si="83"/>
        <v>0</v>
      </c>
    </row>
    <row r="457" spans="2:12" ht="15" thickBot="1" x14ac:dyDescent="0.35">
      <c r="B457" s="167"/>
      <c r="C457" s="177"/>
      <c r="D457" s="178"/>
      <c r="E457" s="179"/>
      <c r="F457" s="182"/>
      <c r="G457" s="206">
        <f>SUM(G385:G456)</f>
        <v>0</v>
      </c>
      <c r="H457" s="167"/>
      <c r="I457" s="178"/>
      <c r="J457" s="179"/>
      <c r="K457" s="199"/>
      <c r="L457" s="206">
        <f>SUM(L385:L456)</f>
        <v>0</v>
      </c>
    </row>
    <row r="458" spans="2:12" x14ac:dyDescent="0.3">
      <c r="B458" s="208"/>
      <c r="C458" s="209" t="s">
        <v>152</v>
      </c>
      <c r="D458" s="210"/>
      <c r="E458" s="211"/>
      <c r="F458" s="212"/>
      <c r="G458" s="213">
        <f>G457+G383+G372+G378+G368+G309+G305+G302+G298+G291+G266+G256+G123+G116+G108+G99+G77+G68+G56+G46+G23</f>
        <v>0</v>
      </c>
      <c r="H458" s="214"/>
      <c r="I458" s="215"/>
      <c r="J458" s="215"/>
      <c r="K458" s="215"/>
      <c r="L458" s="216">
        <f>L457+L383+L372+L378+L368+L309+L305+L302+L298+L291+L266+L256+L123+L116+L108+L99+L77+L68+L56+L46+L23</f>
        <v>0</v>
      </c>
    </row>
    <row r="459" spans="2:12" x14ac:dyDescent="0.3">
      <c r="B459" s="141"/>
      <c r="C459" s="28" t="s">
        <v>153</v>
      </c>
      <c r="D459" s="27"/>
      <c r="E459" s="29"/>
      <c r="F459" s="61"/>
      <c r="G459" s="142">
        <f>G458+L458</f>
        <v>0</v>
      </c>
      <c r="H459" s="133"/>
      <c r="I459" s="30"/>
      <c r="J459" s="30"/>
      <c r="K459" s="30"/>
      <c r="L459" s="134"/>
    </row>
    <row r="460" spans="2:12" x14ac:dyDescent="0.3">
      <c r="B460" s="141"/>
      <c r="C460" s="28" t="s">
        <v>405</v>
      </c>
      <c r="D460" s="27"/>
      <c r="E460" s="29"/>
      <c r="F460" s="61"/>
      <c r="G460" s="143"/>
      <c r="H460" s="135"/>
      <c r="I460" s="23"/>
      <c r="J460" s="23"/>
      <c r="K460" s="23"/>
      <c r="L460" s="134"/>
    </row>
    <row r="461" spans="2:12" x14ac:dyDescent="0.3">
      <c r="B461" s="141"/>
      <c r="C461" s="28" t="s">
        <v>406</v>
      </c>
      <c r="D461" s="27"/>
      <c r="E461" s="29"/>
      <c r="F461" s="61"/>
      <c r="G461" s="143"/>
      <c r="H461" s="133"/>
      <c r="I461" s="30"/>
      <c r="J461" s="30"/>
      <c r="K461" s="30"/>
      <c r="L461" s="134"/>
    </row>
    <row r="462" spans="2:12" x14ac:dyDescent="0.3">
      <c r="B462" s="141"/>
      <c r="C462" s="28" t="s">
        <v>407</v>
      </c>
      <c r="D462" s="31"/>
      <c r="E462" s="32"/>
      <c r="F462" s="62"/>
      <c r="G462" s="143"/>
      <c r="H462" s="133"/>
      <c r="I462" s="30"/>
      <c r="J462" s="30"/>
      <c r="K462" s="30"/>
      <c r="L462" s="134"/>
    </row>
    <row r="463" spans="2:12" x14ac:dyDescent="0.3">
      <c r="B463" s="141"/>
      <c r="C463" s="28" t="s">
        <v>408</v>
      </c>
      <c r="D463" s="31"/>
      <c r="E463" s="32"/>
      <c r="F463" s="62"/>
      <c r="G463" s="143"/>
      <c r="H463" s="133"/>
      <c r="I463" s="30"/>
      <c r="J463" s="30"/>
      <c r="K463" s="30"/>
      <c r="L463" s="134"/>
    </row>
    <row r="464" spans="2:12" x14ac:dyDescent="0.3">
      <c r="B464" s="141"/>
      <c r="C464" s="28" t="s">
        <v>409</v>
      </c>
      <c r="D464" s="31"/>
      <c r="E464" s="32"/>
      <c r="F464" s="62"/>
      <c r="G464" s="143"/>
      <c r="H464" s="133"/>
      <c r="I464" s="30"/>
      <c r="J464" s="30"/>
      <c r="K464" s="30"/>
      <c r="L464" s="134"/>
    </row>
    <row r="465" spans="2:12" ht="15" thickBot="1" x14ac:dyDescent="0.35">
      <c r="B465" s="144"/>
      <c r="C465" s="145" t="s">
        <v>154</v>
      </c>
      <c r="D465" s="146"/>
      <c r="E465" s="147"/>
      <c r="F465" s="148"/>
      <c r="G465" s="149">
        <f>G459+G460+G461+G462+G463+G464</f>
        <v>0</v>
      </c>
      <c r="H465" s="136"/>
      <c r="I465" s="137"/>
      <c r="J465" s="137"/>
      <c r="K465" s="137"/>
      <c r="L465" s="138"/>
    </row>
    <row r="466" spans="2:12" ht="13.5" customHeight="1" x14ac:dyDescent="0.3">
      <c r="B466" s="2"/>
      <c r="C466" s="67"/>
      <c r="D466" s="2"/>
      <c r="E466" s="3"/>
      <c r="F466" s="3"/>
      <c r="G466" s="3"/>
      <c r="H466" s="2"/>
      <c r="I466" s="2"/>
      <c r="J466" s="3"/>
      <c r="K466" s="3"/>
      <c r="L466" s="3"/>
    </row>
    <row r="467" spans="2:12" ht="13.5" customHeight="1" x14ac:dyDescent="0.3">
      <c r="B467" s="2"/>
      <c r="C467" s="3"/>
      <c r="D467" s="2"/>
      <c r="E467" s="2"/>
      <c r="F467" s="3"/>
      <c r="G467" s="17"/>
      <c r="H467" s="18"/>
      <c r="I467" s="2"/>
      <c r="J467" s="1"/>
      <c r="K467" s="1"/>
      <c r="L467" s="1"/>
    </row>
    <row r="468" spans="2:12" ht="13.5" customHeight="1" x14ac:dyDescent="0.3">
      <c r="B468" s="2"/>
      <c r="C468" s="3"/>
      <c r="D468" s="2"/>
      <c r="E468" s="2"/>
      <c r="F468" s="3"/>
      <c r="G468" s="3"/>
      <c r="H468" s="3"/>
      <c r="I468" s="2"/>
      <c r="J468" s="1"/>
      <c r="K468" s="1"/>
      <c r="L468" s="1"/>
    </row>
    <row r="469" spans="2:12" ht="13.5" customHeight="1" x14ac:dyDescent="0.3">
      <c r="B469" s="2"/>
      <c r="C469" s="3"/>
      <c r="D469" s="2"/>
      <c r="E469" s="2"/>
      <c r="F469" s="3"/>
      <c r="G469" s="3"/>
      <c r="H469" s="3"/>
      <c r="I469" s="2"/>
      <c r="J469" s="1"/>
      <c r="K469" s="1"/>
      <c r="L469" s="1"/>
    </row>
    <row r="470" spans="2:12" ht="13.5" customHeight="1" x14ac:dyDescent="0.3">
      <c r="B470" s="2"/>
      <c r="C470" s="3"/>
      <c r="D470" s="2"/>
      <c r="E470" s="2"/>
      <c r="F470" s="3"/>
      <c r="G470" s="3"/>
      <c r="H470" s="3"/>
      <c r="I470" s="2"/>
      <c r="J470" s="1"/>
      <c r="K470" s="1"/>
      <c r="L470" s="1"/>
    </row>
    <row r="471" spans="2:12" ht="13.5" customHeight="1" x14ac:dyDescent="0.3">
      <c r="B471" s="2"/>
      <c r="C471" s="3"/>
      <c r="D471" s="2"/>
      <c r="E471" s="2"/>
      <c r="F471" s="3"/>
      <c r="G471" s="3"/>
      <c r="H471" s="3"/>
      <c r="I471" s="2"/>
      <c r="J471" s="1"/>
      <c r="K471" s="1"/>
      <c r="L471" s="1"/>
    </row>
    <row r="472" spans="2:12" ht="13.5" customHeight="1" x14ac:dyDescent="0.3">
      <c r="B472" s="2"/>
      <c r="C472" s="3"/>
      <c r="D472" s="2"/>
      <c r="E472" s="2"/>
      <c r="F472" s="3"/>
      <c r="G472" s="3"/>
      <c r="H472" s="3"/>
      <c r="I472" s="2"/>
      <c r="J472" s="1"/>
      <c r="K472" s="1"/>
      <c r="L472" s="1"/>
    </row>
    <row r="473" spans="2:12" ht="13.5" customHeight="1" x14ac:dyDescent="0.3">
      <c r="B473" s="2"/>
      <c r="C473" s="3"/>
      <c r="D473" s="2"/>
      <c r="E473" s="2"/>
      <c r="F473" s="3"/>
      <c r="G473" s="3"/>
      <c r="H473" s="3"/>
      <c r="I473" s="2"/>
      <c r="J473" s="1"/>
      <c r="K473" s="1"/>
      <c r="L473" s="1"/>
    </row>
    <row r="474" spans="2:12" ht="13.5" customHeight="1" x14ac:dyDescent="0.3">
      <c r="B474" s="2"/>
      <c r="C474" s="3"/>
      <c r="D474" s="2"/>
      <c r="E474" s="2"/>
      <c r="F474" s="3"/>
      <c r="G474" s="3"/>
      <c r="H474" s="3"/>
      <c r="I474" s="2"/>
      <c r="J474" s="1"/>
      <c r="K474" s="1"/>
      <c r="L474" s="1"/>
    </row>
    <row r="475" spans="2:12" ht="13.5" customHeight="1" x14ac:dyDescent="0.3">
      <c r="B475" s="2"/>
      <c r="C475" s="3"/>
      <c r="D475" s="2"/>
      <c r="E475" s="2"/>
      <c r="F475" s="3"/>
      <c r="G475" s="3"/>
      <c r="H475" s="3"/>
      <c r="I475" s="2"/>
      <c r="J475" s="1"/>
      <c r="K475" s="1"/>
      <c r="L475" s="1"/>
    </row>
    <row r="476" spans="2:12" ht="13.5" customHeight="1" x14ac:dyDescent="0.3">
      <c r="B476" s="2"/>
      <c r="C476" s="3"/>
      <c r="D476" s="2"/>
      <c r="E476" s="2"/>
      <c r="F476" s="3"/>
      <c r="G476" s="3"/>
      <c r="H476" s="3"/>
      <c r="I476" s="2"/>
      <c r="J476" s="1"/>
      <c r="K476" s="1"/>
      <c r="L476" s="1"/>
    </row>
    <row r="477" spans="2:12" ht="13.5" customHeight="1" x14ac:dyDescent="0.3">
      <c r="B477" s="2"/>
      <c r="C477" s="67"/>
      <c r="D477" s="18"/>
      <c r="E477" s="18"/>
      <c r="F477" s="18"/>
      <c r="G477" s="3"/>
      <c r="H477" s="2"/>
      <c r="I477" s="2"/>
      <c r="J477" s="3"/>
      <c r="K477" s="3"/>
      <c r="L477" s="3"/>
    </row>
    <row r="478" spans="2:12" ht="13.5" customHeight="1" x14ac:dyDescent="0.3">
      <c r="B478" s="2"/>
      <c r="C478" s="67"/>
      <c r="D478" s="18"/>
      <c r="E478" s="18"/>
      <c r="F478" s="18"/>
      <c r="G478" s="3"/>
      <c r="H478" s="2"/>
      <c r="I478" s="2"/>
      <c r="J478" s="3"/>
      <c r="K478" s="3"/>
      <c r="L478" s="3"/>
    </row>
    <row r="479" spans="2:12" ht="13.5" customHeight="1" x14ac:dyDescent="0.3">
      <c r="B479" s="2"/>
      <c r="C479" s="67"/>
      <c r="D479" s="18"/>
      <c r="E479" s="18"/>
      <c r="F479" s="18"/>
      <c r="G479" s="3"/>
      <c r="H479" s="2"/>
      <c r="I479" s="2"/>
      <c r="J479" s="3"/>
      <c r="K479" s="3"/>
      <c r="L479" s="3"/>
    </row>
    <row r="480" spans="2:12" ht="13.5" customHeight="1" x14ac:dyDescent="0.3">
      <c r="B480" s="2"/>
      <c r="C480" s="67"/>
      <c r="D480" s="2"/>
      <c r="E480" s="3"/>
      <c r="F480" s="3"/>
      <c r="G480" s="3"/>
      <c r="H480" s="2"/>
      <c r="I480" s="2"/>
      <c r="J480" s="3"/>
      <c r="K480" s="3"/>
      <c r="L480" s="3"/>
    </row>
    <row r="481" spans="2:12" ht="13.5" customHeight="1" x14ac:dyDescent="0.3">
      <c r="B481" s="2"/>
      <c r="C481" s="67"/>
      <c r="D481" s="2"/>
      <c r="E481" s="3"/>
      <c r="F481" s="3"/>
      <c r="G481" s="3"/>
      <c r="H481" s="2"/>
      <c r="I481" s="2"/>
      <c r="J481" s="3"/>
      <c r="K481" s="3"/>
      <c r="L481" s="3"/>
    </row>
    <row r="482" spans="2:12" ht="13.5" customHeight="1" x14ac:dyDescent="0.3">
      <c r="B482" s="2"/>
      <c r="C482" s="67"/>
      <c r="D482" s="2"/>
      <c r="E482" s="3"/>
      <c r="F482" s="3"/>
      <c r="G482" s="3"/>
      <c r="H482" s="2"/>
      <c r="I482" s="2"/>
      <c r="J482" s="3"/>
      <c r="K482" s="3"/>
      <c r="L482" s="3"/>
    </row>
    <row r="483" spans="2:12" ht="13.5" customHeight="1" x14ac:dyDescent="0.3">
      <c r="B483" s="2"/>
      <c r="C483" s="67"/>
      <c r="D483" s="2"/>
      <c r="E483" s="3"/>
      <c r="F483" s="3"/>
      <c r="G483" s="3"/>
      <c r="H483" s="2"/>
      <c r="I483" s="2"/>
      <c r="J483" s="3"/>
      <c r="K483" s="3"/>
      <c r="L483" s="3"/>
    </row>
    <row r="484" spans="2:12" ht="13.5" customHeight="1" x14ac:dyDescent="0.3">
      <c r="B484" s="2"/>
      <c r="C484" s="67"/>
      <c r="D484" s="2"/>
      <c r="E484" s="3"/>
      <c r="F484" s="3"/>
      <c r="G484" s="3"/>
      <c r="H484" s="2"/>
      <c r="I484" s="2"/>
      <c r="J484" s="3"/>
      <c r="K484" s="3"/>
      <c r="L484" s="3"/>
    </row>
    <row r="485" spans="2:12" ht="13.5" customHeight="1" x14ac:dyDescent="0.3">
      <c r="B485" s="2"/>
      <c r="C485" s="67"/>
      <c r="D485" s="2"/>
      <c r="E485" s="3"/>
      <c r="F485" s="3"/>
      <c r="G485" s="3"/>
      <c r="H485" s="2"/>
      <c r="I485" s="2"/>
      <c r="J485" s="3"/>
      <c r="K485" s="3"/>
      <c r="L485" s="3"/>
    </row>
    <row r="486" spans="2:12" ht="13.5" customHeight="1" x14ac:dyDescent="0.3">
      <c r="B486" s="2"/>
      <c r="C486" s="67"/>
      <c r="D486" s="2"/>
      <c r="E486" s="3"/>
      <c r="F486" s="3"/>
      <c r="G486" s="3"/>
      <c r="H486" s="2"/>
      <c r="I486" s="2"/>
      <c r="J486" s="3"/>
      <c r="K486" s="3"/>
      <c r="L486" s="3"/>
    </row>
    <row r="487" spans="2:12" ht="13.5" customHeight="1" x14ac:dyDescent="0.3">
      <c r="B487" s="2"/>
      <c r="C487" s="67"/>
      <c r="D487" s="2"/>
      <c r="E487" s="3"/>
      <c r="F487" s="3"/>
      <c r="G487" s="3"/>
      <c r="H487" s="2"/>
      <c r="I487" s="2"/>
      <c r="J487" s="3"/>
      <c r="K487" s="3"/>
      <c r="L487" s="3"/>
    </row>
    <row r="488" spans="2:12" ht="13.5" customHeight="1" x14ac:dyDescent="0.3">
      <c r="B488" s="2"/>
      <c r="C488" s="67"/>
      <c r="D488" s="2"/>
      <c r="E488" s="3"/>
      <c r="F488" s="3"/>
      <c r="G488" s="3"/>
      <c r="H488" s="2"/>
      <c r="I488" s="2"/>
      <c r="J488" s="3"/>
      <c r="K488" s="3"/>
      <c r="L488" s="3"/>
    </row>
    <row r="489" spans="2:12" ht="13.5" customHeight="1" x14ac:dyDescent="0.3">
      <c r="B489" s="2"/>
      <c r="C489" s="67"/>
      <c r="D489" s="2"/>
      <c r="E489" s="3"/>
      <c r="F489" s="3"/>
      <c r="G489" s="2"/>
      <c r="H489" s="3"/>
      <c r="I489" s="3"/>
      <c r="J489" s="3"/>
    </row>
    <row r="490" spans="2:12" ht="13.5" customHeight="1" x14ac:dyDescent="0.3">
      <c r="J490" s="22"/>
    </row>
    <row r="491" spans="2:12" ht="13.5" customHeight="1" x14ac:dyDescent="0.3">
      <c r="J491" s="22"/>
    </row>
    <row r="492" spans="2:12" ht="13.5" customHeight="1" x14ac:dyDescent="0.3">
      <c r="J492" s="22"/>
    </row>
    <row r="493" spans="2:12" x14ac:dyDescent="0.3">
      <c r="J493" s="22"/>
    </row>
  </sheetData>
  <mergeCells count="10">
    <mergeCell ref="B2:L2"/>
    <mergeCell ref="M301:M302"/>
    <mergeCell ref="B4:B6"/>
    <mergeCell ref="C4:G4"/>
    <mergeCell ref="H4:L4"/>
    <mergeCell ref="C5:C6"/>
    <mergeCell ref="D5:E5"/>
    <mergeCell ref="H5:H6"/>
    <mergeCell ref="I5:I6"/>
    <mergeCell ref="J5:J6"/>
  </mergeCells>
  <pageMargins left="0.7" right="0.7" top="0.75" bottom="0.75" header="0.3" footer="0.3"/>
  <pageSetup scale="34" orientation="portrait" r:id="rId1"/>
  <rowBreaks count="1" manualBreakCount="1">
    <brk id="42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Карточка организации</vt:lpstr>
      <vt:lpstr>Общие требования</vt:lpstr>
      <vt:lpstr>Сметный расчет</vt:lpstr>
      <vt:lpstr>'Карточка организации'!Область_печати</vt:lpstr>
      <vt:lpstr>'Общие требования'!Область_печати</vt:lpstr>
      <vt:lpstr>'Сметный расчет'!Область_печати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Данилкин</dc:creator>
  <cp:lastModifiedBy>Козлов Станислав Владимирович</cp:lastModifiedBy>
  <cp:lastPrinted>2024-08-07T18:19:25Z</cp:lastPrinted>
  <dcterms:created xsi:type="dcterms:W3CDTF">2015-06-05T18:17:20Z</dcterms:created>
  <dcterms:modified xsi:type="dcterms:W3CDTF">2024-09-19T07:34:03Z</dcterms:modified>
</cp:coreProperties>
</file>