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fomin\Documents\Кудрово\ТЗ\2024-01-17 ТЗ Устройство лестничных сходов на опоре №1,4\2024-06-05\"/>
    </mc:Choice>
  </mc:AlternateContent>
  <bookViews>
    <workbookView xWindow="0" yWindow="1800" windowWidth="28800" windowHeight="12300" tabRatio="803"/>
  </bookViews>
  <sheets>
    <sheet name="ВОР" sheetId="21" r:id="rId1"/>
    <sheet name="График" sheetId="24" r:id="rId2"/>
    <sheet name="РКЦ" sheetId="23" r:id="rId3"/>
  </sheets>
  <definedNames>
    <definedName name="_xlnm._FilterDatabase" localSheetId="0" hidden="1">ВОР!$A$7:$I$163</definedName>
    <definedName name="OLE_LINK1" localSheetId="0">ВОР!#REF!</definedName>
    <definedName name="_xlnm.Print_Area" localSheetId="0">ВОР!$A$1:$E$172</definedName>
  </definedNames>
  <calcPr calcId="162913"/>
</workbook>
</file>

<file path=xl/calcChain.xml><?xml version="1.0" encoding="utf-8"?>
<calcChain xmlns="http://schemas.openxmlformats.org/spreadsheetml/2006/main">
  <c r="E92" i="21" l="1"/>
  <c r="A163" i="21"/>
  <c r="A162" i="21"/>
  <c r="A160" i="21"/>
  <c r="A159" i="21"/>
  <c r="A158" i="21"/>
  <c r="A157" i="21"/>
  <c r="A155" i="21"/>
  <c r="A153" i="21"/>
  <c r="A152" i="21"/>
  <c r="A151" i="21"/>
  <c r="A150" i="21"/>
  <c r="A149" i="21"/>
  <c r="A148" i="21"/>
  <c r="A147" i="21"/>
  <c r="A146" i="21"/>
  <c r="A145" i="21"/>
  <c r="A144" i="21"/>
  <c r="A142" i="21"/>
  <c r="A141" i="21"/>
  <c r="A140" i="21"/>
  <c r="A139" i="21"/>
  <c r="A138" i="21"/>
  <c r="A137" i="21"/>
  <c r="A136" i="21"/>
  <c r="A134" i="21"/>
  <c r="A132" i="21"/>
  <c r="A131" i="21"/>
  <c r="A129" i="21"/>
  <c r="A127" i="21"/>
  <c r="A126" i="21"/>
  <c r="A125" i="21"/>
  <c r="A123" i="21"/>
  <c r="A122" i="21"/>
  <c r="A120" i="21"/>
  <c r="A119" i="21"/>
  <c r="A118" i="21"/>
  <c r="A117" i="21"/>
  <c r="A115" i="21"/>
  <c r="A114" i="21"/>
  <c r="A112" i="21"/>
  <c r="A111" i="21"/>
  <c r="A110" i="21"/>
  <c r="A109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E130" i="21"/>
  <c r="E121" i="21" l="1"/>
  <c r="E116" i="21"/>
  <c r="E113" i="21"/>
  <c r="E108" i="21"/>
  <c r="E11" i="21" l="1"/>
  <c r="G27" i="23" l="1"/>
  <c r="G26" i="23"/>
  <c r="G25" i="23"/>
  <c r="G24" i="23"/>
  <c r="G23" i="23"/>
  <c r="G22" i="23"/>
  <c r="G21" i="23"/>
  <c r="G20" i="23"/>
  <c r="G16" i="23"/>
  <c r="G15" i="23"/>
  <c r="G14" i="23"/>
  <c r="G13" i="23"/>
  <c r="G12" i="23"/>
  <c r="G11" i="23"/>
  <c r="A11" i="21" l="1"/>
  <c r="G28" i="23"/>
  <c r="A92" i="21" l="1"/>
  <c r="A108" i="21" s="1"/>
  <c r="A113" i="21" s="1"/>
  <c r="A116" i="21" s="1"/>
  <c r="G29" i="23"/>
  <c r="G30" i="23" s="1"/>
  <c r="A121" i="21" l="1"/>
  <c r="A124" i="21" s="1"/>
  <c r="A128" i="21" l="1"/>
  <c r="A130" i="21" s="1"/>
  <c r="A133" i="21" l="1"/>
  <c r="A135" i="21" s="1"/>
  <c r="A143" i="21" s="1"/>
  <c r="A154" i="21" s="1"/>
  <c r="A156" i="21" s="1"/>
  <c r="A161" i="21" s="1"/>
</calcChain>
</file>

<file path=xl/sharedStrings.xml><?xml version="1.0" encoding="utf-8"?>
<sst xmlns="http://schemas.openxmlformats.org/spreadsheetml/2006/main" count="634" uniqueCount="191">
  <si>
    <t>Объем работ</t>
  </si>
  <si>
    <t>Наименование работы</t>
  </si>
  <si>
    <t>Ед. Изм.</t>
  </si>
  <si>
    <t>Ведомость объемов работ</t>
  </si>
  <si>
    <t>№ П/п</t>
  </si>
  <si>
    <t>Календарный план производства работ</t>
  </si>
  <si>
    <t>Дата начала</t>
  </si>
  <si>
    <t>Дата окончания</t>
  </si>
  <si>
    <t>Ед. изм.</t>
  </si>
  <si>
    <t>№ п/п</t>
  </si>
  <si>
    <t>От Подрядчика</t>
  </si>
  <si>
    <t>От Субподрядчика</t>
  </si>
  <si>
    <t>Расчет договорной цены</t>
  </si>
  <si>
    <t>Генеральный директор</t>
  </si>
  <si>
    <t>Ед.                         расценка (руб.)</t>
  </si>
  <si>
    <t>Стоимость                         работ (руб.)</t>
  </si>
  <si>
    <t>Код пакета работ</t>
  </si>
  <si>
    <t>АО «АБЗ-Дорстрой»</t>
  </si>
  <si>
    <t>__________________ Л.А. Гиндин</t>
  </si>
  <si>
    <t>Итого:</t>
  </si>
  <si>
    <t xml:space="preserve"> НДС 20%:</t>
  </si>
  <si>
    <t>Всего с НДС 20%:</t>
  </si>
  <si>
    <t>м3</t>
  </si>
  <si>
    <t xml:space="preserve">Приложение №2 </t>
  </si>
  <si>
    <t xml:space="preserve">Приложение №3 </t>
  </si>
  <si>
    <t xml:space="preserve">                                                                              Приложение к Техническому заданию Приложение №1 </t>
  </si>
  <si>
    <t xml:space="preserve">__________________  </t>
  </si>
  <si>
    <t>к Договору субподряда №                   от _____________2023г.</t>
  </si>
  <si>
    <t>м2</t>
  </si>
  <si>
    <t>+</t>
  </si>
  <si>
    <t>на выполнение комплекса работ по укладке геоматов "Геофлакс" на съезде №4 на объекте «Строительство подъезда к ТПУ «Кудрово» с реконструкцией транспортной развязки на км 12+575 автомобильной дороги Р-21 «Кола»</t>
  </si>
  <si>
    <t>шт</t>
  </si>
  <si>
    <t>на устройство лестничных сходов на опорох №1 и №4 на объекте «Строительство подъезда к ТПУ «Кудрово» с реконструкцией транспортной развязки на км 12+575 автомобильной дороги Р-21 «Кола»</t>
  </si>
  <si>
    <t>2.2#02-05/05 ЛСР на сопряжение с насыпью существующего путепровода, укрепление конусов и лестницы у опор 1 и 4</t>
  </si>
  <si>
    <t>2.2#02-05/06 Cопряжение с насыпью, укрепление конусов, лестницы</t>
  </si>
  <si>
    <t>2.2#02-05/06.02 УСТРОЙСТВО ЛЕСТНИЦЫ</t>
  </si>
  <si>
    <t>18-22-2.2-ИС.КЖ.9 п.2</t>
  </si>
  <si>
    <t>18-22-2.2-ИС.КЖ.10 п.2</t>
  </si>
  <si>
    <t>Арматура 25-А400 (AIII) ГОСТ 5781-82</t>
  </si>
  <si>
    <t>Арматура 12-А400 (AIII) ГОСТ 5781-82</t>
  </si>
  <si>
    <t>т</t>
  </si>
  <si>
    <t>18-22-2.2-ИС.КЖ.9 п.5</t>
  </si>
  <si>
    <t>18-22-2.2-ИС.КЖ.10 п.4</t>
  </si>
  <si>
    <t>2.2#02-05/06.02.03</t>
  </si>
  <si>
    <t>Арматура 16-А400 (AIII) ГОСТ 5781-82</t>
  </si>
  <si>
    <t>Арматура 8-А240 (AI) ГОСТ 5781-82</t>
  </si>
  <si>
    <t>Устройство элементов лестничного схода из сборного железобетона</t>
  </si>
  <si>
    <t>Изготовление, транспортировка и установка плит ПФ из сборного железобетона на опоре 1 ПК3+58,98 в том числе:</t>
  </si>
  <si>
    <t>Бетон В25 F1 300 W8</t>
  </si>
  <si>
    <t>Арматура 25-А400 (АIII) ГОСТ 5781-82</t>
  </si>
  <si>
    <t>Арматура 12-А400 (АIII) ГОСТ 5781-82</t>
  </si>
  <si>
    <t>Арматура 10-А240 (АI) ГОСТ 5781-82</t>
  </si>
  <si>
    <t>Арматура 6-А240 (АI) ГОСТ 5781-82</t>
  </si>
  <si>
    <t>18-22-2.2-ИС.КЖ.9 п.6</t>
  </si>
  <si>
    <t>Изготовление, транспортировка и установка плит П1 из сборного железобетона на опоре 1 ПК3+58,98 в том числе:</t>
  </si>
  <si>
    <t>18-22-2.2-ИС.КЖ.9 п.7</t>
  </si>
  <si>
    <t>Изготовление, транспортировка и установка лестничного марша ЛМ1 из сборного железобетона на опоре 1 ПК3+58,98 в том числе:</t>
  </si>
  <si>
    <t>Бетон В25 F1 300 W6</t>
  </si>
  <si>
    <t>Арматура 16-А400 (АIII) ГОСТ 5781-82</t>
  </si>
  <si>
    <t>Арматура 20-А240 (АI) ГОСТ 5781-82</t>
  </si>
  <si>
    <t>Арматура 8-А240 (АI) ГОСТ 5781-82</t>
  </si>
  <si>
    <t>18-22-2.2-ИС.КЖ.9 п.8</t>
  </si>
  <si>
    <t>Изготовление, транспортировка и установка лестничного марша ЛМ2 из сборного железобетона на опоре 1 ПК3+58,98 в том числе:</t>
  </si>
  <si>
    <t>18-22-2.2-ИС.КЖ.9 п.9</t>
  </si>
  <si>
    <t>Устройство подливки под лестничные марши, заполнение отверстий под штыри. Цементный раствор М200 на опоре 1 ПК3+58,98</t>
  </si>
  <si>
    <t>18-22-2.2-ИС.КЖ.9 п.10</t>
  </si>
  <si>
    <t>Изготовление, транспортировка и установка плит ПФ из сборного железобетона на опоре 4 ПК2+53.15 в том числе:</t>
  </si>
  <si>
    <t>18-22-2.2-ИС.КЖ.10 п.5</t>
  </si>
  <si>
    <t>18-22-2.2-ИС.КЖ.10 п.6</t>
  </si>
  <si>
    <t>Изготовление, транспортировка и установка плит П1 из сборного железобетона на опоре 4 ПК2+53.15 в том числе:</t>
  </si>
  <si>
    <t>Изготовление, транспортировка и установка лестничного марша ЛМ1 из сборного железобетона на опоре 4 ПК2+53.15 в том числе:</t>
  </si>
  <si>
    <t>18-22-2.2-ИС.КЖ.10 п.7</t>
  </si>
  <si>
    <t>Изготовление, транспортировка и установка лестничного марша ЛМ2 из сборного железобетона на опоре 4 ПК2+53.15 в том числе:</t>
  </si>
  <si>
    <t>18-22-2.2-ИС.КЖ.10 п.8</t>
  </si>
  <si>
    <t>Обмазка в 2 слоя поверхностей засыпаемых грунтом гидроизоляцией "Ижора МБР-Г-90" ТУ 5775-002-11149403-97</t>
  </si>
  <si>
    <t>Обмазка в 2 слоя поверхностей засыпаемых грунтом гидроизоляцией "Ижора МБР-Г-90" ТУ 5775-002-11149403-97 на опоре 4 ПК2+53.15</t>
  </si>
  <si>
    <t>18-22-2.2-ИС.КЖ.10 п.9</t>
  </si>
  <si>
    <t>Устройство подливки под лестничные марши, заполнение отверстий под штыри. Цементный раствор М200 на опоре 4 ПК2+53.15</t>
  </si>
  <si>
    <t>18-22-2.2-ИС.КЖ.10 п.10</t>
  </si>
  <si>
    <t xml:space="preserve">Изготовление и устройство перильного ограждения </t>
  </si>
  <si>
    <t>2.2#02-05/06.02.04</t>
  </si>
  <si>
    <t>Сверление вертикальных ответстий ∅16 мм глубиной 115 мм подстойки перильного ограждения</t>
  </si>
  <si>
    <t>м.п.</t>
  </si>
  <si>
    <t>Изготовление, транспорт и монтаж перильного ограждения из полимерных материалов на опоре 1 ПК3+58,98 в том числе:</t>
  </si>
  <si>
    <t>18-22-2.2-ИС.КЖ.9 п.11</t>
  </si>
  <si>
    <t>18-22-2.2-ИС.КЖ.9 п.13</t>
  </si>
  <si>
    <t>Крепление стоек перильного ограждения на химический анкер. Резьбовая шпилька V-A fvz 12-35/160</t>
  </si>
  <si>
    <t>Крепление стоек перильного ограждения на химический анкер. Капсула V-P 12</t>
  </si>
  <si>
    <t>Монтаж перильного ограждения из полимерных материалов</t>
  </si>
  <si>
    <t>18-22-2.2-ИС.КЖ.9 п.12</t>
  </si>
  <si>
    <t>Изготовление, транспорт и монтаж перильного ограждения из полимерных материалов на опоре 4 ПК2+53.15 в том числе:</t>
  </si>
  <si>
    <t>18-22-2.2-ИС.КЖ.10 п.13</t>
  </si>
  <si>
    <t>18-22-2.2-ИС.КЖ.10 п.11</t>
  </si>
  <si>
    <t>18-22-2.2-ИС.КЖ.10 п.12</t>
  </si>
  <si>
    <t>2.2#02-05/06.02.07</t>
  </si>
  <si>
    <t>Устройство щебеночной подготовки под лестничный марш</t>
  </si>
  <si>
    <t>18-22-2.2-ИС.КЖ.9 п.4</t>
  </si>
  <si>
    <t>2.2#02-05/06.02.08</t>
  </si>
  <si>
    <t>18-22-2.2-ИС.КЖ.9 п.3</t>
  </si>
  <si>
    <t>Разработка грунта с погрузкой на автомобили-самосвалы</t>
  </si>
  <si>
    <t>Изготовление, транспорт и монтаж перильного ограждения из полимерных материалов на опоре 1 ПК5+34.835 в том числе:</t>
  </si>
  <si>
    <t>2.2#02-05/08 Устройство лестничного схода у опоры 4 (без БНС)</t>
  </si>
  <si>
    <t>2.2#02-05/08.01.01</t>
  </si>
  <si>
    <t>Срубка голов свай H= 0,5м, с погрузкой на автотранспорт</t>
  </si>
  <si>
    <t>Устройство щебеночной подготовки под плиты. Щебень М800 фр. 40-70 мм ГОСТ 8267-93 на опоре 4 ПК2+53.15</t>
  </si>
  <si>
    <t>Срубка голов свай на высоту 0.5м с погрузкой в автосамосвалы</t>
  </si>
  <si>
    <t xml:space="preserve">2.2#02-05/08.01.02 </t>
  </si>
  <si>
    <t>Разработка грунта с погрузкой на автотранспорт</t>
  </si>
  <si>
    <t>Устройство бетонной подготовки. Бетон В7,5</t>
  </si>
  <si>
    <t>2.2#02-05/08.01.03</t>
  </si>
  <si>
    <t>Устройство бетонной подготовки толщиной 100мм. Бетон В7,5</t>
  </si>
  <si>
    <t>Бетонирование ростверка в опалубке, с армированием. Бетон В30</t>
  </si>
  <si>
    <t>2.2#02-05/08.01.04</t>
  </si>
  <si>
    <t>Бетонирование ростверка в деревянной опалубке с армированием отдельными стержнями</t>
  </si>
  <si>
    <t>Арматура 32-А400 (AIII) ГОСТ 5781-82</t>
  </si>
  <si>
    <t>Проволока 5 Вр-1 ГОСТ 6727-80</t>
  </si>
  <si>
    <t>Бетон B30 F1 300 W8</t>
  </si>
  <si>
    <t>Бетонирование тела опоры в опалубке, с армированием. Бетон В30</t>
  </si>
  <si>
    <t>2.2#02-05/08.01.05</t>
  </si>
  <si>
    <t>Бетонирование тела опоры в деревометаллической опалубке с армированием отдельными стержнями</t>
  </si>
  <si>
    <t>Арматура 20-А400 (АIII) ГОСТ 5781-84</t>
  </si>
  <si>
    <t>Арматура 12-А240 (АI) ГОСТ 5781-82</t>
  </si>
  <si>
    <t>18-22-2.2-ИС.КЖ.10 п.25</t>
  </si>
  <si>
    <t>Обратная засыпка. Привозной песок</t>
  </si>
  <si>
    <t>2.2#02-05/08.01.07</t>
  </si>
  <si>
    <t>Обратная засыпка песком средней крупностиКф≥2 м/сут. Куп=0,98</t>
  </si>
  <si>
    <t>18-22-2.2-ИС.КЖ.10 п.28</t>
  </si>
  <si>
    <t>Изготовление и устройство перильного ограждения</t>
  </si>
  <si>
    <t>2.2#02-05/08.01.08</t>
  </si>
  <si>
    <t xml:space="preserve">м.п. </t>
  </si>
  <si>
    <t>м.п</t>
  </si>
  <si>
    <t>18-22-2.2-ИС.КЖ.10 п.30</t>
  </si>
  <si>
    <t>Сверление горизонтальных ответстий ∅16 мм глубиной 115 мм</t>
  </si>
  <si>
    <t>18-22-2.2-ИС.КЖ.10 п.29</t>
  </si>
  <si>
    <t>18-22-2.2-ИС.КЖ.10 п.31</t>
  </si>
  <si>
    <t>Установка композитного перильного ограждения</t>
  </si>
  <si>
    <t>2.2#02-05/08.01.09</t>
  </si>
  <si>
    <t>Устройство деформационного шва</t>
  </si>
  <si>
    <t>Т-образный компенсатор ДШТ Марка №26-404 ТУ 38-005-295-88</t>
  </si>
  <si>
    <t>Заполнение деформационного шва полиуретановым герметиком "Сазиласт 21" ТУ 2513-019-32478306-98</t>
  </si>
  <si>
    <t>18-22-2.2-ИС.КЖ.10 п.32</t>
  </si>
  <si>
    <t/>
  </si>
  <si>
    <t>2.2#02-05/06.02.09</t>
  </si>
  <si>
    <t>Изготовление, транспортировка и установка фундаментов лестничного схода Ф2 из сборного железобетона на опоре 1 ПК3+58,98, в том числе:</t>
  </si>
  <si>
    <t>Арматура 10-А400 (АIII) ГОСТ 5781-82</t>
  </si>
  <si>
    <t>Изготовление, транспортировка и установка фундаментов лестничного схода Ф3 из сборного железобетона: на опоре 1 ПК3+58,98, в том числе:</t>
  </si>
  <si>
    <t>18-22-2.2-ИС.КЖ.9 п.15</t>
  </si>
  <si>
    <t>Изготовление, транспортировка и установка фундамента лестничного схода Ф1 из сборного железобетона на опоре 4 ПК2+53.15, в том числе:</t>
  </si>
  <si>
    <t>Изготовление, транспортировка и установка фундаментов лестничного схода Ф2 из сборного железобетона на опоре 4 ПК2+53.15, в том числе:</t>
  </si>
  <si>
    <t>18-22-2.2-ИС.КЖ.10 п.14</t>
  </si>
  <si>
    <t>18-22-2.2-ИС.КЖ.10 п.15</t>
  </si>
  <si>
    <t>18-22-2.2-ИС.КЖ.9 п.14</t>
  </si>
  <si>
    <t>18-22-2.2-ИС.КЖ.9 п.18</t>
  </si>
  <si>
    <t>18-22-2.2-ИС.КЖ.9 п.16</t>
  </si>
  <si>
    <t>18-22-2.2-ИС.КЖ.9 п.17</t>
  </si>
  <si>
    <t>18-22-2.2-ИС.КЖ.9 п.25</t>
  </si>
  <si>
    <t>18-22-2.2-ИС.КЖ.9 п.28</t>
  </si>
  <si>
    <t>18-22-2.2-ИС.КЖ.9 п.26</t>
  </si>
  <si>
    <t>18-22-2.2-ИС.КЖ.9 п.27</t>
  </si>
  <si>
    <t>18-22-2.2-ИС.КЖ.10 п.18</t>
  </si>
  <si>
    <t>18-22-2.2-ИС.КЖ.10 п.16</t>
  </si>
  <si>
    <t>18-22-2.2-ИС.КЖ.10 п.17</t>
  </si>
  <si>
    <t>Устройство щебеночной подготовки под фундаменты лестничного схода. Щебень М800 фр. 40-70 мм ГОСТ 8267-93 на опоре 1 ПК3+58,98</t>
  </si>
  <si>
    <t>Устройство щебеночной подготовки с заклинкой под плиты. Щебень М800 фр. 40-70 мм ГОСТ 8267-93 на опоре 1 ПК3+58,98</t>
  </si>
  <si>
    <t>Устройство щебеночной подготовки под фундаменты лестничного схода. Щебень М800 фр. 40-70 мм ГОСТ 8267-93 на опоре 4 ПК2+53.15</t>
  </si>
  <si>
    <t>Разработка грунта с погрузкой в отвал</t>
  </si>
  <si>
    <t>Разработка грунта под фундаменты лестничного схода экскаватором емкостью ковша 0,5 м3 грунт I группы (объемный вес 1.8т/м3) во временный отвал на опоре 1 ПК3+58,98</t>
  </si>
  <si>
    <t>Разработка грунта под фундаменты лестничного схода экскаватором емкостью ковша 0,5 м3 грунт I группы (объемный вес 1.8т/м3) во временный отвал на опоре 4 ПК2+53.15</t>
  </si>
  <si>
    <t>Разработка грунта под фундаменты лестничного схода экскаватором емкостью ковша 0,5 м3 грунт I группы (объемный вес 1.8т/м3) с погрузкой в автосамосвалы на опоре 1 ПК3+58,98</t>
  </si>
  <si>
    <t>Разработка вручную грунта 1 группы под плиту ПФ с погрузкой в автосамосвалы на опоре 1 ПК3+58,98</t>
  </si>
  <si>
    <t>Разработка грунта под фундаменты лестничного схода экскаватором емкостью ковша 0,5 м3 грунт I группы (объемный вес 1.8т/м3) с погрузкой в автосамосвалы на опоре 4 ПК2+53.15</t>
  </si>
  <si>
    <t>Разработка вручную грунта 1 группы под плиту ПФ с погрузкой в автосамосвалы на опоре 4 ПК2+53.15</t>
  </si>
  <si>
    <t>18-22-2.2-ИС.КЖ.10 п.3</t>
  </si>
  <si>
    <t>2.2#02-05/06.02.10</t>
  </si>
  <si>
    <t>Обратная засыпка из отвала местным грунтом</t>
  </si>
  <si>
    <t>Обратная засыпка фундаментов лестничного схода грунтом из временного отвала с послойным уплотнением, Куп=0,98 на опоре 1 ПК3+58,98</t>
  </si>
  <si>
    <t>Обратная засыпка фундаментов лестничного схода грунтом из временного отвала с послойным уплотнением, Куп=0,98 на опоре 4 ПК2+53.15</t>
  </si>
  <si>
    <t>2.2#02-05/06.02.11</t>
  </si>
  <si>
    <t>Демонтаж перильного ограждения с вывозом в пункт приема металлолома</t>
  </si>
  <si>
    <t>Демонтаж перильного ограждения с вывозом в пункт приема металлолома на опоре 4 ПК5+34.835</t>
  </si>
  <si>
    <t>Разработка грунта экскаватором емкостью ковша 0,5 м3 в автосамосвалы, грунт II группы (объемный вес 1.8т/м3)</t>
  </si>
  <si>
    <t>2.2#02-05/08.01 УСТРОЙСТВО ЛЕСТНИЧНОГО СХОДА У ОПОРЫ 4 на ПК6+39.864</t>
  </si>
  <si>
    <r>
      <t xml:space="preserve">2.2#02-05/08.01 </t>
    </r>
    <r>
      <rPr>
        <b/>
        <sz val="11"/>
        <color rgb="FFFF0000"/>
        <rFont val="Times New Roman"/>
        <family val="1"/>
        <charset val="204"/>
      </rPr>
      <t>УСТРОЙСТВО ЛЕСТНИЧНОГО СХОДА У ОПОРЫ 4 на ПК6+39.864</t>
    </r>
  </si>
  <si>
    <t>Доработка грунта вручную до проектных отметок, грунт II группы (объемный вес 1.8т/м3)</t>
  </si>
  <si>
    <t>18-22-2.2-ИС.КЖ.10 п.34</t>
  </si>
  <si>
    <t>18-22-2.2-ИС.КЖ.10 п.36</t>
  </si>
  <si>
    <t>18-22-2.2-ИС.КЖ.10 п.35</t>
  </si>
  <si>
    <t>Крепление стоек перильного ограждения анкерами МКТ: Резьбовая шпилька V-A fvz 12-35/160</t>
  </si>
  <si>
    <t>Крепление стоек перильного ограждения анкерами МКТ: Капсула V-P 12</t>
  </si>
  <si>
    <t>18-22-2.2-ИС.КЖ.10 п.37</t>
  </si>
  <si>
    <t>18-22-2.2-ИС.КЖ.10 п.38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</si>
</sst>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$-419]d\ mmm\ yy;@"/>
    <numFmt numFmtId="165" formatCode="#,##0.00_р_."/>
    <numFmt numFmtId="166" formatCode="0.000"/>
    <numFmt numFmtId="167" formatCode="#,##0.00\ &quot;₽&quot;"/>
    <numFmt numFmtId="168" formatCode="#,##0.00\ _₽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164" fontId="0" fillId="0" borderId="0"/>
    <xf numFmtId="164" fontId="1" fillId="0" borderId="0"/>
    <xf numFmtId="0" fontId="6" fillId="0" borderId="0"/>
    <xf numFmtId="43" fontId="6" fillId="0" borderId="0" applyFont="0" applyFill="0" applyBorder="0" applyAlignment="0" applyProtection="0"/>
    <xf numFmtId="0" fontId="19" fillId="0" borderId="0"/>
    <xf numFmtId="164" fontId="6" fillId="0" borderId="0"/>
  </cellStyleXfs>
  <cellXfs count="171">
    <xf numFmtId="164" fontId="0" fillId="0" borderId="0" xfId="0"/>
    <xf numFmtId="2" fontId="2" fillId="0" borderId="0" xfId="0" applyNumberFormat="1" applyFont="1" applyAlignment="1">
      <alignment wrapText="1"/>
    </xf>
    <xf numFmtId="164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  <xf numFmtId="164" fontId="2" fillId="0" borderId="0" xfId="0" applyFont="1" applyAlignment="1">
      <alignment wrapText="1"/>
    </xf>
    <xf numFmtId="165" fontId="2" fillId="0" borderId="0" xfId="0" applyNumberFormat="1" applyFont="1"/>
    <xf numFmtId="164" fontId="4" fillId="0" borderId="0" xfId="0" applyFont="1" applyAlignment="1">
      <alignment horizontal="center" vertical="center"/>
    </xf>
    <xf numFmtId="164" fontId="0" fillId="0" borderId="0" xfId="0" applyFill="1"/>
    <xf numFmtId="2" fontId="0" fillId="0" borderId="0" xfId="0" applyNumberFormat="1" applyFill="1"/>
    <xf numFmtId="164" fontId="2" fillId="0" borderId="0" xfId="0" applyFont="1" applyFill="1"/>
    <xf numFmtId="2" fontId="2" fillId="0" borderId="0" xfId="0" applyNumberFormat="1" applyFont="1" applyFill="1"/>
    <xf numFmtId="2" fontId="2" fillId="0" borderId="0" xfId="0" applyNumberFormat="1" applyFont="1" applyAlignment="1">
      <alignment horizontal="center"/>
    </xf>
    <xf numFmtId="164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left" vertical="center" wrapText="1"/>
    </xf>
    <xf numFmtId="164" fontId="2" fillId="0" borderId="0" xfId="0" applyFont="1" applyAlignment="1">
      <alignment horizontal="left" vertical="center" wrapText="1"/>
    </xf>
    <xf numFmtId="164" fontId="2" fillId="0" borderId="0" xfId="0" applyFont="1" applyAlignment="1">
      <alignment horizontal="center" vertical="center" wrapText="1"/>
    </xf>
    <xf numFmtId="164" fontId="2" fillId="0" borderId="0" xfId="0" applyFont="1" applyAlignment="1">
      <alignment horizontal="center"/>
    </xf>
    <xf numFmtId="164" fontId="0" fillId="0" borderId="0" xfId="0"/>
    <xf numFmtId="2" fontId="0" fillId="0" borderId="0" xfId="0" applyNumberFormat="1"/>
    <xf numFmtId="164" fontId="2" fillId="0" borderId="0" xfId="0" applyFont="1"/>
    <xf numFmtId="2" fontId="2" fillId="0" borderId="0" xfId="0" applyNumberFormat="1" applyFont="1"/>
    <xf numFmtId="164" fontId="5" fillId="0" borderId="0" xfId="0" applyFont="1" applyFill="1"/>
    <xf numFmtId="2" fontId="5" fillId="0" borderId="0" xfId="0" applyNumberFormat="1" applyFont="1" applyFill="1"/>
    <xf numFmtId="4" fontId="2" fillId="0" borderId="0" xfId="0" applyNumberFormat="1" applyFont="1"/>
    <xf numFmtId="164" fontId="9" fillId="0" borderId="3" xfId="0" applyFont="1" applyFill="1" applyBorder="1" applyAlignment="1">
      <alignment horizontal="left" vertical="center" wrapText="1"/>
    </xf>
    <xf numFmtId="164" fontId="8" fillId="0" borderId="0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Font="1" applyFill="1"/>
    <xf numFmtId="2" fontId="9" fillId="0" borderId="0" xfId="0" applyNumberFormat="1" applyFont="1" applyFill="1" applyAlignment="1">
      <alignment wrapText="1"/>
    </xf>
    <xf numFmtId="4" fontId="9" fillId="0" borderId="0" xfId="0" applyNumberFormat="1" applyFont="1" applyFill="1"/>
    <xf numFmtId="2" fontId="9" fillId="0" borderId="0" xfId="0" applyNumberFormat="1" applyFont="1" applyFill="1"/>
    <xf numFmtId="2" fontId="9" fillId="0" borderId="0" xfId="1" applyNumberFormat="1" applyFont="1" applyFill="1" applyAlignment="1">
      <alignment horizontal="left" wrapText="1"/>
    </xf>
    <xf numFmtId="164" fontId="3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Font="1" applyAlignment="1">
      <alignment horizontal="right" vertical="center"/>
    </xf>
    <xf numFmtId="43" fontId="9" fillId="0" borderId="0" xfId="3" applyFont="1" applyAlignment="1">
      <alignment horizontal="right" vertical="center"/>
    </xf>
    <xf numFmtId="164" fontId="9" fillId="0" borderId="0" xfId="0" applyFont="1"/>
    <xf numFmtId="164" fontId="9" fillId="0" borderId="0" xfId="0" applyFont="1" applyAlignment="1">
      <alignment wrapText="1"/>
    </xf>
    <xf numFmtId="164" fontId="9" fillId="0" borderId="0" xfId="0" applyFont="1" applyAlignment="1">
      <alignment horizontal="center" wrapText="1"/>
    </xf>
    <xf numFmtId="2" fontId="9" fillId="0" borderId="0" xfId="0" applyNumberFormat="1" applyFont="1" applyAlignment="1">
      <alignment horizontal="center" vertical="center" wrapText="1"/>
    </xf>
    <xf numFmtId="164" fontId="9" fillId="0" borderId="0" xfId="0" applyFont="1" applyAlignment="1">
      <alignment horizontal="right"/>
    </xf>
    <xf numFmtId="165" fontId="14" fillId="0" borderId="5" xfId="0" applyNumberFormat="1" applyFont="1" applyBorder="1" applyAlignment="1">
      <alignment horizontal="center"/>
    </xf>
    <xf numFmtId="165" fontId="14" fillId="0" borderId="6" xfId="0" applyNumberFormat="1" applyFont="1" applyBorder="1" applyAlignment="1">
      <alignment horizontal="center"/>
    </xf>
    <xf numFmtId="2" fontId="9" fillId="0" borderId="0" xfId="0" applyNumberFormat="1" applyFont="1" applyAlignment="1">
      <alignment wrapText="1"/>
    </xf>
    <xf numFmtId="2" fontId="9" fillId="0" borderId="0" xfId="0" applyNumberFormat="1" applyFont="1" applyAlignment="1">
      <alignment horizont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/>
    <xf numFmtId="2" fontId="9" fillId="0" borderId="0" xfId="1" applyNumberFormat="1" applyFont="1" applyAlignment="1">
      <alignment horizontal="left" wrapText="1"/>
    </xf>
    <xf numFmtId="164" fontId="9" fillId="0" borderId="0" xfId="0" applyFont="1" applyAlignment="1">
      <alignment horizontal="center" vertical="center"/>
    </xf>
    <xf numFmtId="164" fontId="9" fillId="0" borderId="0" xfId="0" applyFont="1" applyAlignment="1">
      <alignment horizontal="center" vertical="center" wrapText="1"/>
    </xf>
    <xf numFmtId="164" fontId="13" fillId="0" borderId="0" xfId="0" applyFont="1" applyBorder="1" applyAlignment="1">
      <alignment horizontal="left" vertical="center"/>
    </xf>
    <xf numFmtId="2" fontId="13" fillId="0" borderId="0" xfId="0" applyNumberFormat="1" applyFont="1" applyBorder="1" applyAlignment="1">
      <alignment horizontal="center" vertical="center"/>
    </xf>
    <xf numFmtId="164" fontId="9" fillId="2" borderId="0" xfId="0" applyFont="1" applyFill="1" applyBorder="1" applyAlignment="1">
      <alignment wrapText="1"/>
    </xf>
    <xf numFmtId="2" fontId="9" fillId="0" borderId="0" xfId="0" applyNumberFormat="1" applyFont="1" applyAlignment="1">
      <alignment horizontal="left" vertical="center" wrapText="1"/>
    </xf>
    <xf numFmtId="164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right" vertical="center"/>
    </xf>
    <xf numFmtId="164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left"/>
    </xf>
    <xf numFmtId="164" fontId="9" fillId="0" borderId="3" xfId="0" applyFont="1" applyFill="1" applyBorder="1" applyAlignment="1">
      <alignment horizontal="center" vertical="center" wrapText="1"/>
    </xf>
    <xf numFmtId="164" fontId="12" fillId="0" borderId="0" xfId="0" applyFont="1" applyAlignment="1">
      <alignment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15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164" fontId="9" fillId="0" borderId="0" xfId="0" applyFont="1" applyAlignment="1">
      <alignment horizontal="right" vertical="center"/>
    </xf>
    <xf numFmtId="2" fontId="10" fillId="0" borderId="16" xfId="0" applyNumberFormat="1" applyFont="1" applyBorder="1" applyAlignment="1">
      <alignment horizontal="center" vertical="center" wrapText="1"/>
    </xf>
    <xf numFmtId="164" fontId="7" fillId="0" borderId="3" xfId="0" applyFont="1" applyFill="1" applyBorder="1" applyAlignment="1">
      <alignment horizontal="center" vertical="center" wrapText="1"/>
    </xf>
    <xf numFmtId="0" fontId="9" fillId="3" borderId="7" xfId="0" applyNumberFormat="1" applyFont="1" applyFill="1" applyBorder="1" applyAlignment="1">
      <alignment horizontal="center" vertical="center" wrapText="1"/>
    </xf>
    <xf numFmtId="164" fontId="9" fillId="3" borderId="8" xfId="0" applyFont="1" applyFill="1" applyBorder="1" applyAlignment="1">
      <alignment horizontal="center" vertical="center" wrapText="1"/>
    </xf>
    <xf numFmtId="164" fontId="14" fillId="3" borderId="8" xfId="0" applyFont="1" applyFill="1" applyBorder="1" applyAlignment="1">
      <alignment horizontal="center" vertical="center" wrapText="1"/>
    </xf>
    <xf numFmtId="2" fontId="9" fillId="3" borderId="9" xfId="3" applyNumberFormat="1" applyFont="1" applyFill="1" applyBorder="1" applyAlignment="1">
      <alignment horizontal="right" vertical="center"/>
    </xf>
    <xf numFmtId="0" fontId="9" fillId="4" borderId="17" xfId="0" applyNumberFormat="1" applyFont="1" applyFill="1" applyBorder="1" applyAlignment="1">
      <alignment horizontal="center" vertical="center" wrapText="1"/>
    </xf>
    <xf numFmtId="164" fontId="9" fillId="4" borderId="3" xfId="0" applyFont="1" applyFill="1" applyBorder="1" applyAlignment="1">
      <alignment horizontal="center" vertical="center" wrapText="1"/>
    </xf>
    <xf numFmtId="164" fontId="17" fillId="4" borderId="3" xfId="0" applyFont="1" applyFill="1" applyBorder="1" applyAlignment="1">
      <alignment horizontal="center" vertical="top" wrapText="1"/>
    </xf>
    <xf numFmtId="2" fontId="9" fillId="4" borderId="4" xfId="3" applyNumberFormat="1" applyFont="1" applyFill="1" applyBorder="1" applyAlignment="1">
      <alignment horizontal="right" vertical="center"/>
    </xf>
    <xf numFmtId="0" fontId="14" fillId="5" borderId="17" xfId="0" applyNumberFormat="1" applyFont="1" applyFill="1" applyBorder="1" applyAlignment="1">
      <alignment horizontal="center" vertical="center" wrapText="1"/>
    </xf>
    <xf numFmtId="164" fontId="14" fillId="5" borderId="3" xfId="0" applyFont="1" applyFill="1" applyBorder="1" applyAlignment="1">
      <alignment horizontal="center" vertical="center" wrapText="1"/>
    </xf>
    <xf numFmtId="164" fontId="17" fillId="5" borderId="3" xfId="0" applyFont="1" applyFill="1" applyBorder="1" applyAlignment="1">
      <alignment horizontal="center" vertical="top" wrapText="1"/>
    </xf>
    <xf numFmtId="2" fontId="14" fillId="5" borderId="4" xfId="3" applyNumberFormat="1" applyFont="1" applyFill="1" applyBorder="1" applyAlignment="1">
      <alignment horizontal="center" vertical="center"/>
    </xf>
    <xf numFmtId="2" fontId="18" fillId="0" borderId="0" xfId="0" applyNumberFormat="1" applyFont="1" applyFill="1" applyAlignment="1">
      <alignment horizontal="center"/>
    </xf>
    <xf numFmtId="164" fontId="18" fillId="0" borderId="0" xfId="0" applyFont="1" applyFill="1" applyAlignment="1">
      <alignment horizontal="center"/>
    </xf>
    <xf numFmtId="2" fontId="2" fillId="0" borderId="0" xfId="0" applyNumberFormat="1" applyFont="1" applyAlignment="1"/>
    <xf numFmtId="2" fontId="9" fillId="4" borderId="3" xfId="3" applyNumberFormat="1" applyFont="1" applyFill="1" applyBorder="1" applyAlignment="1">
      <alignment horizontal="right" vertical="center"/>
    </xf>
    <xf numFmtId="2" fontId="14" fillId="5" borderId="3" xfId="3" applyNumberFormat="1" applyFont="1" applyFill="1" applyBorder="1" applyAlignment="1">
      <alignment horizontal="center" vertical="center"/>
    </xf>
    <xf numFmtId="2" fontId="9" fillId="3" borderId="8" xfId="3" applyNumberFormat="1" applyFont="1" applyFill="1" applyBorder="1" applyAlignment="1">
      <alignment horizontal="right" vertical="center"/>
    </xf>
    <xf numFmtId="2" fontId="10" fillId="0" borderId="18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/>
    </xf>
    <xf numFmtId="0" fontId="6" fillId="0" borderId="0" xfId="2"/>
    <xf numFmtId="164" fontId="2" fillId="0" borderId="0" xfId="0" applyFont="1" applyAlignment="1"/>
    <xf numFmtId="164" fontId="12" fillId="0" borderId="0" xfId="0" applyFont="1" applyAlignment="1">
      <alignment horizontal="center" vertical="center" wrapText="1"/>
    </xf>
    <xf numFmtId="164" fontId="13" fillId="0" borderId="0" xfId="0" applyFont="1" applyBorder="1" applyAlignment="1">
      <alignment horizontal="center" vertical="center"/>
    </xf>
    <xf numFmtId="164" fontId="9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9" fillId="0" borderId="4" xfId="3" applyNumberFormat="1" applyFont="1" applyFill="1" applyBorder="1" applyAlignment="1">
      <alignment horizontal="right" vertical="center"/>
    </xf>
    <xf numFmtId="164" fontId="7" fillId="0" borderId="0" xfId="0" applyFont="1" applyFill="1"/>
    <xf numFmtId="164" fontId="7" fillId="0" borderId="3" xfId="0" applyFont="1" applyFill="1" applyBorder="1" applyAlignment="1">
      <alignment horizontal="left" vertical="center" wrapText="1"/>
    </xf>
    <xf numFmtId="164" fontId="2" fillId="0" borderId="0" xfId="0" applyFont="1" applyAlignment="1">
      <alignment horizontal="right" vertical="center"/>
    </xf>
    <xf numFmtId="164" fontId="15" fillId="0" borderId="0" xfId="0" applyFont="1" applyAlignment="1">
      <alignment horizontal="center" vertical="center"/>
    </xf>
    <xf numFmtId="0" fontId="2" fillId="0" borderId="0" xfId="0" applyNumberFormat="1" applyFont="1"/>
    <xf numFmtId="0" fontId="9" fillId="0" borderId="0" xfId="0" applyNumberFormat="1" applyFont="1"/>
    <xf numFmtId="0" fontId="10" fillId="0" borderId="14" xfId="0" applyNumberFormat="1" applyFont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/>
    <xf numFmtId="2" fontId="9" fillId="0" borderId="0" xfId="0" applyNumberFormat="1" applyFont="1" applyFill="1" applyBorder="1" applyAlignment="1">
      <alignment horizontal="center" vertical="center"/>
    </xf>
    <xf numFmtId="14" fontId="9" fillId="4" borderId="3" xfId="3" applyNumberFormat="1" applyFont="1" applyFill="1" applyBorder="1" applyAlignment="1">
      <alignment horizontal="right" vertical="center"/>
    </xf>
    <xf numFmtId="14" fontId="9" fillId="4" borderId="4" xfId="3" applyNumberFormat="1" applyFont="1" applyFill="1" applyBorder="1" applyAlignment="1">
      <alignment horizontal="right" vertical="center"/>
    </xf>
    <xf numFmtId="14" fontId="14" fillId="5" borderId="3" xfId="3" applyNumberFormat="1" applyFont="1" applyFill="1" applyBorder="1" applyAlignment="1">
      <alignment horizontal="center" vertical="center"/>
    </xf>
    <xf numFmtId="14" fontId="14" fillId="5" borderId="4" xfId="3" applyNumberFormat="1" applyFont="1" applyFill="1" applyBorder="1" applyAlignment="1">
      <alignment horizontal="center" vertical="center"/>
    </xf>
    <xf numFmtId="164" fontId="9" fillId="0" borderId="0" xfId="0" applyFont="1" applyBorder="1" applyAlignment="1">
      <alignment horizontal="left" vertical="center" wrapText="1"/>
    </xf>
    <xf numFmtId="0" fontId="7" fillId="0" borderId="0" xfId="0" applyNumberFormat="1" applyFont="1" applyFill="1"/>
    <xf numFmtId="0" fontId="9" fillId="0" borderId="0" xfId="0" applyNumberFormat="1" applyFont="1" applyAlignment="1">
      <alignment horizontal="center"/>
    </xf>
    <xf numFmtId="0" fontId="8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164" fontId="20" fillId="0" borderId="3" xfId="0" applyFont="1" applyFill="1" applyBorder="1" applyAlignment="1">
      <alignment horizontal="left" vertical="center" wrapText="1"/>
    </xf>
    <xf numFmtId="2" fontId="20" fillId="0" borderId="4" xfId="3" applyNumberFormat="1" applyFont="1" applyFill="1" applyBorder="1" applyAlignment="1">
      <alignment horizontal="right" vertical="center"/>
    </xf>
    <xf numFmtId="164" fontId="20" fillId="0" borderId="3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center"/>
    </xf>
    <xf numFmtId="166" fontId="20" fillId="0" borderId="4" xfId="3" applyNumberFormat="1" applyFont="1" applyFill="1" applyBorder="1" applyAlignment="1">
      <alignment horizontal="right" vertical="center"/>
    </xf>
    <xf numFmtId="2" fontId="21" fillId="0" borderId="4" xfId="3" applyNumberFormat="1" applyFont="1" applyFill="1" applyBorder="1" applyAlignment="1">
      <alignment horizontal="right" vertical="center"/>
    </xf>
    <xf numFmtId="164" fontId="21" fillId="0" borderId="3" xfId="0" applyFont="1" applyFill="1" applyBorder="1" applyAlignment="1">
      <alignment horizontal="left" vertical="center" wrapText="1"/>
    </xf>
    <xf numFmtId="2" fontId="20" fillId="0" borderId="0" xfId="0" applyNumberFormat="1" applyFont="1" applyFill="1" applyAlignment="1">
      <alignment horizontal="center"/>
    </xf>
    <xf numFmtId="164" fontId="21" fillId="0" borderId="3" xfId="0" applyFont="1" applyFill="1" applyBorder="1" applyAlignment="1">
      <alignment horizontal="center" vertical="center" wrapText="1"/>
    </xf>
    <xf numFmtId="2" fontId="9" fillId="0" borderId="3" xfId="3" applyNumberFormat="1" applyFont="1" applyFill="1" applyBorder="1" applyAlignment="1">
      <alignment horizontal="right" vertical="center"/>
    </xf>
    <xf numFmtId="14" fontId="9" fillId="0" borderId="3" xfId="3" applyNumberFormat="1" applyFont="1" applyFill="1" applyBorder="1" applyAlignment="1">
      <alignment horizontal="right" vertical="center"/>
    </xf>
    <xf numFmtId="164" fontId="14" fillId="4" borderId="3" xfId="0" applyFont="1" applyFill="1" applyBorder="1" applyAlignment="1">
      <alignment horizontal="center" vertical="top" wrapText="1"/>
    </xf>
    <xf numFmtId="164" fontId="14" fillId="5" borderId="3" xfId="0" applyFont="1" applyFill="1" applyBorder="1" applyAlignment="1">
      <alignment horizontal="center" vertical="top" wrapText="1"/>
    </xf>
    <xf numFmtId="14" fontId="9" fillId="0" borderId="4" xfId="3" applyNumberFormat="1" applyFont="1" applyFill="1" applyBorder="1" applyAlignment="1">
      <alignment horizontal="right" vertical="center"/>
    </xf>
    <xf numFmtId="167" fontId="9" fillId="4" borderId="3" xfId="3" applyNumberFormat="1" applyFont="1" applyFill="1" applyBorder="1" applyAlignment="1">
      <alignment horizontal="right" vertical="center"/>
    </xf>
    <xf numFmtId="167" fontId="14" fillId="5" borderId="3" xfId="3" applyNumberFormat="1" applyFont="1" applyFill="1" applyBorder="1" applyAlignment="1">
      <alignment horizontal="center" vertical="center"/>
    </xf>
    <xf numFmtId="168" fontId="9" fillId="0" borderId="3" xfId="3" applyNumberFormat="1" applyFont="1" applyFill="1" applyBorder="1" applyAlignment="1">
      <alignment horizontal="right" vertical="center"/>
    </xf>
    <xf numFmtId="168" fontId="9" fillId="4" borderId="3" xfId="3" applyNumberFormat="1" applyFont="1" applyFill="1" applyBorder="1" applyAlignment="1">
      <alignment horizontal="right" vertical="center"/>
    </xf>
    <xf numFmtId="168" fontId="14" fillId="5" borderId="3" xfId="3" applyNumberFormat="1" applyFont="1" applyFill="1" applyBorder="1" applyAlignment="1">
      <alignment horizontal="center" vertical="center"/>
    </xf>
    <xf numFmtId="167" fontId="9" fillId="4" borderId="4" xfId="3" applyNumberFormat="1" applyFont="1" applyFill="1" applyBorder="1" applyAlignment="1">
      <alignment horizontal="right" vertical="center"/>
    </xf>
    <xf numFmtId="167" fontId="14" fillId="5" borderId="4" xfId="3" applyNumberFormat="1" applyFont="1" applyFill="1" applyBorder="1" applyAlignment="1">
      <alignment horizontal="center" vertical="center"/>
    </xf>
    <xf numFmtId="168" fontId="9" fillId="0" borderId="4" xfId="3" applyNumberFormat="1" applyFont="1" applyFill="1" applyBorder="1" applyAlignment="1">
      <alignment horizontal="right" vertical="center"/>
    </xf>
    <xf numFmtId="168" fontId="9" fillId="4" borderId="4" xfId="3" applyNumberFormat="1" applyFont="1" applyFill="1" applyBorder="1" applyAlignment="1">
      <alignment horizontal="right" vertical="center"/>
    </xf>
    <xf numFmtId="168" fontId="14" fillId="5" borderId="4" xfId="3" applyNumberFormat="1" applyFont="1" applyFill="1" applyBorder="1" applyAlignment="1">
      <alignment horizontal="center" vertical="center"/>
    </xf>
    <xf numFmtId="2" fontId="7" fillId="0" borderId="4" xfId="3" applyNumberFormat="1" applyFont="1" applyFill="1" applyBorder="1" applyAlignment="1">
      <alignment horizontal="right" vertical="center"/>
    </xf>
    <xf numFmtId="0" fontId="9" fillId="0" borderId="19" xfId="0" applyNumberFormat="1" applyFont="1" applyFill="1" applyBorder="1" applyAlignment="1">
      <alignment horizontal="center" vertical="center" wrapText="1"/>
    </xf>
    <xf numFmtId="164" fontId="9" fillId="0" borderId="20" xfId="0" applyFont="1" applyFill="1" applyBorder="1" applyAlignment="1">
      <alignment horizontal="center" vertical="center" wrapText="1"/>
    </xf>
    <xf numFmtId="164" fontId="9" fillId="0" borderId="20" xfId="0" applyFont="1" applyFill="1" applyBorder="1" applyAlignment="1">
      <alignment horizontal="left" vertical="center" wrapText="1"/>
    </xf>
    <xf numFmtId="2" fontId="9" fillId="0" borderId="20" xfId="3" applyNumberFormat="1" applyFont="1" applyFill="1" applyBorder="1" applyAlignment="1">
      <alignment horizontal="right" vertical="center"/>
    </xf>
    <xf numFmtId="14" fontId="9" fillId="0" borderId="20" xfId="3" applyNumberFormat="1" applyFont="1" applyFill="1" applyBorder="1" applyAlignment="1">
      <alignment horizontal="right" vertical="center"/>
    </xf>
    <xf numFmtId="14" fontId="9" fillId="0" borderId="21" xfId="3" applyNumberFormat="1" applyFont="1" applyFill="1" applyBorder="1" applyAlignment="1">
      <alignment horizontal="right" vertical="center"/>
    </xf>
    <xf numFmtId="168" fontId="9" fillId="0" borderId="20" xfId="3" applyNumberFormat="1" applyFont="1" applyFill="1" applyBorder="1" applyAlignment="1">
      <alignment horizontal="right" vertical="center"/>
    </xf>
    <xf numFmtId="168" fontId="9" fillId="0" borderId="21" xfId="3" applyNumberFormat="1" applyFont="1" applyFill="1" applyBorder="1" applyAlignment="1">
      <alignment horizontal="right" vertical="center"/>
    </xf>
    <xf numFmtId="2" fontId="9" fillId="0" borderId="0" xfId="0" applyNumberFormat="1" applyFont="1" applyAlignment="1">
      <alignment horizontal="left" wrapText="1"/>
    </xf>
    <xf numFmtId="164" fontId="9" fillId="0" borderId="0" xfId="0" applyFont="1" applyAlignment="1">
      <alignment horizontal="left" wrapText="1"/>
    </xf>
    <xf numFmtId="164" fontId="2" fillId="0" borderId="0" xfId="0" applyFont="1" applyAlignment="1">
      <alignment horizontal="right" vertical="center"/>
    </xf>
    <xf numFmtId="164" fontId="2" fillId="0" borderId="0" xfId="0" applyFont="1" applyAlignment="1"/>
    <xf numFmtId="164" fontId="2" fillId="0" borderId="0" xfId="0" applyFont="1" applyAlignment="1">
      <alignment horizontal="right"/>
    </xf>
    <xf numFmtId="164" fontId="12" fillId="0" borderId="0" xfId="0" applyFont="1" applyAlignment="1">
      <alignment horizontal="center" vertical="center" wrapText="1"/>
    </xf>
    <xf numFmtId="164" fontId="10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164" fontId="9" fillId="0" borderId="0" xfId="0" applyFont="1" applyAlignment="1">
      <alignment horizontal="right" vertical="center"/>
    </xf>
    <xf numFmtId="164" fontId="15" fillId="0" borderId="0" xfId="0" applyFont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 wrapText="1"/>
    </xf>
    <xf numFmtId="2" fontId="14" fillId="0" borderId="2" xfId="0" applyNumberFormat="1" applyFont="1" applyBorder="1" applyAlignment="1">
      <alignment horizontal="right" vertical="center" wrapText="1"/>
    </xf>
    <xf numFmtId="2" fontId="14" fillId="0" borderId="10" xfId="0" applyNumberFormat="1" applyFont="1" applyBorder="1" applyAlignment="1">
      <alignment horizontal="right" vertical="center" wrapText="1"/>
    </xf>
    <xf numFmtId="164" fontId="11" fillId="0" borderId="0" xfId="0" applyFont="1" applyAlignment="1">
      <alignment horizontal="center"/>
    </xf>
    <xf numFmtId="164" fontId="13" fillId="0" borderId="0" xfId="0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right" vertical="center" wrapText="1"/>
    </xf>
    <xf numFmtId="2" fontId="14" fillId="0" borderId="11" xfId="0" applyNumberFormat="1" applyFont="1" applyBorder="1" applyAlignment="1">
      <alignment horizontal="right" vertical="center" wrapText="1"/>
    </xf>
    <xf numFmtId="2" fontId="14" fillId="0" borderId="13" xfId="0" applyNumberFormat="1" applyFont="1" applyBorder="1" applyAlignment="1">
      <alignment horizontal="right" vertical="center" wrapText="1"/>
    </xf>
    <xf numFmtId="164" fontId="12" fillId="0" borderId="0" xfId="0" applyFont="1" applyAlignment="1">
      <alignment horizontal="center" wrapText="1"/>
    </xf>
  </cellXfs>
  <cellStyles count="6">
    <cellStyle name="Обычный" xfId="0" builtinId="0"/>
    <cellStyle name="Обычный 2" xfId="1"/>
    <cellStyle name="Обычный 2 2" xfId="5"/>
    <cellStyle name="Обычный 3" xfId="2"/>
    <cellStyle name="Обычный 4" xfId="4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3"/>
  <sheetViews>
    <sheetView tabSelected="1" view="pageBreakPreview" zoomScaleNormal="100" zoomScaleSheetLayoutView="100" workbookViewId="0">
      <selection activeCell="C13" sqref="C13"/>
    </sheetView>
  </sheetViews>
  <sheetFormatPr defaultColWidth="9.140625" defaultRowHeight="15" x14ac:dyDescent="0.25"/>
  <cols>
    <col min="1" max="1" width="7" style="103" customWidth="1"/>
    <col min="2" max="2" width="22" style="13" customWidth="1"/>
    <col min="3" max="3" width="80.42578125" style="15" customWidth="1"/>
    <col min="4" max="4" width="14.28515625" style="16" customWidth="1"/>
    <col min="5" max="5" width="22" style="3" customWidth="1"/>
    <col min="6" max="6" width="10.140625" style="57" bestFit="1" customWidth="1"/>
    <col min="7" max="7" width="9.140625" style="21" customWidth="1"/>
    <col min="8" max="8" width="9.140625" style="48"/>
    <col min="9" max="9" width="11" style="104" bestFit="1" customWidth="1"/>
    <col min="10" max="10" width="18.5703125" style="20" customWidth="1"/>
    <col min="11" max="11" width="9.7109375" style="20" bestFit="1" customWidth="1"/>
    <col min="12" max="16384" width="9.140625" style="20"/>
  </cols>
  <sheetData>
    <row r="1" spans="1:9" x14ac:dyDescent="0.25">
      <c r="C1" s="156" t="s">
        <v>25</v>
      </c>
      <c r="D1" s="156"/>
      <c r="E1" s="156"/>
    </row>
    <row r="2" spans="1:9" x14ac:dyDescent="0.25">
      <c r="C2" s="154" t="s">
        <v>27</v>
      </c>
      <c r="D2" s="155"/>
      <c r="E2" s="155"/>
    </row>
    <row r="3" spans="1:9" x14ac:dyDescent="0.25">
      <c r="C3" s="101"/>
      <c r="D3" s="92"/>
      <c r="E3" s="85"/>
    </row>
    <row r="4" spans="1:9" ht="33" customHeight="1" x14ac:dyDescent="0.25">
      <c r="A4" s="104"/>
      <c r="B4" s="50"/>
      <c r="C4" s="102" t="s">
        <v>3</v>
      </c>
      <c r="D4" s="51"/>
      <c r="E4" s="41"/>
    </row>
    <row r="5" spans="1:9" ht="33" customHeight="1" x14ac:dyDescent="0.25">
      <c r="A5" s="157" t="s">
        <v>32</v>
      </c>
      <c r="B5" s="157"/>
      <c r="C5" s="158"/>
      <c r="D5" s="158"/>
      <c r="E5" s="158"/>
      <c r="F5" s="93"/>
      <c r="G5" s="62"/>
    </row>
    <row r="6" spans="1:9" ht="19.5" thickBot="1" x14ac:dyDescent="0.3">
      <c r="A6" s="104"/>
      <c r="B6" s="50"/>
      <c r="C6" s="52"/>
      <c r="D6" s="94"/>
      <c r="E6" s="53"/>
      <c r="F6" s="53"/>
    </row>
    <row r="7" spans="1:9" s="17" customFormat="1" ht="33" customHeight="1" thickBot="1" x14ac:dyDescent="0.3">
      <c r="A7" s="105" t="s">
        <v>4</v>
      </c>
      <c r="B7" s="64" t="s">
        <v>16</v>
      </c>
      <c r="C7" s="64" t="s">
        <v>1</v>
      </c>
      <c r="D7" s="64" t="s">
        <v>2</v>
      </c>
      <c r="E7" s="69" t="s">
        <v>0</v>
      </c>
      <c r="F7" s="57"/>
      <c r="G7" s="12"/>
      <c r="H7" s="57"/>
      <c r="I7" s="116"/>
    </row>
    <row r="8" spans="1:9" s="22" customFormat="1" ht="28.5" x14ac:dyDescent="0.25">
      <c r="A8" s="71"/>
      <c r="B8" s="72"/>
      <c r="C8" s="73" t="s">
        <v>33</v>
      </c>
      <c r="D8" s="72"/>
      <c r="E8" s="74"/>
      <c r="F8" s="96" t="s">
        <v>29</v>
      </c>
      <c r="H8" s="118"/>
      <c r="I8" s="115"/>
    </row>
    <row r="9" spans="1:9" s="22" customFormat="1" x14ac:dyDescent="0.25">
      <c r="A9" s="75"/>
      <c r="B9" s="76"/>
      <c r="C9" s="77" t="s">
        <v>34</v>
      </c>
      <c r="D9" s="76"/>
      <c r="E9" s="78"/>
      <c r="F9" s="96" t="s">
        <v>29</v>
      </c>
      <c r="G9" s="23"/>
      <c r="H9" s="118"/>
      <c r="I9" s="115"/>
    </row>
    <row r="10" spans="1:9" s="84" customFormat="1" x14ac:dyDescent="0.25">
      <c r="A10" s="79"/>
      <c r="B10" s="80"/>
      <c r="C10" s="81" t="s">
        <v>35</v>
      </c>
      <c r="D10" s="80"/>
      <c r="E10" s="82"/>
      <c r="F10" s="97" t="s">
        <v>29</v>
      </c>
      <c r="G10" s="83"/>
      <c r="H10" s="97"/>
      <c r="I10" s="117"/>
    </row>
    <row r="11" spans="1:9" s="29" customFormat="1" x14ac:dyDescent="0.25">
      <c r="A11" s="106">
        <f>IF(B11="","",MAX($A$8:A10)+1)</f>
        <v>1</v>
      </c>
      <c r="B11" s="61" t="s">
        <v>43</v>
      </c>
      <c r="C11" s="125" t="s">
        <v>46</v>
      </c>
      <c r="D11" s="61" t="s">
        <v>22</v>
      </c>
      <c r="E11" s="124">
        <f>E12+E21+E30+E36+E40+E45+E52+E61+E70+E76+E80+E85</f>
        <v>16.34</v>
      </c>
      <c r="F11" s="122" t="s">
        <v>29</v>
      </c>
      <c r="H11" s="32"/>
      <c r="I11" s="108"/>
    </row>
    <row r="12" spans="1:9" s="99" customFormat="1" ht="30" x14ac:dyDescent="0.25">
      <c r="A12" s="106" t="str">
        <f>IF(B12="","",MAX($A$8:A11)+1)</f>
        <v/>
      </c>
      <c r="B12" s="70"/>
      <c r="C12" s="119" t="s">
        <v>143</v>
      </c>
      <c r="D12" s="121" t="s">
        <v>22</v>
      </c>
      <c r="E12" s="120">
        <v>1.08</v>
      </c>
      <c r="F12" s="96"/>
      <c r="G12" s="99" t="s">
        <v>53</v>
      </c>
      <c r="H12" s="118"/>
      <c r="I12" s="115"/>
    </row>
    <row r="13" spans="1:9" s="99" customFormat="1" x14ac:dyDescent="0.25">
      <c r="A13" s="106" t="str">
        <f>IF(B13="","",MAX($A$8:A12)+1)</f>
        <v/>
      </c>
      <c r="B13" s="70"/>
      <c r="C13" s="119" t="s">
        <v>48</v>
      </c>
      <c r="D13" s="121" t="s">
        <v>22</v>
      </c>
      <c r="E13" s="120">
        <v>1.08</v>
      </c>
      <c r="F13" s="96"/>
      <c r="G13" s="99" t="s">
        <v>53</v>
      </c>
      <c r="H13" s="118"/>
      <c r="I13" s="115"/>
    </row>
    <row r="14" spans="1:9" s="99" customFormat="1" x14ac:dyDescent="0.25">
      <c r="A14" s="106" t="str">
        <f>IF(B14="","",MAX($A$8:A13)+1)</f>
        <v/>
      </c>
      <c r="B14" s="70"/>
      <c r="C14" s="119" t="s">
        <v>49</v>
      </c>
      <c r="D14" s="121" t="s">
        <v>40</v>
      </c>
      <c r="E14" s="123">
        <v>7.0000000000000001E-3</v>
      </c>
      <c r="F14" s="96"/>
      <c r="G14" s="99" t="s">
        <v>53</v>
      </c>
      <c r="H14" s="118"/>
      <c r="I14" s="115"/>
    </row>
    <row r="15" spans="1:9" s="99" customFormat="1" x14ac:dyDescent="0.25">
      <c r="A15" s="106" t="str">
        <f>IF(B15="","",MAX($A$8:A14)+1)</f>
        <v/>
      </c>
      <c r="B15" s="70"/>
      <c r="C15" s="119" t="s">
        <v>58</v>
      </c>
      <c r="D15" s="121" t="s">
        <v>40</v>
      </c>
      <c r="E15" s="123">
        <v>2.5000000000000001E-2</v>
      </c>
      <c r="F15" s="96"/>
      <c r="G15" s="99" t="s">
        <v>53</v>
      </c>
      <c r="H15" s="118"/>
      <c r="I15" s="115"/>
    </row>
    <row r="16" spans="1:9" s="99" customFormat="1" x14ac:dyDescent="0.25">
      <c r="A16" s="106" t="str">
        <f>IF(B16="","",MAX($A$8:A15)+1)</f>
        <v/>
      </c>
      <c r="B16" s="70"/>
      <c r="C16" s="119" t="s">
        <v>50</v>
      </c>
      <c r="D16" s="121" t="s">
        <v>40</v>
      </c>
      <c r="E16" s="123">
        <v>4.3999999999999997E-2</v>
      </c>
      <c r="F16" s="96"/>
      <c r="G16" s="99" t="s">
        <v>53</v>
      </c>
      <c r="H16" s="118"/>
      <c r="I16" s="115"/>
    </row>
    <row r="17" spans="1:9" s="99" customFormat="1" x14ac:dyDescent="0.25">
      <c r="A17" s="106" t="str">
        <f>IF(B17="","",MAX($A$8:A16)+1)</f>
        <v/>
      </c>
      <c r="B17" s="70"/>
      <c r="C17" s="119" t="s">
        <v>144</v>
      </c>
      <c r="D17" s="121" t="s">
        <v>40</v>
      </c>
      <c r="E17" s="123">
        <v>0.01</v>
      </c>
      <c r="F17" s="96"/>
      <c r="G17" s="99" t="s">
        <v>53</v>
      </c>
      <c r="H17" s="118"/>
      <c r="I17" s="115"/>
    </row>
    <row r="18" spans="1:9" s="99" customFormat="1" x14ac:dyDescent="0.25">
      <c r="A18" s="106" t="str">
        <f>IF(B18="","",MAX($A$8:A17)+1)</f>
        <v/>
      </c>
      <c r="B18" s="70"/>
      <c r="C18" s="119" t="s">
        <v>59</v>
      </c>
      <c r="D18" s="121" t="s">
        <v>40</v>
      </c>
      <c r="E18" s="123">
        <v>8.9999999999999993E-3</v>
      </c>
      <c r="F18" s="96"/>
      <c r="G18" s="99" t="s">
        <v>53</v>
      </c>
      <c r="H18" s="118"/>
      <c r="I18" s="115"/>
    </row>
    <row r="19" spans="1:9" s="99" customFormat="1" x14ac:dyDescent="0.25">
      <c r="A19" s="106" t="str">
        <f>IF(B19="","",MAX($A$8:A18)+1)</f>
        <v/>
      </c>
      <c r="B19" s="70"/>
      <c r="C19" s="119" t="s">
        <v>60</v>
      </c>
      <c r="D19" s="121" t="s">
        <v>40</v>
      </c>
      <c r="E19" s="123">
        <v>1.2E-2</v>
      </c>
      <c r="F19" s="96"/>
      <c r="G19" s="99" t="s">
        <v>53</v>
      </c>
      <c r="H19" s="118"/>
      <c r="I19" s="115"/>
    </row>
    <row r="20" spans="1:9" s="99" customFormat="1" x14ac:dyDescent="0.25">
      <c r="A20" s="106" t="str">
        <f>IF(B20="","",MAX($A$8:A19)+1)</f>
        <v/>
      </c>
      <c r="B20" s="70"/>
      <c r="C20" s="119" t="s">
        <v>52</v>
      </c>
      <c r="D20" s="121" t="s">
        <v>40</v>
      </c>
      <c r="E20" s="123">
        <v>2E-3</v>
      </c>
      <c r="F20" s="96"/>
      <c r="G20" s="99" t="s">
        <v>53</v>
      </c>
      <c r="H20" s="118"/>
      <c r="I20" s="115"/>
    </row>
    <row r="21" spans="1:9" s="99" customFormat="1" ht="30" x14ac:dyDescent="0.25">
      <c r="A21" s="106" t="str">
        <f>IF(B21="","",MAX($A$8:A20)+1)</f>
        <v/>
      </c>
      <c r="B21" s="70"/>
      <c r="C21" s="119" t="s">
        <v>145</v>
      </c>
      <c r="D21" s="121" t="s">
        <v>22</v>
      </c>
      <c r="E21" s="123">
        <v>3.06</v>
      </c>
      <c r="F21" s="96"/>
      <c r="G21" s="99" t="s">
        <v>55</v>
      </c>
      <c r="H21" s="118"/>
      <c r="I21" s="115"/>
    </row>
    <row r="22" spans="1:9" s="99" customFormat="1" x14ac:dyDescent="0.25">
      <c r="A22" s="106" t="str">
        <f>IF(B22="","",MAX($A$8:A21)+1)</f>
        <v/>
      </c>
      <c r="B22" s="70"/>
      <c r="C22" s="119" t="s">
        <v>48</v>
      </c>
      <c r="D22" s="121" t="s">
        <v>22</v>
      </c>
      <c r="E22" s="123">
        <v>3.06</v>
      </c>
      <c r="F22" s="96"/>
      <c r="G22" s="99" t="s">
        <v>55</v>
      </c>
      <c r="H22" s="118"/>
      <c r="I22" s="115"/>
    </row>
    <row r="23" spans="1:9" s="99" customFormat="1" x14ac:dyDescent="0.25">
      <c r="A23" s="106" t="str">
        <f>IF(B23="","",MAX($A$8:A22)+1)</f>
        <v/>
      </c>
      <c r="B23" s="70"/>
      <c r="C23" s="119" t="s">
        <v>49</v>
      </c>
      <c r="D23" s="121" t="s">
        <v>40</v>
      </c>
      <c r="E23" s="123">
        <v>1.4E-2</v>
      </c>
      <c r="F23" s="96"/>
      <c r="G23" s="99" t="s">
        <v>55</v>
      </c>
      <c r="H23" s="118"/>
      <c r="I23" s="115"/>
    </row>
    <row r="24" spans="1:9" s="99" customFormat="1" x14ac:dyDescent="0.25">
      <c r="A24" s="106" t="str">
        <f>IF(B24="","",MAX($A$8:A23)+1)</f>
        <v/>
      </c>
      <c r="B24" s="70"/>
      <c r="C24" s="119" t="s">
        <v>58</v>
      </c>
      <c r="D24" s="121" t="s">
        <v>40</v>
      </c>
      <c r="E24" s="123">
        <v>7.2999999999999995E-2</v>
      </c>
      <c r="F24" s="96"/>
      <c r="G24" s="99" t="s">
        <v>55</v>
      </c>
      <c r="H24" s="118"/>
      <c r="I24" s="115"/>
    </row>
    <row r="25" spans="1:9" s="99" customFormat="1" x14ac:dyDescent="0.25">
      <c r="A25" s="106" t="str">
        <f>IF(B25="","",MAX($A$8:A24)+1)</f>
        <v/>
      </c>
      <c r="B25" s="70"/>
      <c r="C25" s="119" t="s">
        <v>50</v>
      </c>
      <c r="D25" s="121" t="s">
        <v>40</v>
      </c>
      <c r="E25" s="123">
        <v>0.108</v>
      </c>
      <c r="F25" s="96"/>
      <c r="G25" s="99" t="s">
        <v>55</v>
      </c>
      <c r="H25" s="118"/>
      <c r="I25" s="115"/>
    </row>
    <row r="26" spans="1:9" s="99" customFormat="1" x14ac:dyDescent="0.25">
      <c r="A26" s="106" t="str">
        <f>IF(B26="","",MAX($A$8:A25)+1)</f>
        <v/>
      </c>
      <c r="B26" s="70"/>
      <c r="C26" s="119" t="s">
        <v>144</v>
      </c>
      <c r="D26" s="121" t="s">
        <v>40</v>
      </c>
      <c r="E26" s="123">
        <v>2.9000000000000001E-2</v>
      </c>
      <c r="F26" s="96"/>
      <c r="G26" s="99" t="s">
        <v>55</v>
      </c>
      <c r="H26" s="118"/>
      <c r="I26" s="115"/>
    </row>
    <row r="27" spans="1:9" s="99" customFormat="1" x14ac:dyDescent="0.25">
      <c r="A27" s="106" t="str">
        <f>IF(B27="","",MAX($A$8:A26)+1)</f>
        <v/>
      </c>
      <c r="B27" s="70"/>
      <c r="C27" s="119" t="s">
        <v>59</v>
      </c>
      <c r="D27" s="121" t="s">
        <v>40</v>
      </c>
      <c r="E27" s="123">
        <v>1.7000000000000001E-2</v>
      </c>
      <c r="F27" s="96"/>
      <c r="G27" s="99" t="s">
        <v>55</v>
      </c>
      <c r="H27" s="118"/>
      <c r="I27" s="115"/>
    </row>
    <row r="28" spans="1:9" s="99" customFormat="1" x14ac:dyDescent="0.25">
      <c r="A28" s="106" t="str">
        <f>IF(B28="","",MAX($A$8:A27)+1)</f>
        <v/>
      </c>
      <c r="B28" s="70"/>
      <c r="C28" s="119" t="s">
        <v>60</v>
      </c>
      <c r="D28" s="121" t="s">
        <v>40</v>
      </c>
      <c r="E28" s="123">
        <v>3.1E-2</v>
      </c>
      <c r="F28" s="96"/>
      <c r="G28" s="99" t="s">
        <v>55</v>
      </c>
      <c r="H28" s="118"/>
      <c r="I28" s="115"/>
    </row>
    <row r="29" spans="1:9" s="99" customFormat="1" x14ac:dyDescent="0.25">
      <c r="A29" s="106" t="str">
        <f>IF(B29="","",MAX($A$8:A28)+1)</f>
        <v/>
      </c>
      <c r="B29" s="70"/>
      <c r="C29" s="119" t="s">
        <v>52</v>
      </c>
      <c r="D29" s="121" t="s">
        <v>40</v>
      </c>
      <c r="E29" s="123">
        <v>4.0000000000000001E-3</v>
      </c>
      <c r="F29" s="96"/>
      <c r="G29" s="99" t="s">
        <v>55</v>
      </c>
      <c r="H29" s="118"/>
      <c r="I29" s="115"/>
    </row>
    <row r="30" spans="1:9" s="99" customFormat="1" ht="30" x14ac:dyDescent="0.25">
      <c r="A30" s="106" t="str">
        <f>IF(B30="","",MAX($A$8:A29)+1)</f>
        <v/>
      </c>
      <c r="B30" s="70"/>
      <c r="C30" s="119" t="s">
        <v>47</v>
      </c>
      <c r="D30" s="121" t="s">
        <v>22</v>
      </c>
      <c r="E30" s="120">
        <v>0.2</v>
      </c>
      <c r="F30" s="96"/>
      <c r="G30" s="99" t="s">
        <v>65</v>
      </c>
      <c r="H30" s="118"/>
      <c r="I30" s="115"/>
    </row>
    <row r="31" spans="1:9" s="99" customFormat="1" x14ac:dyDescent="0.25">
      <c r="A31" s="106" t="str">
        <f>IF(B31="","",MAX($A$8:A30)+1)</f>
        <v/>
      </c>
      <c r="B31" s="70"/>
      <c r="C31" s="119" t="s">
        <v>48</v>
      </c>
      <c r="D31" s="121" t="s">
        <v>22</v>
      </c>
      <c r="E31" s="120">
        <v>0.2</v>
      </c>
      <c r="F31" s="96"/>
      <c r="G31" s="99" t="s">
        <v>65</v>
      </c>
      <c r="H31" s="118"/>
      <c r="I31" s="115"/>
    </row>
    <row r="32" spans="1:9" s="99" customFormat="1" x14ac:dyDescent="0.25">
      <c r="A32" s="106" t="str">
        <f>IF(B32="","",MAX($A$8:A31)+1)</f>
        <v/>
      </c>
      <c r="B32" s="70"/>
      <c r="C32" s="119" t="s">
        <v>49</v>
      </c>
      <c r="D32" s="121" t="s">
        <v>40</v>
      </c>
      <c r="E32" s="123">
        <v>3.0000000000000001E-3</v>
      </c>
      <c r="F32" s="96"/>
      <c r="G32" s="99" t="s">
        <v>65</v>
      </c>
      <c r="H32" s="118"/>
      <c r="I32" s="115"/>
    </row>
    <row r="33" spans="1:9" s="99" customFormat="1" x14ac:dyDescent="0.25">
      <c r="A33" s="106" t="str">
        <f>IF(B33="","",MAX($A$8:A32)+1)</f>
        <v/>
      </c>
      <c r="B33" s="70"/>
      <c r="C33" s="119" t="s">
        <v>50</v>
      </c>
      <c r="D33" s="121" t="s">
        <v>40</v>
      </c>
      <c r="E33" s="123">
        <v>2.7E-2</v>
      </c>
      <c r="F33" s="96"/>
      <c r="G33" s="99" t="s">
        <v>65</v>
      </c>
      <c r="H33" s="118"/>
      <c r="I33" s="115"/>
    </row>
    <row r="34" spans="1:9" s="99" customFormat="1" x14ac:dyDescent="0.25">
      <c r="A34" s="106" t="str">
        <f>IF(B34="","",MAX($A$8:A33)+1)</f>
        <v/>
      </c>
      <c r="B34" s="70"/>
      <c r="C34" s="119" t="s">
        <v>51</v>
      </c>
      <c r="D34" s="121" t="s">
        <v>40</v>
      </c>
      <c r="E34" s="123">
        <v>2E-3</v>
      </c>
      <c r="F34" s="96"/>
      <c r="G34" s="99" t="s">
        <v>65</v>
      </c>
      <c r="H34" s="118"/>
      <c r="I34" s="115"/>
    </row>
    <row r="35" spans="1:9" s="99" customFormat="1" x14ac:dyDescent="0.25">
      <c r="A35" s="106" t="str">
        <f>IF(B35="","",MAX($A$8:A34)+1)</f>
        <v/>
      </c>
      <c r="B35" s="70"/>
      <c r="C35" s="119" t="s">
        <v>52</v>
      </c>
      <c r="D35" s="121" t="s">
        <v>40</v>
      </c>
      <c r="E35" s="123">
        <v>1E-3</v>
      </c>
      <c r="F35" s="96"/>
      <c r="G35" s="99" t="s">
        <v>65</v>
      </c>
      <c r="H35" s="118"/>
      <c r="I35" s="115"/>
    </row>
    <row r="36" spans="1:9" s="99" customFormat="1" ht="30" x14ac:dyDescent="0.25">
      <c r="A36" s="106" t="str">
        <f>IF(B36="","",MAX($A$8:A35)+1)</f>
        <v/>
      </c>
      <c r="B36" s="70"/>
      <c r="C36" s="119" t="s">
        <v>54</v>
      </c>
      <c r="D36" s="121" t="s">
        <v>22</v>
      </c>
      <c r="E36" s="120">
        <v>0.3</v>
      </c>
      <c r="F36" s="96"/>
      <c r="G36" s="99" t="s">
        <v>84</v>
      </c>
      <c r="H36" s="118"/>
      <c r="I36" s="115"/>
    </row>
    <row r="37" spans="1:9" s="99" customFormat="1" x14ac:dyDescent="0.25">
      <c r="A37" s="106" t="str">
        <f>IF(B37="","",MAX($A$8:A36)+1)</f>
        <v/>
      </c>
      <c r="B37" s="70"/>
      <c r="C37" s="119" t="s">
        <v>48</v>
      </c>
      <c r="D37" s="121" t="s">
        <v>22</v>
      </c>
      <c r="E37" s="120">
        <v>0.3</v>
      </c>
      <c r="F37" s="96"/>
      <c r="G37" s="99" t="s">
        <v>84</v>
      </c>
      <c r="H37" s="118"/>
      <c r="I37" s="115"/>
    </row>
    <row r="38" spans="1:9" s="99" customFormat="1" x14ac:dyDescent="0.25">
      <c r="A38" s="106" t="str">
        <f>IF(B38="","",MAX($A$8:A37)+1)</f>
        <v/>
      </c>
      <c r="B38" s="70"/>
      <c r="C38" s="119" t="s">
        <v>50</v>
      </c>
      <c r="D38" s="121" t="s">
        <v>40</v>
      </c>
      <c r="E38" s="123">
        <v>3.5999999999999997E-2</v>
      </c>
      <c r="F38" s="96"/>
      <c r="G38" s="99" t="s">
        <v>84</v>
      </c>
      <c r="H38" s="118"/>
      <c r="I38" s="115"/>
    </row>
    <row r="39" spans="1:9" s="99" customFormat="1" x14ac:dyDescent="0.25">
      <c r="A39" s="106" t="str">
        <f>IF(B39="","",MAX($A$8:A38)+1)</f>
        <v/>
      </c>
      <c r="B39" s="70"/>
      <c r="C39" s="119" t="s">
        <v>51</v>
      </c>
      <c r="D39" s="121" t="s">
        <v>40</v>
      </c>
      <c r="E39" s="123">
        <v>2E-3</v>
      </c>
      <c r="F39" s="96"/>
      <c r="G39" s="99" t="s">
        <v>84</v>
      </c>
      <c r="H39" s="118"/>
      <c r="I39" s="115"/>
    </row>
    <row r="40" spans="1:9" s="99" customFormat="1" ht="30" x14ac:dyDescent="0.25">
      <c r="A40" s="106" t="str">
        <f>IF(B40="","",MAX($A$8:A39)+1)</f>
        <v/>
      </c>
      <c r="B40" s="70"/>
      <c r="C40" s="119" t="s">
        <v>56</v>
      </c>
      <c r="D40" s="121" t="s">
        <v>22</v>
      </c>
      <c r="E40" s="120">
        <v>3</v>
      </c>
      <c r="F40" s="96"/>
      <c r="G40" s="99" t="s">
        <v>89</v>
      </c>
      <c r="H40" s="118"/>
      <c r="I40" s="115"/>
    </row>
    <row r="41" spans="1:9" s="99" customFormat="1" x14ac:dyDescent="0.25">
      <c r="A41" s="106" t="str">
        <f>IF(B41="","",MAX($A$8:A40)+1)</f>
        <v/>
      </c>
      <c r="B41" s="70"/>
      <c r="C41" s="119" t="s">
        <v>57</v>
      </c>
      <c r="D41" s="121" t="s">
        <v>22</v>
      </c>
      <c r="E41" s="120">
        <v>3</v>
      </c>
      <c r="F41" s="96"/>
      <c r="G41" s="99" t="s">
        <v>89</v>
      </c>
      <c r="H41" s="118"/>
      <c r="I41" s="115"/>
    </row>
    <row r="42" spans="1:9" s="99" customFormat="1" x14ac:dyDescent="0.25">
      <c r="A42" s="106" t="str">
        <f>IF(B42="","",MAX($A$8:A41)+1)</f>
        <v/>
      </c>
      <c r="B42" s="70"/>
      <c r="C42" s="119" t="s">
        <v>58</v>
      </c>
      <c r="D42" s="121" t="s">
        <v>40</v>
      </c>
      <c r="E42" s="123">
        <v>1.141</v>
      </c>
      <c r="F42" s="96"/>
      <c r="G42" s="99" t="s">
        <v>89</v>
      </c>
      <c r="H42" s="118"/>
      <c r="I42" s="115"/>
    </row>
    <row r="43" spans="1:9" s="99" customFormat="1" x14ac:dyDescent="0.25">
      <c r="A43" s="106" t="str">
        <f>IF(B43="","",MAX($A$8:A42)+1)</f>
        <v/>
      </c>
      <c r="B43" s="70"/>
      <c r="C43" s="119" t="s">
        <v>59</v>
      </c>
      <c r="D43" s="121" t="s">
        <v>40</v>
      </c>
      <c r="E43" s="123">
        <v>3.5000000000000003E-2</v>
      </c>
      <c r="F43" s="96"/>
      <c r="G43" s="99" t="s">
        <v>89</v>
      </c>
      <c r="H43" s="118"/>
      <c r="I43" s="115"/>
    </row>
    <row r="44" spans="1:9" s="99" customFormat="1" x14ac:dyDescent="0.25">
      <c r="A44" s="106" t="str">
        <f>IF(B44="","",MAX($A$8:A43)+1)</f>
        <v/>
      </c>
      <c r="B44" s="70"/>
      <c r="C44" s="119" t="s">
        <v>60</v>
      </c>
      <c r="D44" s="121" t="s">
        <v>40</v>
      </c>
      <c r="E44" s="123">
        <v>0.20799999999999999</v>
      </c>
      <c r="F44" s="96"/>
      <c r="G44" s="99" t="s">
        <v>89</v>
      </c>
      <c r="H44" s="118"/>
      <c r="I44" s="115"/>
    </row>
    <row r="45" spans="1:9" s="99" customFormat="1" ht="30" x14ac:dyDescent="0.25">
      <c r="A45" s="106" t="str">
        <f>IF(B45="","",MAX($A$8:A44)+1)</f>
        <v/>
      </c>
      <c r="B45" s="70"/>
      <c r="C45" s="119" t="s">
        <v>62</v>
      </c>
      <c r="D45" s="121" t="s">
        <v>22</v>
      </c>
      <c r="E45" s="120">
        <v>1.2</v>
      </c>
      <c r="F45" s="126"/>
      <c r="G45" s="99" t="s">
        <v>85</v>
      </c>
      <c r="H45" s="118"/>
      <c r="I45" s="115"/>
    </row>
    <row r="46" spans="1:9" s="99" customFormat="1" x14ac:dyDescent="0.25">
      <c r="A46" s="106" t="str">
        <f>IF(B46="","",MAX($A$8:A45)+1)</f>
        <v/>
      </c>
      <c r="B46" s="70"/>
      <c r="C46" s="119" t="s">
        <v>57</v>
      </c>
      <c r="D46" s="121" t="s">
        <v>22</v>
      </c>
      <c r="E46" s="120">
        <v>1.2</v>
      </c>
      <c r="F46" s="126"/>
      <c r="G46" s="99" t="s">
        <v>85</v>
      </c>
      <c r="H46" s="118"/>
      <c r="I46" s="115"/>
    </row>
    <row r="47" spans="1:9" s="99" customFormat="1" x14ac:dyDescent="0.25">
      <c r="A47" s="106" t="str">
        <f>IF(B47="","",MAX($A$8:A46)+1)</f>
        <v/>
      </c>
      <c r="B47" s="70"/>
      <c r="C47" s="119" t="s">
        <v>58</v>
      </c>
      <c r="D47" s="121" t="s">
        <v>40</v>
      </c>
      <c r="E47" s="123">
        <v>5.6000000000000001E-2</v>
      </c>
      <c r="F47" s="96"/>
      <c r="G47" s="99" t="s">
        <v>85</v>
      </c>
      <c r="H47" s="118"/>
      <c r="I47" s="115"/>
    </row>
    <row r="48" spans="1:9" s="99" customFormat="1" x14ac:dyDescent="0.25">
      <c r="A48" s="106" t="str">
        <f>IF(B48="","",MAX($A$8:A47)+1)</f>
        <v/>
      </c>
      <c r="B48" s="70"/>
      <c r="C48" s="119" t="s">
        <v>59</v>
      </c>
      <c r="D48" s="121" t="s">
        <v>40</v>
      </c>
      <c r="E48" s="123">
        <v>1.7000000000000001E-2</v>
      </c>
      <c r="F48" s="96"/>
      <c r="G48" s="99" t="s">
        <v>85</v>
      </c>
      <c r="H48" s="118"/>
      <c r="I48" s="115"/>
    </row>
    <row r="49" spans="1:9" s="99" customFormat="1" x14ac:dyDescent="0.25">
      <c r="A49" s="106" t="str">
        <f>IF(B49="","",MAX($A$8:A48)+1)</f>
        <v/>
      </c>
      <c r="B49" s="70"/>
      <c r="C49" s="119" t="s">
        <v>60</v>
      </c>
      <c r="D49" s="121" t="s">
        <v>40</v>
      </c>
      <c r="E49" s="123">
        <v>7.9000000000000001E-2</v>
      </c>
      <c r="F49" s="96"/>
      <c r="G49" s="99" t="s">
        <v>85</v>
      </c>
      <c r="H49" s="118"/>
      <c r="I49" s="115"/>
    </row>
    <row r="50" spans="1:9" s="99" customFormat="1" ht="30" x14ac:dyDescent="0.25">
      <c r="A50" s="106" t="str">
        <f>IF(B50="","",MAX($A$8:A49)+1)</f>
        <v/>
      </c>
      <c r="B50" s="70"/>
      <c r="C50" s="119" t="s">
        <v>74</v>
      </c>
      <c r="D50" s="121" t="s">
        <v>28</v>
      </c>
      <c r="E50" s="123">
        <v>22</v>
      </c>
      <c r="F50" s="96"/>
      <c r="G50" s="99" t="s">
        <v>151</v>
      </c>
      <c r="H50" s="118"/>
      <c r="I50" s="115"/>
    </row>
    <row r="51" spans="1:9" s="99" customFormat="1" ht="30" x14ac:dyDescent="0.25">
      <c r="A51" s="106" t="str">
        <f>IF(B51="","",MAX($A$8:A50)+1)</f>
        <v/>
      </c>
      <c r="B51" s="70"/>
      <c r="C51" s="119" t="s">
        <v>64</v>
      </c>
      <c r="D51" s="121" t="s">
        <v>22</v>
      </c>
      <c r="E51" s="120">
        <v>0.1</v>
      </c>
      <c r="F51" s="96"/>
      <c r="G51" s="99" t="s">
        <v>146</v>
      </c>
      <c r="H51" s="118"/>
      <c r="I51" s="115"/>
    </row>
    <row r="52" spans="1:9" s="99" customFormat="1" ht="30" x14ac:dyDescent="0.25">
      <c r="A52" s="106" t="str">
        <f>IF(B52="","",MAX($A$8:A51)+1)</f>
        <v/>
      </c>
      <c r="B52" s="70"/>
      <c r="C52" s="119" t="s">
        <v>147</v>
      </c>
      <c r="D52" s="121" t="s">
        <v>22</v>
      </c>
      <c r="E52" s="120">
        <v>0.94</v>
      </c>
      <c r="F52" s="96"/>
      <c r="G52" s="99" t="s">
        <v>68</v>
      </c>
      <c r="H52" s="118"/>
      <c r="I52" s="115"/>
    </row>
    <row r="53" spans="1:9" s="99" customFormat="1" x14ac:dyDescent="0.25">
      <c r="A53" s="106" t="str">
        <f>IF(B53="","",MAX($A$8:A52)+1)</f>
        <v/>
      </c>
      <c r="B53" s="70"/>
      <c r="C53" s="119" t="s">
        <v>48</v>
      </c>
      <c r="D53" s="121" t="s">
        <v>22</v>
      </c>
      <c r="E53" s="120">
        <v>0.94</v>
      </c>
      <c r="F53" s="96"/>
      <c r="G53" s="99" t="s">
        <v>68</v>
      </c>
      <c r="H53" s="118"/>
      <c r="I53" s="115"/>
    </row>
    <row r="54" spans="1:9" s="99" customFormat="1" x14ac:dyDescent="0.25">
      <c r="A54" s="106" t="str">
        <f>IF(B54="","",MAX($A$8:A53)+1)</f>
        <v/>
      </c>
      <c r="B54" s="70"/>
      <c r="C54" s="119" t="s">
        <v>49</v>
      </c>
      <c r="D54" s="121" t="s">
        <v>40</v>
      </c>
      <c r="E54" s="123">
        <v>7.0000000000000001E-3</v>
      </c>
      <c r="F54" s="96"/>
      <c r="G54" s="99" t="s">
        <v>68</v>
      </c>
      <c r="H54" s="118"/>
      <c r="I54" s="115"/>
    </row>
    <row r="55" spans="1:9" s="99" customFormat="1" x14ac:dyDescent="0.25">
      <c r="A55" s="106" t="str">
        <f>IF(B55="","",MAX($A$8:A54)+1)</f>
        <v/>
      </c>
      <c r="B55" s="70"/>
      <c r="C55" s="119" t="s">
        <v>58</v>
      </c>
      <c r="D55" s="121" t="s">
        <v>40</v>
      </c>
      <c r="E55" s="123">
        <v>2.5000000000000001E-2</v>
      </c>
      <c r="F55" s="96"/>
      <c r="G55" s="99" t="s">
        <v>68</v>
      </c>
      <c r="H55" s="118"/>
      <c r="I55" s="115"/>
    </row>
    <row r="56" spans="1:9" s="99" customFormat="1" x14ac:dyDescent="0.25">
      <c r="A56" s="106" t="str">
        <f>IF(B56="","",MAX($A$8:A55)+1)</f>
        <v/>
      </c>
      <c r="B56" s="70"/>
      <c r="C56" s="119" t="s">
        <v>50</v>
      </c>
      <c r="D56" s="121" t="s">
        <v>40</v>
      </c>
      <c r="E56" s="123">
        <v>3.7999999999999999E-2</v>
      </c>
      <c r="F56" s="96"/>
      <c r="G56" s="99" t="s">
        <v>68</v>
      </c>
      <c r="H56" s="118"/>
      <c r="I56" s="115"/>
    </row>
    <row r="57" spans="1:9" s="99" customFormat="1" x14ac:dyDescent="0.25">
      <c r="A57" s="106" t="str">
        <f>IF(B57="","",MAX($A$8:A56)+1)</f>
        <v/>
      </c>
      <c r="B57" s="70"/>
      <c r="C57" s="119" t="s">
        <v>144</v>
      </c>
      <c r="D57" s="121" t="s">
        <v>40</v>
      </c>
      <c r="E57" s="123">
        <v>0.01</v>
      </c>
      <c r="F57" s="96"/>
      <c r="G57" s="99" t="s">
        <v>68</v>
      </c>
      <c r="H57" s="118"/>
      <c r="I57" s="115"/>
    </row>
    <row r="58" spans="1:9" s="99" customFormat="1" x14ac:dyDescent="0.25">
      <c r="A58" s="106" t="str">
        <f>IF(B58="","",MAX($A$8:A57)+1)</f>
        <v/>
      </c>
      <c r="B58" s="70"/>
      <c r="C58" s="119" t="s">
        <v>59</v>
      </c>
      <c r="D58" s="121" t="s">
        <v>40</v>
      </c>
      <c r="E58" s="123">
        <v>8.9999999999999993E-3</v>
      </c>
      <c r="F58" s="96"/>
      <c r="G58" s="99" t="s">
        <v>68</v>
      </c>
      <c r="H58" s="118"/>
      <c r="I58" s="115"/>
    </row>
    <row r="59" spans="1:9" s="99" customFormat="1" x14ac:dyDescent="0.25">
      <c r="A59" s="106" t="str">
        <f>IF(B59="","",MAX($A$8:A58)+1)</f>
        <v/>
      </c>
      <c r="B59" s="70"/>
      <c r="C59" s="119" t="s">
        <v>60</v>
      </c>
      <c r="D59" s="121" t="s">
        <v>40</v>
      </c>
      <c r="E59" s="123">
        <v>8.9999999999999993E-3</v>
      </c>
      <c r="F59" s="96"/>
      <c r="G59" s="99" t="s">
        <v>68</v>
      </c>
      <c r="H59" s="118"/>
      <c r="I59" s="115"/>
    </row>
    <row r="60" spans="1:9" s="99" customFormat="1" x14ac:dyDescent="0.25">
      <c r="A60" s="106" t="str">
        <f>IF(B60="","",MAX($A$8:A59)+1)</f>
        <v/>
      </c>
      <c r="B60" s="70"/>
      <c r="C60" s="119" t="s">
        <v>52</v>
      </c>
      <c r="D60" s="121" t="s">
        <v>40</v>
      </c>
      <c r="E60" s="123">
        <v>2E-3</v>
      </c>
      <c r="F60" s="96"/>
      <c r="G60" s="99" t="s">
        <v>68</v>
      </c>
      <c r="H60" s="118"/>
      <c r="I60" s="115"/>
    </row>
    <row r="61" spans="1:9" s="99" customFormat="1" ht="30" x14ac:dyDescent="0.25">
      <c r="A61" s="106" t="str">
        <f>IF(B61="","",MAX($A$8:A60)+1)</f>
        <v/>
      </c>
      <c r="B61" s="70"/>
      <c r="C61" s="119" t="s">
        <v>148</v>
      </c>
      <c r="D61" s="121" t="s">
        <v>22</v>
      </c>
      <c r="E61" s="123">
        <v>2.16</v>
      </c>
      <c r="F61" s="96"/>
      <c r="G61" s="99" t="s">
        <v>71</v>
      </c>
      <c r="H61" s="118"/>
      <c r="I61" s="115"/>
    </row>
    <row r="62" spans="1:9" s="99" customFormat="1" x14ac:dyDescent="0.25">
      <c r="A62" s="106" t="str">
        <f>IF(B62="","",MAX($A$8:A61)+1)</f>
        <v/>
      </c>
      <c r="B62" s="70"/>
      <c r="C62" s="119" t="s">
        <v>48</v>
      </c>
      <c r="D62" s="121" t="s">
        <v>22</v>
      </c>
      <c r="E62" s="123">
        <v>2.16</v>
      </c>
      <c r="F62" s="96"/>
      <c r="G62" s="99" t="s">
        <v>71</v>
      </c>
      <c r="H62" s="118"/>
      <c r="I62" s="115"/>
    </row>
    <row r="63" spans="1:9" s="99" customFormat="1" x14ac:dyDescent="0.25">
      <c r="A63" s="106" t="str">
        <f>IF(B63="","",MAX($A$8:A62)+1)</f>
        <v/>
      </c>
      <c r="B63" s="70"/>
      <c r="C63" s="119" t="s">
        <v>49</v>
      </c>
      <c r="D63" s="121" t="s">
        <v>40</v>
      </c>
      <c r="E63" s="123">
        <v>0.14000000000000001</v>
      </c>
      <c r="F63" s="96"/>
      <c r="G63" s="99" t="s">
        <v>71</v>
      </c>
      <c r="H63" s="118"/>
      <c r="I63" s="115"/>
    </row>
    <row r="64" spans="1:9" s="99" customFormat="1" x14ac:dyDescent="0.25">
      <c r="A64" s="106" t="str">
        <f>IF(B64="","",MAX($A$8:A63)+1)</f>
        <v/>
      </c>
      <c r="B64" s="70"/>
      <c r="C64" s="119" t="s">
        <v>58</v>
      </c>
      <c r="D64" s="121" t="s">
        <v>40</v>
      </c>
      <c r="E64" s="123">
        <v>0.05</v>
      </c>
      <c r="F64" s="96"/>
      <c r="G64" s="99" t="s">
        <v>71</v>
      </c>
      <c r="H64" s="118"/>
      <c r="I64" s="115"/>
    </row>
    <row r="65" spans="1:9" s="99" customFormat="1" x14ac:dyDescent="0.25">
      <c r="A65" s="106" t="str">
        <f>IF(B65="","",MAX($A$8:A64)+1)</f>
        <v/>
      </c>
      <c r="B65" s="70"/>
      <c r="C65" s="119" t="s">
        <v>50</v>
      </c>
      <c r="D65" s="121" t="s">
        <v>40</v>
      </c>
      <c r="E65" s="123">
        <v>8.8999999999999996E-2</v>
      </c>
      <c r="F65" s="96"/>
      <c r="G65" s="99" t="s">
        <v>71</v>
      </c>
      <c r="H65" s="118"/>
      <c r="I65" s="115"/>
    </row>
    <row r="66" spans="1:9" s="99" customFormat="1" x14ac:dyDescent="0.25">
      <c r="A66" s="106" t="str">
        <f>IF(B66="","",MAX($A$8:A65)+1)</f>
        <v/>
      </c>
      <c r="B66" s="70"/>
      <c r="C66" s="119" t="s">
        <v>144</v>
      </c>
      <c r="D66" s="121" t="s">
        <v>40</v>
      </c>
      <c r="E66" s="123">
        <v>0.02</v>
      </c>
      <c r="F66" s="96"/>
      <c r="G66" s="99" t="s">
        <v>71</v>
      </c>
      <c r="H66" s="118"/>
      <c r="I66" s="115"/>
    </row>
    <row r="67" spans="1:9" s="99" customFormat="1" x14ac:dyDescent="0.25">
      <c r="A67" s="106" t="str">
        <f>IF(B67="","",MAX($A$8:A66)+1)</f>
        <v/>
      </c>
      <c r="B67" s="70"/>
      <c r="C67" s="119" t="s">
        <v>59</v>
      </c>
      <c r="D67" s="121" t="s">
        <v>40</v>
      </c>
      <c r="E67" s="123">
        <v>1.7999999999999999E-2</v>
      </c>
      <c r="F67" s="96"/>
      <c r="G67" s="99" t="s">
        <v>71</v>
      </c>
      <c r="H67" s="118"/>
      <c r="I67" s="115"/>
    </row>
    <row r="68" spans="1:9" s="99" customFormat="1" x14ac:dyDescent="0.25">
      <c r="A68" s="106" t="str">
        <f>IF(B68="","",MAX($A$8:A67)+1)</f>
        <v/>
      </c>
      <c r="B68" s="70"/>
      <c r="C68" s="119" t="s">
        <v>60</v>
      </c>
      <c r="D68" s="121" t="s">
        <v>40</v>
      </c>
      <c r="E68" s="123">
        <v>2.4E-2</v>
      </c>
      <c r="F68" s="96"/>
      <c r="G68" s="99" t="s">
        <v>71</v>
      </c>
      <c r="H68" s="118"/>
      <c r="I68" s="115"/>
    </row>
    <row r="69" spans="1:9" s="99" customFormat="1" x14ac:dyDescent="0.25">
      <c r="A69" s="106" t="str">
        <f>IF(B69="","",MAX($A$8:A68)+1)</f>
        <v/>
      </c>
      <c r="B69" s="70"/>
      <c r="C69" s="119" t="s">
        <v>52</v>
      </c>
      <c r="D69" s="121" t="s">
        <v>40</v>
      </c>
      <c r="E69" s="123">
        <v>4.0000000000000001E-3</v>
      </c>
      <c r="F69" s="96"/>
      <c r="G69" s="99" t="s">
        <v>71</v>
      </c>
      <c r="H69" s="118"/>
      <c r="I69" s="115"/>
    </row>
    <row r="70" spans="1:9" s="99" customFormat="1" ht="30" x14ac:dyDescent="0.25">
      <c r="A70" s="106" t="str">
        <f>IF(B70="","",MAX($A$8:A69)+1)</f>
        <v/>
      </c>
      <c r="B70" s="70"/>
      <c r="C70" s="119" t="s">
        <v>66</v>
      </c>
      <c r="D70" s="121" t="s">
        <v>22</v>
      </c>
      <c r="E70" s="120">
        <v>0.2</v>
      </c>
      <c r="F70" s="96"/>
      <c r="G70" s="99" t="s">
        <v>78</v>
      </c>
      <c r="H70" s="118"/>
      <c r="I70" s="115"/>
    </row>
    <row r="71" spans="1:9" s="99" customFormat="1" x14ac:dyDescent="0.25">
      <c r="A71" s="106" t="str">
        <f>IF(B71="","",MAX($A$8:A70)+1)</f>
        <v/>
      </c>
      <c r="B71" s="70"/>
      <c r="C71" s="119" t="s">
        <v>48</v>
      </c>
      <c r="D71" s="121" t="s">
        <v>22</v>
      </c>
      <c r="E71" s="120">
        <v>0.2</v>
      </c>
      <c r="F71" s="96"/>
      <c r="G71" s="99" t="s">
        <v>78</v>
      </c>
      <c r="H71" s="118"/>
      <c r="I71" s="115"/>
    </row>
    <row r="72" spans="1:9" s="99" customFormat="1" x14ac:dyDescent="0.25">
      <c r="A72" s="106" t="str">
        <f>IF(B72="","",MAX($A$8:A71)+1)</f>
        <v/>
      </c>
      <c r="B72" s="70"/>
      <c r="C72" s="119" t="s">
        <v>49</v>
      </c>
      <c r="D72" s="121" t="s">
        <v>40</v>
      </c>
      <c r="E72" s="123">
        <v>3.0000000000000001E-3</v>
      </c>
      <c r="F72" s="96"/>
      <c r="G72" s="99" t="s">
        <v>78</v>
      </c>
      <c r="H72" s="118"/>
      <c r="I72" s="115"/>
    </row>
    <row r="73" spans="1:9" s="99" customFormat="1" x14ac:dyDescent="0.25">
      <c r="A73" s="106" t="str">
        <f>IF(B73="","",MAX($A$8:A72)+1)</f>
        <v/>
      </c>
      <c r="B73" s="70"/>
      <c r="C73" s="119" t="s">
        <v>50</v>
      </c>
      <c r="D73" s="121" t="s">
        <v>40</v>
      </c>
      <c r="E73" s="123">
        <v>2.7E-2</v>
      </c>
      <c r="F73" s="96"/>
      <c r="G73" s="99" t="s">
        <v>78</v>
      </c>
      <c r="H73" s="118"/>
      <c r="I73" s="115"/>
    </row>
    <row r="74" spans="1:9" s="99" customFormat="1" x14ac:dyDescent="0.25">
      <c r="A74" s="106" t="str">
        <f>IF(B74="","",MAX($A$8:A73)+1)</f>
        <v/>
      </c>
      <c r="B74" s="70"/>
      <c r="C74" s="119" t="s">
        <v>51</v>
      </c>
      <c r="D74" s="121" t="s">
        <v>40</v>
      </c>
      <c r="E74" s="123">
        <v>2E-3</v>
      </c>
      <c r="F74" s="96"/>
      <c r="G74" s="99" t="s">
        <v>78</v>
      </c>
      <c r="H74" s="118"/>
      <c r="I74" s="115"/>
    </row>
    <row r="75" spans="1:9" s="99" customFormat="1" x14ac:dyDescent="0.25">
      <c r="A75" s="106" t="str">
        <f>IF(B75="","",MAX($A$8:A74)+1)</f>
        <v/>
      </c>
      <c r="B75" s="70"/>
      <c r="C75" s="119" t="s">
        <v>52</v>
      </c>
      <c r="D75" s="121" t="s">
        <v>40</v>
      </c>
      <c r="E75" s="123">
        <v>1E-3</v>
      </c>
      <c r="F75" s="96"/>
      <c r="G75" s="99" t="s">
        <v>78</v>
      </c>
      <c r="H75" s="118"/>
      <c r="I75" s="115"/>
    </row>
    <row r="76" spans="1:9" s="99" customFormat="1" ht="30" x14ac:dyDescent="0.25">
      <c r="A76" s="106" t="str">
        <f>IF(B76="","",MAX($A$8:A75)+1)</f>
        <v/>
      </c>
      <c r="B76" s="70"/>
      <c r="C76" s="119" t="s">
        <v>69</v>
      </c>
      <c r="D76" s="121" t="s">
        <v>22</v>
      </c>
      <c r="E76" s="120">
        <v>0.3</v>
      </c>
      <c r="F76" s="96"/>
      <c r="G76" s="99" t="s">
        <v>92</v>
      </c>
      <c r="H76" s="118"/>
      <c r="I76" s="115"/>
    </row>
    <row r="77" spans="1:9" s="99" customFormat="1" x14ac:dyDescent="0.25">
      <c r="A77" s="106" t="str">
        <f>IF(B77="","",MAX($A$8:A76)+1)</f>
        <v/>
      </c>
      <c r="B77" s="70"/>
      <c r="C77" s="119" t="s">
        <v>48</v>
      </c>
      <c r="D77" s="121" t="s">
        <v>22</v>
      </c>
      <c r="E77" s="120">
        <v>0.3</v>
      </c>
      <c r="F77" s="96"/>
      <c r="G77" s="99" t="s">
        <v>92</v>
      </c>
      <c r="H77" s="118"/>
      <c r="I77" s="115"/>
    </row>
    <row r="78" spans="1:9" s="99" customFormat="1" x14ac:dyDescent="0.25">
      <c r="A78" s="106" t="str">
        <f>IF(B78="","",MAX($A$8:A77)+1)</f>
        <v/>
      </c>
      <c r="B78" s="70"/>
      <c r="C78" s="119" t="s">
        <v>50</v>
      </c>
      <c r="D78" s="121" t="s">
        <v>40</v>
      </c>
      <c r="E78" s="123">
        <v>3.5999999999999997E-2</v>
      </c>
      <c r="F78" s="96"/>
      <c r="G78" s="99" t="s">
        <v>92</v>
      </c>
      <c r="H78" s="118"/>
      <c r="I78" s="115"/>
    </row>
    <row r="79" spans="1:9" s="99" customFormat="1" x14ac:dyDescent="0.25">
      <c r="A79" s="106" t="str">
        <f>IF(B79="","",MAX($A$8:A78)+1)</f>
        <v/>
      </c>
      <c r="B79" s="70"/>
      <c r="C79" s="119" t="s">
        <v>51</v>
      </c>
      <c r="D79" s="121" t="s">
        <v>40</v>
      </c>
      <c r="E79" s="123">
        <v>2E-3</v>
      </c>
      <c r="F79" s="96"/>
      <c r="G79" s="99" t="s">
        <v>92</v>
      </c>
      <c r="H79" s="118"/>
      <c r="I79" s="115"/>
    </row>
    <row r="80" spans="1:9" s="99" customFormat="1" ht="30" x14ac:dyDescent="0.25">
      <c r="A80" s="106" t="str">
        <f>IF(B80="","",MAX($A$8:A79)+1)</f>
        <v/>
      </c>
      <c r="B80" s="70"/>
      <c r="C80" s="119" t="s">
        <v>70</v>
      </c>
      <c r="D80" s="121" t="s">
        <v>22</v>
      </c>
      <c r="E80" s="120">
        <v>1.5</v>
      </c>
      <c r="F80" s="96"/>
      <c r="G80" s="99" t="s">
        <v>93</v>
      </c>
      <c r="H80" s="118"/>
      <c r="I80" s="115"/>
    </row>
    <row r="81" spans="1:9" s="99" customFormat="1" x14ac:dyDescent="0.25">
      <c r="A81" s="106" t="str">
        <f>IF(B81="","",MAX($A$8:A80)+1)</f>
        <v/>
      </c>
      <c r="B81" s="70"/>
      <c r="C81" s="119" t="s">
        <v>57</v>
      </c>
      <c r="D81" s="121" t="s">
        <v>22</v>
      </c>
      <c r="E81" s="120">
        <v>1.5</v>
      </c>
      <c r="F81" s="96"/>
      <c r="G81" s="99" t="s">
        <v>93</v>
      </c>
      <c r="H81" s="118"/>
      <c r="I81" s="115"/>
    </row>
    <row r="82" spans="1:9" s="99" customFormat="1" x14ac:dyDescent="0.25">
      <c r="A82" s="106" t="str">
        <f>IF(B82="","",MAX($A$8:A81)+1)</f>
        <v/>
      </c>
      <c r="B82" s="70"/>
      <c r="C82" s="119" t="s">
        <v>58</v>
      </c>
      <c r="D82" s="121" t="s">
        <v>40</v>
      </c>
      <c r="E82" s="123">
        <v>7.0999999999999994E-2</v>
      </c>
      <c r="F82" s="96"/>
      <c r="G82" s="99" t="s">
        <v>93</v>
      </c>
      <c r="H82" s="118"/>
      <c r="I82" s="115"/>
    </row>
    <row r="83" spans="1:9" s="99" customFormat="1" x14ac:dyDescent="0.25">
      <c r="A83" s="106" t="str">
        <f>IF(B83="","",MAX($A$8:A82)+1)</f>
        <v/>
      </c>
      <c r="B83" s="70"/>
      <c r="C83" s="119" t="s">
        <v>59</v>
      </c>
      <c r="D83" s="121" t="s">
        <v>40</v>
      </c>
      <c r="E83" s="123">
        <v>1.7000000000000001E-2</v>
      </c>
      <c r="F83" s="96"/>
      <c r="G83" s="99" t="s">
        <v>93</v>
      </c>
      <c r="H83" s="118"/>
      <c r="I83" s="115"/>
    </row>
    <row r="84" spans="1:9" s="99" customFormat="1" x14ac:dyDescent="0.25">
      <c r="A84" s="106" t="str">
        <f>IF(B84="","",MAX($A$8:A83)+1)</f>
        <v/>
      </c>
      <c r="B84" s="70"/>
      <c r="C84" s="119" t="s">
        <v>60</v>
      </c>
      <c r="D84" s="121" t="s">
        <v>40</v>
      </c>
      <c r="E84" s="123">
        <v>0.104</v>
      </c>
      <c r="F84" s="96"/>
      <c r="G84" s="99" t="s">
        <v>93</v>
      </c>
      <c r="H84" s="118"/>
      <c r="I84" s="115"/>
    </row>
    <row r="85" spans="1:9" s="99" customFormat="1" ht="30" x14ac:dyDescent="0.25">
      <c r="A85" s="106" t="str">
        <f>IF(B85="","",MAX($A$8:A84)+1)</f>
        <v/>
      </c>
      <c r="B85" s="70"/>
      <c r="C85" s="119" t="s">
        <v>72</v>
      </c>
      <c r="D85" s="121" t="s">
        <v>22</v>
      </c>
      <c r="E85" s="120">
        <v>2.4</v>
      </c>
      <c r="F85" s="96"/>
      <c r="G85" s="99" t="s">
        <v>91</v>
      </c>
      <c r="H85" s="118"/>
      <c r="I85" s="115"/>
    </row>
    <row r="86" spans="1:9" s="99" customFormat="1" x14ac:dyDescent="0.25">
      <c r="A86" s="106" t="str">
        <f>IF(B86="","",MAX($A$8:A85)+1)</f>
        <v/>
      </c>
      <c r="B86" s="70"/>
      <c r="C86" s="119" t="s">
        <v>57</v>
      </c>
      <c r="D86" s="121" t="s">
        <v>22</v>
      </c>
      <c r="E86" s="120">
        <v>2.4</v>
      </c>
      <c r="F86" s="96"/>
      <c r="G86" s="99" t="s">
        <v>91</v>
      </c>
      <c r="H86" s="118"/>
      <c r="I86" s="115"/>
    </row>
    <row r="87" spans="1:9" s="99" customFormat="1" x14ac:dyDescent="0.25">
      <c r="A87" s="106" t="str">
        <f>IF(B87="","",MAX($A$8:A86)+1)</f>
        <v/>
      </c>
      <c r="B87" s="70"/>
      <c r="C87" s="119" t="s">
        <v>58</v>
      </c>
      <c r="D87" s="121" t="s">
        <v>40</v>
      </c>
      <c r="E87" s="123">
        <v>0.112</v>
      </c>
      <c r="F87" s="96"/>
      <c r="G87" s="99" t="s">
        <v>91</v>
      </c>
      <c r="H87" s="118"/>
      <c r="I87" s="115"/>
    </row>
    <row r="88" spans="1:9" s="99" customFormat="1" x14ac:dyDescent="0.25">
      <c r="A88" s="106" t="str">
        <f>IF(B88="","",MAX($A$8:A87)+1)</f>
        <v/>
      </c>
      <c r="B88" s="70"/>
      <c r="C88" s="119" t="s">
        <v>59</v>
      </c>
      <c r="D88" s="121" t="s">
        <v>40</v>
      </c>
      <c r="E88" s="123">
        <v>3.4000000000000002E-2</v>
      </c>
      <c r="F88" s="96"/>
      <c r="G88" s="99" t="s">
        <v>91</v>
      </c>
      <c r="H88" s="118"/>
      <c r="I88" s="115"/>
    </row>
    <row r="89" spans="1:9" s="99" customFormat="1" x14ac:dyDescent="0.25">
      <c r="A89" s="106" t="str">
        <f>IF(B89="","",MAX($A$8:A88)+1)</f>
        <v/>
      </c>
      <c r="B89" s="70"/>
      <c r="C89" s="119" t="s">
        <v>60</v>
      </c>
      <c r="D89" s="121" t="s">
        <v>40</v>
      </c>
      <c r="E89" s="123">
        <v>0.158</v>
      </c>
      <c r="F89" s="96"/>
      <c r="G89" s="99" t="s">
        <v>91</v>
      </c>
      <c r="H89" s="118"/>
      <c r="I89" s="115"/>
    </row>
    <row r="90" spans="1:9" s="99" customFormat="1" ht="30" x14ac:dyDescent="0.25">
      <c r="A90" s="106" t="str">
        <f>IF(B90="","",MAX($A$8:A89)+1)</f>
        <v/>
      </c>
      <c r="B90" s="70"/>
      <c r="C90" s="119" t="s">
        <v>75</v>
      </c>
      <c r="D90" s="121" t="s">
        <v>28</v>
      </c>
      <c r="E90" s="120">
        <v>18.3</v>
      </c>
      <c r="F90" s="96"/>
      <c r="G90" s="99" t="s">
        <v>149</v>
      </c>
      <c r="H90" s="118"/>
      <c r="I90" s="115"/>
    </row>
    <row r="91" spans="1:9" s="99" customFormat="1" ht="30" x14ac:dyDescent="0.25">
      <c r="A91" s="106" t="str">
        <f>IF(B91="","",MAX($A$8:A90)+1)</f>
        <v/>
      </c>
      <c r="B91" s="70"/>
      <c r="C91" s="119" t="s">
        <v>77</v>
      </c>
      <c r="D91" s="121" t="s">
        <v>22</v>
      </c>
      <c r="E91" s="120">
        <v>0.1</v>
      </c>
      <c r="F91" s="96"/>
      <c r="G91" s="99" t="s">
        <v>150</v>
      </c>
      <c r="H91" s="118"/>
      <c r="I91" s="115"/>
    </row>
    <row r="92" spans="1:9" s="29" customFormat="1" x14ac:dyDescent="0.25">
      <c r="A92" s="106">
        <f>IF(B92="","",MAX($A$8:A91)+1)</f>
        <v>2</v>
      </c>
      <c r="B92" s="61" t="s">
        <v>80</v>
      </c>
      <c r="C92" s="25" t="s">
        <v>79</v>
      </c>
      <c r="D92" s="61" t="s">
        <v>82</v>
      </c>
      <c r="E92" s="124">
        <f>E93+E98+E103</f>
        <v>96.800000000000011</v>
      </c>
      <c r="F92" s="122" t="s">
        <v>29</v>
      </c>
      <c r="H92" s="32"/>
      <c r="I92" s="108"/>
    </row>
    <row r="93" spans="1:9" s="99" customFormat="1" ht="30" x14ac:dyDescent="0.25">
      <c r="A93" s="106" t="str">
        <f>IF(B93="","",MAX($A$8:A92)+1)</f>
        <v/>
      </c>
      <c r="B93" s="70"/>
      <c r="C93" s="119" t="s">
        <v>83</v>
      </c>
      <c r="D93" s="70" t="s">
        <v>82</v>
      </c>
      <c r="E93" s="120">
        <v>32.1</v>
      </c>
      <c r="F93" s="96"/>
      <c r="G93" s="99" t="s">
        <v>152</v>
      </c>
      <c r="H93" s="118"/>
      <c r="I93" s="115"/>
    </row>
    <row r="94" spans="1:9" s="99" customFormat="1" ht="30" x14ac:dyDescent="0.25">
      <c r="A94" s="106" t="str">
        <f>IF(B94="","",MAX($A$8:A93)+1)</f>
        <v/>
      </c>
      <c r="B94" s="70"/>
      <c r="C94" s="100" t="s">
        <v>81</v>
      </c>
      <c r="D94" s="70" t="s">
        <v>82</v>
      </c>
      <c r="E94" s="120">
        <v>25.8</v>
      </c>
      <c r="F94" s="96"/>
      <c r="G94" s="99" t="s">
        <v>153</v>
      </c>
      <c r="H94" s="118"/>
      <c r="I94" s="115"/>
    </row>
    <row r="95" spans="1:9" s="99" customFormat="1" x14ac:dyDescent="0.25">
      <c r="A95" s="106" t="str">
        <f>IF(B95="","",MAX($A$8:A94)+1)</f>
        <v/>
      </c>
      <c r="B95" s="70"/>
      <c r="C95" s="119" t="s">
        <v>87</v>
      </c>
      <c r="D95" s="70" t="s">
        <v>31</v>
      </c>
      <c r="E95" s="120">
        <v>224</v>
      </c>
      <c r="F95" s="96"/>
      <c r="G95" s="99" t="s">
        <v>154</v>
      </c>
      <c r="H95" s="118"/>
      <c r="I95" s="115"/>
    </row>
    <row r="96" spans="1:9" s="99" customFormat="1" ht="30" x14ac:dyDescent="0.25">
      <c r="A96" s="106" t="str">
        <f>IF(B96="","",MAX($A$8:A95)+1)</f>
        <v/>
      </c>
      <c r="B96" s="70"/>
      <c r="C96" s="119" t="s">
        <v>86</v>
      </c>
      <c r="D96" s="70" t="s">
        <v>31</v>
      </c>
      <c r="E96" s="120">
        <v>224</v>
      </c>
      <c r="F96" s="96"/>
      <c r="G96" s="99" t="s">
        <v>154</v>
      </c>
      <c r="H96" s="118"/>
      <c r="I96" s="115"/>
    </row>
    <row r="97" spans="1:9" s="99" customFormat="1" x14ac:dyDescent="0.25">
      <c r="A97" s="106" t="str">
        <f>IF(B97="","",MAX($A$8:A96)+1)</f>
        <v/>
      </c>
      <c r="B97" s="70"/>
      <c r="C97" s="119" t="s">
        <v>88</v>
      </c>
      <c r="D97" s="121" t="s">
        <v>82</v>
      </c>
      <c r="E97" s="120">
        <v>32.1</v>
      </c>
      <c r="F97" s="96"/>
      <c r="G97" s="99" t="s">
        <v>152</v>
      </c>
      <c r="H97" s="118"/>
      <c r="I97" s="115"/>
    </row>
    <row r="98" spans="1:9" s="99" customFormat="1" ht="30" x14ac:dyDescent="0.25">
      <c r="A98" s="106" t="str">
        <f>IF(B98="","",MAX($A$8:A97)+1)</f>
        <v/>
      </c>
      <c r="B98" s="70"/>
      <c r="C98" s="119" t="s">
        <v>100</v>
      </c>
      <c r="D98" s="70" t="s">
        <v>82</v>
      </c>
      <c r="E98" s="120">
        <v>34.700000000000003</v>
      </c>
      <c r="F98" s="96"/>
      <c r="G98" s="99" t="s">
        <v>156</v>
      </c>
      <c r="H98" s="118"/>
      <c r="I98" s="115"/>
    </row>
    <row r="99" spans="1:9" s="99" customFormat="1" ht="30" x14ac:dyDescent="0.25">
      <c r="A99" s="106" t="str">
        <f>IF(B99="","",MAX($A$8:A98)+1)</f>
        <v/>
      </c>
      <c r="B99" s="70"/>
      <c r="C99" s="119" t="s">
        <v>81</v>
      </c>
      <c r="D99" s="70" t="s">
        <v>82</v>
      </c>
      <c r="E99" s="120">
        <v>25.8</v>
      </c>
      <c r="F99" s="96"/>
      <c r="G99" s="99" t="s">
        <v>157</v>
      </c>
      <c r="H99" s="118"/>
      <c r="I99" s="115"/>
    </row>
    <row r="100" spans="1:9" s="99" customFormat="1" x14ac:dyDescent="0.25">
      <c r="A100" s="106" t="str">
        <f>IF(B100="","",MAX($A$8:A99)+1)</f>
        <v/>
      </c>
      <c r="B100" s="70"/>
      <c r="C100" s="119" t="s">
        <v>87</v>
      </c>
      <c r="D100" s="70" t="s">
        <v>31</v>
      </c>
      <c r="E100" s="120">
        <v>224</v>
      </c>
      <c r="F100" s="96"/>
      <c r="G100" s="99" t="s">
        <v>158</v>
      </c>
      <c r="H100" s="118"/>
      <c r="I100" s="115"/>
    </row>
    <row r="101" spans="1:9" s="99" customFormat="1" ht="30" x14ac:dyDescent="0.25">
      <c r="A101" s="106" t="str">
        <f>IF(B101="","",MAX($A$8:A100)+1)</f>
        <v/>
      </c>
      <c r="B101" s="70"/>
      <c r="C101" s="119" t="s">
        <v>86</v>
      </c>
      <c r="D101" s="70" t="s">
        <v>31</v>
      </c>
      <c r="E101" s="120">
        <v>224</v>
      </c>
      <c r="F101" s="96"/>
      <c r="G101" s="99" t="s">
        <v>158</v>
      </c>
      <c r="H101" s="118"/>
      <c r="I101" s="115"/>
    </row>
    <row r="102" spans="1:9" s="99" customFormat="1" x14ac:dyDescent="0.25">
      <c r="A102" s="106" t="str">
        <f>IF(B102="","",MAX($A$8:A101)+1)</f>
        <v/>
      </c>
      <c r="B102" s="70"/>
      <c r="C102" s="119" t="s">
        <v>88</v>
      </c>
      <c r="D102" s="121" t="s">
        <v>82</v>
      </c>
      <c r="E102" s="120">
        <v>34.700000000000003</v>
      </c>
      <c r="F102" s="96"/>
      <c r="G102" s="99" t="s">
        <v>156</v>
      </c>
      <c r="H102" s="118"/>
      <c r="I102" s="115"/>
    </row>
    <row r="103" spans="1:9" s="99" customFormat="1" ht="30" x14ac:dyDescent="0.25">
      <c r="A103" s="106" t="str">
        <f>IF(B103="","",MAX($A$8:A102)+1)</f>
        <v/>
      </c>
      <c r="B103" s="70"/>
      <c r="C103" s="119" t="s">
        <v>90</v>
      </c>
      <c r="D103" s="70" t="s">
        <v>82</v>
      </c>
      <c r="E103" s="120">
        <v>30</v>
      </c>
      <c r="F103" s="96"/>
      <c r="G103" s="99" t="s">
        <v>159</v>
      </c>
      <c r="H103" s="118"/>
      <c r="I103" s="115"/>
    </row>
    <row r="104" spans="1:9" s="99" customFormat="1" ht="30" x14ac:dyDescent="0.25">
      <c r="A104" s="106" t="str">
        <f>IF(B104="","",MAX($A$8:A103)+1)</f>
        <v/>
      </c>
      <c r="B104" s="70"/>
      <c r="C104" s="100" t="s">
        <v>81</v>
      </c>
      <c r="D104" s="70" t="s">
        <v>82</v>
      </c>
      <c r="E104" s="120">
        <v>23.92</v>
      </c>
      <c r="F104" s="96"/>
      <c r="G104" s="99" t="s">
        <v>92</v>
      </c>
      <c r="H104" s="118"/>
      <c r="I104" s="115"/>
    </row>
    <row r="105" spans="1:9" s="99" customFormat="1" x14ac:dyDescent="0.25">
      <c r="A105" s="106" t="str">
        <f>IF(B105="","",MAX($A$8:A104)+1)</f>
        <v/>
      </c>
      <c r="B105" s="70"/>
      <c r="C105" s="119" t="s">
        <v>87</v>
      </c>
      <c r="D105" s="70" t="s">
        <v>31</v>
      </c>
      <c r="E105" s="120">
        <v>208</v>
      </c>
      <c r="F105" s="96"/>
      <c r="G105" s="99" t="s">
        <v>160</v>
      </c>
      <c r="H105" s="118"/>
      <c r="I105" s="115"/>
    </row>
    <row r="106" spans="1:9" s="99" customFormat="1" ht="30" x14ac:dyDescent="0.25">
      <c r="A106" s="106" t="str">
        <f>IF(B106="","",MAX($A$8:A105)+1)</f>
        <v/>
      </c>
      <c r="B106" s="70"/>
      <c r="C106" s="119" t="s">
        <v>86</v>
      </c>
      <c r="D106" s="70" t="s">
        <v>31</v>
      </c>
      <c r="E106" s="120">
        <v>208</v>
      </c>
      <c r="F106" s="96"/>
      <c r="G106" s="99" t="s">
        <v>161</v>
      </c>
      <c r="H106" s="118"/>
      <c r="I106" s="115"/>
    </row>
    <row r="107" spans="1:9" s="99" customFormat="1" x14ac:dyDescent="0.25">
      <c r="A107" s="106" t="str">
        <f>IF(B107="","",MAX($A$8:A106)+1)</f>
        <v/>
      </c>
      <c r="B107" s="70"/>
      <c r="C107" s="119" t="s">
        <v>88</v>
      </c>
      <c r="D107" s="70" t="s">
        <v>82</v>
      </c>
      <c r="E107" s="120">
        <v>30</v>
      </c>
      <c r="F107" s="96"/>
      <c r="G107" s="99" t="s">
        <v>159</v>
      </c>
      <c r="H107" s="118"/>
      <c r="I107" s="115"/>
    </row>
    <row r="108" spans="1:9" s="29" customFormat="1" x14ac:dyDescent="0.25">
      <c r="A108" s="106">
        <f>IF(B108="","",MAX($A$8:A107)+1)</f>
        <v>3</v>
      </c>
      <c r="B108" s="61" t="s">
        <v>94</v>
      </c>
      <c r="C108" s="125" t="s">
        <v>95</v>
      </c>
      <c r="D108" s="61" t="s">
        <v>22</v>
      </c>
      <c r="E108" s="124">
        <f>SUM(E109:E112)</f>
        <v>6.8000000000000007</v>
      </c>
      <c r="F108" s="122" t="s">
        <v>29</v>
      </c>
      <c r="H108" s="32"/>
      <c r="I108" s="108"/>
    </row>
    <row r="109" spans="1:9" s="99" customFormat="1" ht="30" x14ac:dyDescent="0.25">
      <c r="A109" s="106" t="str">
        <f>IF(B109="","",MAX($A$8:A108)+1)</f>
        <v/>
      </c>
      <c r="B109" s="70"/>
      <c r="C109" s="119" t="s">
        <v>162</v>
      </c>
      <c r="D109" s="70" t="s">
        <v>22</v>
      </c>
      <c r="E109" s="120">
        <v>2.2000000000000002</v>
      </c>
      <c r="F109" s="96"/>
      <c r="G109" s="99" t="s">
        <v>41</v>
      </c>
      <c r="H109" s="118"/>
      <c r="I109" s="115"/>
    </row>
    <row r="110" spans="1:9" s="99" customFormat="1" ht="30" x14ac:dyDescent="0.25">
      <c r="A110" s="106" t="str">
        <f>IF(B110="","",MAX($A$8:A109)+1)</f>
        <v/>
      </c>
      <c r="B110" s="70"/>
      <c r="C110" s="119" t="s">
        <v>163</v>
      </c>
      <c r="D110" s="70" t="s">
        <v>22</v>
      </c>
      <c r="E110" s="120">
        <v>1.4</v>
      </c>
      <c r="F110" s="96"/>
      <c r="G110" s="99" t="s">
        <v>63</v>
      </c>
      <c r="H110" s="118"/>
      <c r="I110" s="115"/>
    </row>
    <row r="111" spans="1:9" s="99" customFormat="1" ht="30" x14ac:dyDescent="0.25">
      <c r="A111" s="106" t="str">
        <f>IF(B111="","",MAX($A$8:A110)+1)</f>
        <v/>
      </c>
      <c r="B111" s="70"/>
      <c r="C111" s="119" t="s">
        <v>164</v>
      </c>
      <c r="D111" s="70" t="s">
        <v>22</v>
      </c>
      <c r="E111" s="120">
        <v>1.8</v>
      </c>
      <c r="F111" s="96"/>
      <c r="G111" s="99" t="s">
        <v>67</v>
      </c>
      <c r="H111" s="118"/>
      <c r="I111" s="115"/>
    </row>
    <row r="112" spans="1:9" s="99" customFormat="1" ht="30" x14ac:dyDescent="0.25">
      <c r="A112" s="106" t="str">
        <f>IF(B112="","",MAX($A$8:A111)+1)</f>
        <v/>
      </c>
      <c r="B112" s="70"/>
      <c r="C112" s="119" t="s">
        <v>104</v>
      </c>
      <c r="D112" s="70" t="s">
        <v>22</v>
      </c>
      <c r="E112" s="120">
        <v>1.4</v>
      </c>
      <c r="F112" s="96"/>
      <c r="G112" s="99" t="s">
        <v>76</v>
      </c>
      <c r="H112" s="118"/>
      <c r="I112" s="115"/>
    </row>
    <row r="113" spans="1:9" s="29" customFormat="1" x14ac:dyDescent="0.25">
      <c r="A113" s="106">
        <f>IF(B113="","",MAX($A$8:A112)+1)</f>
        <v>4</v>
      </c>
      <c r="B113" s="127" t="s">
        <v>97</v>
      </c>
      <c r="C113" s="125" t="s">
        <v>165</v>
      </c>
      <c r="D113" s="127" t="s">
        <v>22</v>
      </c>
      <c r="E113" s="124">
        <f>E114+E115</f>
        <v>107.69999999999999</v>
      </c>
      <c r="F113" s="122" t="s">
        <v>29</v>
      </c>
      <c r="H113" s="32"/>
      <c r="I113" s="108"/>
    </row>
    <row r="114" spans="1:9" s="99" customFormat="1" ht="45" x14ac:dyDescent="0.25">
      <c r="A114" s="106" t="str">
        <f>IF(B114="","",MAX($A$8:A113)+1)</f>
        <v/>
      </c>
      <c r="B114" s="70"/>
      <c r="C114" s="119" t="s">
        <v>166</v>
      </c>
      <c r="D114" s="121" t="s">
        <v>22</v>
      </c>
      <c r="E114" s="120">
        <v>74.099999999999994</v>
      </c>
      <c r="F114" s="96"/>
      <c r="G114" s="99" t="s">
        <v>36</v>
      </c>
      <c r="H114" s="118"/>
      <c r="I114" s="115"/>
    </row>
    <row r="115" spans="1:9" s="99" customFormat="1" ht="45" x14ac:dyDescent="0.25">
      <c r="A115" s="106" t="str">
        <f>IF(B115="","",MAX($A$8:A114)+1)</f>
        <v/>
      </c>
      <c r="B115" s="70"/>
      <c r="C115" s="119" t="s">
        <v>167</v>
      </c>
      <c r="D115" s="121" t="s">
        <v>22</v>
      </c>
      <c r="E115" s="120">
        <v>33.6</v>
      </c>
      <c r="F115" s="96"/>
      <c r="G115" s="99" t="s">
        <v>37</v>
      </c>
      <c r="H115" s="118"/>
      <c r="I115" s="115"/>
    </row>
    <row r="116" spans="1:9" s="29" customFormat="1" x14ac:dyDescent="0.25">
      <c r="A116" s="106">
        <f>IF(B116="","",MAX($A$8:A115)+1)</f>
        <v>5</v>
      </c>
      <c r="B116" s="127" t="s">
        <v>142</v>
      </c>
      <c r="C116" s="125" t="s">
        <v>99</v>
      </c>
      <c r="D116" s="127" t="s">
        <v>22</v>
      </c>
      <c r="E116" s="124">
        <f>SUM(E117:E120)</f>
        <v>16.7</v>
      </c>
      <c r="F116" s="122" t="s">
        <v>29</v>
      </c>
      <c r="H116" s="32"/>
      <c r="I116" s="108"/>
    </row>
    <row r="117" spans="1:9" s="99" customFormat="1" ht="45" x14ac:dyDescent="0.25">
      <c r="A117" s="106" t="str">
        <f>IF(B117="","",MAX($A$8:A116)+1)</f>
        <v/>
      </c>
      <c r="B117" s="70"/>
      <c r="C117" s="119" t="s">
        <v>168</v>
      </c>
      <c r="D117" s="121" t="s">
        <v>22</v>
      </c>
      <c r="E117" s="120">
        <v>8</v>
      </c>
      <c r="F117" s="96"/>
      <c r="G117" s="99" t="s">
        <v>98</v>
      </c>
      <c r="H117" s="118"/>
      <c r="I117" s="115"/>
    </row>
    <row r="118" spans="1:9" s="99" customFormat="1" ht="30" x14ac:dyDescent="0.25">
      <c r="A118" s="106" t="str">
        <f>IF(B118="","",MAX($A$8:A117)+1)</f>
        <v/>
      </c>
      <c r="B118" s="70"/>
      <c r="C118" s="119" t="s">
        <v>169</v>
      </c>
      <c r="D118" s="121" t="s">
        <v>22</v>
      </c>
      <c r="E118" s="120">
        <v>2.5</v>
      </c>
      <c r="F118" s="96"/>
      <c r="G118" s="99" t="s">
        <v>61</v>
      </c>
      <c r="H118" s="118"/>
      <c r="I118" s="115"/>
    </row>
    <row r="119" spans="1:9" s="99" customFormat="1" ht="45" x14ac:dyDescent="0.25">
      <c r="A119" s="106" t="str">
        <f>IF(B119="","",MAX($A$8:A118)+1)</f>
        <v/>
      </c>
      <c r="B119" s="70"/>
      <c r="C119" s="119" t="s">
        <v>170</v>
      </c>
      <c r="D119" s="121" t="s">
        <v>22</v>
      </c>
      <c r="E119" s="120">
        <v>3.7</v>
      </c>
      <c r="F119" s="96"/>
      <c r="G119" s="99" t="s">
        <v>172</v>
      </c>
      <c r="H119" s="118"/>
      <c r="I119" s="115"/>
    </row>
    <row r="120" spans="1:9" s="99" customFormat="1" ht="30" x14ac:dyDescent="0.25">
      <c r="A120" s="106" t="str">
        <f>IF(B120="","",MAX($A$8:A119)+1)</f>
        <v/>
      </c>
      <c r="B120" s="70"/>
      <c r="C120" s="119" t="s">
        <v>171</v>
      </c>
      <c r="D120" s="121" t="s">
        <v>22</v>
      </c>
      <c r="E120" s="120">
        <v>2.5</v>
      </c>
      <c r="F120" s="96"/>
      <c r="G120" s="99" t="s">
        <v>73</v>
      </c>
      <c r="H120" s="118"/>
      <c r="I120" s="115"/>
    </row>
    <row r="121" spans="1:9" s="29" customFormat="1" x14ac:dyDescent="0.25">
      <c r="A121" s="106">
        <f>IF(B121="","",MAX($A$8:A120)+1)</f>
        <v>6</v>
      </c>
      <c r="B121" s="127" t="s">
        <v>173</v>
      </c>
      <c r="C121" s="125" t="s">
        <v>174</v>
      </c>
      <c r="D121" s="127" t="s">
        <v>22</v>
      </c>
      <c r="E121" s="124">
        <f>E122+E123</f>
        <v>107.69999999999999</v>
      </c>
      <c r="F121" s="122" t="s">
        <v>29</v>
      </c>
      <c r="H121" s="32"/>
      <c r="I121" s="108"/>
    </row>
    <row r="122" spans="1:9" s="99" customFormat="1" ht="30" x14ac:dyDescent="0.25">
      <c r="A122" s="106" t="str">
        <f>IF(B122="","",MAX($A$8:A121)+1)</f>
        <v/>
      </c>
      <c r="B122" s="70"/>
      <c r="C122" s="119" t="s">
        <v>175</v>
      </c>
      <c r="D122" s="121" t="s">
        <v>22</v>
      </c>
      <c r="E122" s="120">
        <v>74.099999999999994</v>
      </c>
      <c r="F122" s="96"/>
      <c r="G122" s="99" t="s">
        <v>96</v>
      </c>
      <c r="H122" s="118"/>
      <c r="I122" s="115"/>
    </row>
    <row r="123" spans="1:9" s="99" customFormat="1" ht="30" x14ac:dyDescent="0.25">
      <c r="A123" s="106" t="str">
        <f>IF(B123="","",MAX($A$8:A122)+1)</f>
        <v/>
      </c>
      <c r="B123" s="70"/>
      <c r="C123" s="119" t="s">
        <v>176</v>
      </c>
      <c r="D123" s="121" t="s">
        <v>22</v>
      </c>
      <c r="E123" s="120">
        <v>33.6</v>
      </c>
      <c r="F123" s="96"/>
      <c r="G123" s="99" t="s">
        <v>42</v>
      </c>
      <c r="H123" s="118"/>
      <c r="I123" s="115"/>
    </row>
    <row r="124" spans="1:9" s="29" customFormat="1" x14ac:dyDescent="0.25">
      <c r="A124" s="106">
        <f>IF(B124="","",MAX($A$8:A123)+1)</f>
        <v>7</v>
      </c>
      <c r="B124" s="127" t="s">
        <v>177</v>
      </c>
      <c r="C124" s="125" t="s">
        <v>178</v>
      </c>
      <c r="D124" s="127" t="s">
        <v>40</v>
      </c>
      <c r="E124" s="124">
        <v>1.3</v>
      </c>
      <c r="F124" s="122" t="s">
        <v>29</v>
      </c>
      <c r="H124" s="32"/>
      <c r="I124" s="108"/>
    </row>
    <row r="125" spans="1:9" s="99" customFormat="1" ht="30" x14ac:dyDescent="0.25">
      <c r="A125" s="106" t="str">
        <f>IF(B125="","",MAX($A$8:A124)+1)</f>
        <v/>
      </c>
      <c r="B125" s="70"/>
      <c r="C125" s="119" t="s">
        <v>179</v>
      </c>
      <c r="D125" s="121" t="s">
        <v>40</v>
      </c>
      <c r="E125" s="120">
        <v>1.3</v>
      </c>
      <c r="F125" s="96"/>
      <c r="G125" s="99" t="s">
        <v>155</v>
      </c>
      <c r="H125" s="118"/>
      <c r="I125" s="115"/>
    </row>
    <row r="126" spans="1:9" s="22" customFormat="1" x14ac:dyDescent="0.25">
      <c r="A126" s="75" t="str">
        <f>IF(B126="","",MAX($A$8:A125)+1)</f>
        <v/>
      </c>
      <c r="B126" s="76"/>
      <c r="C126" s="77" t="s">
        <v>101</v>
      </c>
      <c r="D126" s="76"/>
      <c r="E126" s="78"/>
      <c r="F126" s="96" t="s">
        <v>29</v>
      </c>
      <c r="G126" s="23"/>
      <c r="H126" s="118"/>
      <c r="I126" s="115"/>
    </row>
    <row r="127" spans="1:9" s="84" customFormat="1" ht="28.5" x14ac:dyDescent="0.25">
      <c r="A127" s="79" t="str">
        <f>IF(B127="","",MAX($A$8:A126)+1)</f>
        <v/>
      </c>
      <c r="B127" s="80"/>
      <c r="C127" s="81" t="s">
        <v>182</v>
      </c>
      <c r="D127" s="80"/>
      <c r="E127" s="82"/>
      <c r="F127" s="97" t="s">
        <v>29</v>
      </c>
      <c r="G127" s="83"/>
      <c r="H127" s="97"/>
      <c r="I127" s="117"/>
    </row>
    <row r="128" spans="1:9" s="29" customFormat="1" x14ac:dyDescent="0.25">
      <c r="A128" s="106">
        <f>IF(B128="","",MAX($A$8:A127)+1)</f>
        <v>8</v>
      </c>
      <c r="B128" s="61" t="s">
        <v>102</v>
      </c>
      <c r="C128" s="125" t="s">
        <v>103</v>
      </c>
      <c r="D128" s="61" t="s">
        <v>22</v>
      </c>
      <c r="E128" s="124">
        <v>1</v>
      </c>
      <c r="F128" s="122" t="s">
        <v>29</v>
      </c>
      <c r="H128" s="32"/>
      <c r="I128" s="108"/>
    </row>
    <row r="129" spans="1:9" s="99" customFormat="1" x14ac:dyDescent="0.25">
      <c r="A129" s="106" t="str">
        <f>IF(B129="","",MAX($A$8:A128)+1)</f>
        <v/>
      </c>
      <c r="B129" s="70"/>
      <c r="C129" s="119" t="s">
        <v>105</v>
      </c>
      <c r="D129" s="70" t="s">
        <v>22</v>
      </c>
      <c r="E129" s="120">
        <v>1</v>
      </c>
      <c r="F129" s="96"/>
      <c r="G129" s="99" t="s">
        <v>122</v>
      </c>
      <c r="H129" s="118"/>
      <c r="I129" s="115"/>
    </row>
    <row r="130" spans="1:9" s="29" customFormat="1" x14ac:dyDescent="0.25">
      <c r="A130" s="106">
        <f>IF(B130="","",MAX($A$8:A129)+1)</f>
        <v>9</v>
      </c>
      <c r="B130" s="61" t="s">
        <v>106</v>
      </c>
      <c r="C130" s="125" t="s">
        <v>107</v>
      </c>
      <c r="D130" s="61" t="s">
        <v>22</v>
      </c>
      <c r="E130" s="124">
        <f>E131+E132</f>
        <v>36</v>
      </c>
      <c r="F130" s="122" t="s">
        <v>29</v>
      </c>
      <c r="H130" s="32"/>
      <c r="I130" s="108"/>
    </row>
    <row r="131" spans="1:9" s="99" customFormat="1" ht="30" x14ac:dyDescent="0.25">
      <c r="A131" s="106" t="str">
        <f>IF(B131="","",MAX($A$8:A130)+1)</f>
        <v/>
      </c>
      <c r="B131" s="70"/>
      <c r="C131" s="119" t="s">
        <v>180</v>
      </c>
      <c r="D131" s="70" t="s">
        <v>22</v>
      </c>
      <c r="E131" s="120">
        <v>33</v>
      </c>
      <c r="F131" s="96"/>
      <c r="G131" s="99" t="s">
        <v>126</v>
      </c>
      <c r="H131" s="118"/>
      <c r="I131" s="115"/>
    </row>
    <row r="132" spans="1:9" s="99" customFormat="1" ht="30" x14ac:dyDescent="0.25">
      <c r="A132" s="106" t="str">
        <f>IF(B132="","",MAX($A$8:A131)+1)</f>
        <v/>
      </c>
      <c r="B132" s="70"/>
      <c r="C132" s="119" t="s">
        <v>183</v>
      </c>
      <c r="D132" s="70" t="s">
        <v>22</v>
      </c>
      <c r="E132" s="120">
        <v>3</v>
      </c>
      <c r="F132" s="96"/>
      <c r="G132" s="99" t="s">
        <v>126</v>
      </c>
      <c r="H132" s="118"/>
      <c r="I132" s="115"/>
    </row>
    <row r="133" spans="1:9" s="29" customFormat="1" x14ac:dyDescent="0.25">
      <c r="A133" s="106">
        <f>IF(B133="","",MAX($A$8:A132)+1)</f>
        <v>10</v>
      </c>
      <c r="B133" s="61" t="s">
        <v>109</v>
      </c>
      <c r="C133" s="25" t="s">
        <v>108</v>
      </c>
      <c r="D133" s="61" t="s">
        <v>22</v>
      </c>
      <c r="E133" s="98">
        <v>1.6</v>
      </c>
      <c r="F133" s="122" t="s">
        <v>29</v>
      </c>
      <c r="H133" s="32"/>
      <c r="I133" s="108"/>
    </row>
    <row r="134" spans="1:9" s="99" customFormat="1" x14ac:dyDescent="0.25">
      <c r="A134" s="106" t="str">
        <f>IF(B134="","",MAX($A$8:A133)+1)</f>
        <v/>
      </c>
      <c r="B134" s="70"/>
      <c r="C134" s="119" t="s">
        <v>110</v>
      </c>
      <c r="D134" s="70" t="s">
        <v>22</v>
      </c>
      <c r="E134" s="143">
        <v>1.6</v>
      </c>
      <c r="F134" s="96"/>
      <c r="G134" s="99" t="s">
        <v>133</v>
      </c>
      <c r="H134" s="118"/>
      <c r="I134" s="115"/>
    </row>
    <row r="135" spans="1:9" s="29" customFormat="1" x14ac:dyDescent="0.25">
      <c r="A135" s="106">
        <f>IF(B135="","",MAX($A$8:A134)+1)</f>
        <v>11</v>
      </c>
      <c r="B135" s="61" t="s">
        <v>112</v>
      </c>
      <c r="C135" s="25" t="s">
        <v>111</v>
      </c>
      <c r="D135" s="61" t="s">
        <v>22</v>
      </c>
      <c r="E135" s="124">
        <v>13.1</v>
      </c>
      <c r="F135" s="122" t="s">
        <v>29</v>
      </c>
      <c r="H135" s="32"/>
      <c r="I135" s="108"/>
    </row>
    <row r="136" spans="1:9" s="99" customFormat="1" ht="30" x14ac:dyDescent="0.25">
      <c r="A136" s="106" t="str">
        <f>IF(B136="","",MAX($A$8:A135)+1)</f>
        <v/>
      </c>
      <c r="B136" s="70"/>
      <c r="C136" s="100" t="s">
        <v>113</v>
      </c>
      <c r="D136" s="70" t="s">
        <v>22</v>
      </c>
      <c r="E136" s="120">
        <v>13</v>
      </c>
      <c r="F136" s="96"/>
      <c r="G136" s="99" t="s">
        <v>131</v>
      </c>
      <c r="H136" s="118"/>
      <c r="I136" s="115"/>
    </row>
    <row r="137" spans="1:9" s="99" customFormat="1" x14ac:dyDescent="0.25">
      <c r="A137" s="106" t="str">
        <f>IF(B137="","",MAX($A$8:A136)+1)</f>
        <v/>
      </c>
      <c r="B137" s="70"/>
      <c r="C137" s="119" t="s">
        <v>116</v>
      </c>
      <c r="D137" s="70" t="s">
        <v>22</v>
      </c>
      <c r="E137" s="120">
        <v>13</v>
      </c>
      <c r="F137" s="96"/>
      <c r="G137" s="99" t="s">
        <v>131</v>
      </c>
      <c r="H137" s="118"/>
      <c r="I137" s="115"/>
    </row>
    <row r="138" spans="1:9" s="99" customFormat="1" x14ac:dyDescent="0.25">
      <c r="A138" s="106" t="str">
        <f>IF(B138="","",MAX($A$8:A137)+1)</f>
        <v/>
      </c>
      <c r="B138" s="70"/>
      <c r="C138" s="100" t="s">
        <v>114</v>
      </c>
      <c r="D138" s="70" t="s">
        <v>40</v>
      </c>
      <c r="E138" s="123">
        <v>0.61799999999999999</v>
      </c>
      <c r="F138" s="96"/>
      <c r="G138" s="99" t="s">
        <v>131</v>
      </c>
      <c r="H138" s="118"/>
      <c r="I138" s="115"/>
    </row>
    <row r="139" spans="1:9" s="99" customFormat="1" x14ac:dyDescent="0.25">
      <c r="A139" s="106" t="str">
        <f>IF(B139="","",MAX($A$8:A138)+1)</f>
        <v/>
      </c>
      <c r="B139" s="70"/>
      <c r="C139" s="100" t="s">
        <v>38</v>
      </c>
      <c r="D139" s="70" t="s">
        <v>40</v>
      </c>
      <c r="E139" s="123">
        <v>0.69099999999999995</v>
      </c>
      <c r="F139" s="96"/>
      <c r="G139" s="99" t="s">
        <v>131</v>
      </c>
      <c r="H139" s="118"/>
      <c r="I139" s="115"/>
    </row>
    <row r="140" spans="1:9" s="99" customFormat="1" x14ac:dyDescent="0.25">
      <c r="A140" s="106" t="str">
        <f>IF(B140="","",MAX($A$8:A139)+1)</f>
        <v/>
      </c>
      <c r="B140" s="70"/>
      <c r="C140" s="100" t="s">
        <v>44</v>
      </c>
      <c r="D140" s="70" t="s">
        <v>40</v>
      </c>
      <c r="E140" s="123">
        <v>0.51600000000000001</v>
      </c>
      <c r="F140" s="96"/>
      <c r="G140" s="99" t="s">
        <v>131</v>
      </c>
      <c r="H140" s="118"/>
      <c r="I140" s="115"/>
    </row>
    <row r="141" spans="1:9" s="99" customFormat="1" x14ac:dyDescent="0.25">
      <c r="A141" s="106" t="str">
        <f>IF(B141="","",MAX($A$8:A140)+1)</f>
        <v/>
      </c>
      <c r="B141" s="70"/>
      <c r="C141" s="100" t="s">
        <v>115</v>
      </c>
      <c r="D141" s="70" t="s">
        <v>40</v>
      </c>
      <c r="E141" s="123">
        <v>3.9E-2</v>
      </c>
      <c r="F141" s="96"/>
      <c r="G141" s="99" t="s">
        <v>131</v>
      </c>
      <c r="H141" s="118"/>
      <c r="I141" s="115"/>
    </row>
    <row r="142" spans="1:9" s="99" customFormat="1" ht="30" x14ac:dyDescent="0.25">
      <c r="A142" s="106" t="str">
        <f>IF(B142="","",MAX($A$8:A141)+1)</f>
        <v/>
      </c>
      <c r="B142" s="70"/>
      <c r="C142" s="119" t="s">
        <v>74</v>
      </c>
      <c r="D142" s="121" t="s">
        <v>28</v>
      </c>
      <c r="E142" s="123">
        <v>28.4</v>
      </c>
      <c r="F142" s="96"/>
      <c r="G142" s="99" t="s">
        <v>140</v>
      </c>
      <c r="H142" s="118"/>
      <c r="I142" s="115"/>
    </row>
    <row r="143" spans="1:9" s="99" customFormat="1" x14ac:dyDescent="0.25">
      <c r="A143" s="106">
        <f>IF(B143="","",MAX($A$8:A142)+1)</f>
        <v>12</v>
      </c>
      <c r="B143" s="61" t="s">
        <v>118</v>
      </c>
      <c r="C143" s="25" t="s">
        <v>117</v>
      </c>
      <c r="D143" s="61" t="s">
        <v>22</v>
      </c>
      <c r="E143" s="124">
        <v>21.3</v>
      </c>
      <c r="F143" s="96" t="s">
        <v>29</v>
      </c>
      <c r="H143" s="118"/>
      <c r="I143" s="115"/>
    </row>
    <row r="144" spans="1:9" s="99" customFormat="1" ht="30" x14ac:dyDescent="0.25">
      <c r="A144" s="106" t="str">
        <f>IF(B144="","",MAX($A$8:A143)+1)</f>
        <v/>
      </c>
      <c r="B144" s="70"/>
      <c r="C144" s="100" t="s">
        <v>119</v>
      </c>
      <c r="D144" s="70" t="s">
        <v>22</v>
      </c>
      <c r="E144" s="120">
        <v>21.3</v>
      </c>
      <c r="F144" s="96"/>
      <c r="G144" s="99" t="s">
        <v>134</v>
      </c>
      <c r="H144" s="118"/>
      <c r="I144" s="115"/>
    </row>
    <row r="145" spans="1:9" s="99" customFormat="1" x14ac:dyDescent="0.25">
      <c r="A145" s="106" t="str">
        <f>IF(B145="","",MAX($A$8:A144)+1)</f>
        <v/>
      </c>
      <c r="B145" s="70"/>
      <c r="C145" s="119" t="s">
        <v>116</v>
      </c>
      <c r="D145" s="70" t="s">
        <v>22</v>
      </c>
      <c r="E145" s="120">
        <v>21.3</v>
      </c>
      <c r="F145" s="96"/>
      <c r="G145" s="99" t="s">
        <v>134</v>
      </c>
      <c r="H145" s="118"/>
      <c r="I145" s="115"/>
    </row>
    <row r="146" spans="1:9" s="99" customFormat="1" x14ac:dyDescent="0.25">
      <c r="A146" s="106" t="str">
        <f>IF(B146="","",MAX($A$8:A145)+1)</f>
        <v/>
      </c>
      <c r="B146" s="70"/>
      <c r="C146" s="100" t="s">
        <v>114</v>
      </c>
      <c r="D146" s="70" t="s">
        <v>40</v>
      </c>
      <c r="E146" s="123">
        <v>1.5640000000000001</v>
      </c>
      <c r="F146" s="96"/>
      <c r="G146" s="99" t="s">
        <v>134</v>
      </c>
      <c r="H146" s="118"/>
      <c r="I146" s="115"/>
    </row>
    <row r="147" spans="1:9" s="99" customFormat="1" x14ac:dyDescent="0.25">
      <c r="A147" s="106" t="str">
        <f>IF(B147="","",MAX($A$8:A146)+1)</f>
        <v/>
      </c>
      <c r="B147" s="70"/>
      <c r="C147" s="100" t="s">
        <v>38</v>
      </c>
      <c r="D147" s="70" t="s">
        <v>40</v>
      </c>
      <c r="E147" s="123">
        <v>0.39700000000000002</v>
      </c>
      <c r="F147" s="96"/>
      <c r="G147" s="99" t="s">
        <v>134</v>
      </c>
      <c r="H147" s="118"/>
      <c r="I147" s="115"/>
    </row>
    <row r="148" spans="1:9" s="99" customFormat="1" x14ac:dyDescent="0.25">
      <c r="A148" s="106" t="str">
        <f>IF(B148="","",MAX($A$8:A147)+1)</f>
        <v/>
      </c>
      <c r="B148" s="70"/>
      <c r="C148" s="119" t="s">
        <v>120</v>
      </c>
      <c r="D148" s="121" t="s">
        <v>40</v>
      </c>
      <c r="E148" s="123">
        <v>0.55100000000000005</v>
      </c>
      <c r="F148" s="96"/>
      <c r="G148" s="99" t="s">
        <v>134</v>
      </c>
      <c r="H148" s="118"/>
      <c r="I148" s="115"/>
    </row>
    <row r="149" spans="1:9" s="99" customFormat="1" x14ac:dyDescent="0.25">
      <c r="A149" s="106" t="str">
        <f>IF(B149="","",MAX($A$8:A148)+1)</f>
        <v/>
      </c>
      <c r="B149" s="70"/>
      <c r="C149" s="100" t="s">
        <v>44</v>
      </c>
      <c r="D149" s="70" t="s">
        <v>40</v>
      </c>
      <c r="E149" s="123">
        <v>0.69399999999999995</v>
      </c>
      <c r="F149" s="96"/>
      <c r="G149" s="99" t="s">
        <v>134</v>
      </c>
      <c r="H149" s="118"/>
      <c r="I149" s="115"/>
    </row>
    <row r="150" spans="1:9" s="99" customFormat="1" x14ac:dyDescent="0.25">
      <c r="A150" s="106" t="str">
        <f>IF(B150="","",MAX($A$8:A149)+1)</f>
        <v/>
      </c>
      <c r="B150" s="70"/>
      <c r="C150" s="100" t="s">
        <v>39</v>
      </c>
      <c r="D150" s="70" t="s">
        <v>40</v>
      </c>
      <c r="E150" s="123">
        <v>0.39700000000000002</v>
      </c>
      <c r="F150" s="96"/>
      <c r="G150" s="99" t="s">
        <v>134</v>
      </c>
      <c r="H150" s="118"/>
      <c r="I150" s="115"/>
    </row>
    <row r="151" spans="1:9" s="99" customFormat="1" x14ac:dyDescent="0.25">
      <c r="A151" s="106" t="str">
        <f>IF(B151="","",MAX($A$8:A150)+1)</f>
        <v/>
      </c>
      <c r="B151" s="70"/>
      <c r="C151" s="100" t="s">
        <v>121</v>
      </c>
      <c r="D151" s="70" t="s">
        <v>40</v>
      </c>
      <c r="E151" s="123">
        <v>0.59499999999999997</v>
      </c>
      <c r="F151" s="96"/>
      <c r="G151" s="99" t="s">
        <v>134</v>
      </c>
      <c r="H151" s="118"/>
      <c r="I151" s="115"/>
    </row>
    <row r="152" spans="1:9" s="99" customFormat="1" x14ac:dyDescent="0.25">
      <c r="A152" s="106" t="str">
        <f>IF(B152="","",MAX($A$8:A151)+1)</f>
        <v/>
      </c>
      <c r="B152" s="70"/>
      <c r="C152" s="100" t="s">
        <v>45</v>
      </c>
      <c r="D152" s="70" t="s">
        <v>40</v>
      </c>
      <c r="E152" s="123">
        <v>0.21</v>
      </c>
      <c r="F152" s="96"/>
      <c r="G152" s="99" t="s">
        <v>134</v>
      </c>
      <c r="H152" s="118"/>
      <c r="I152" s="115"/>
    </row>
    <row r="153" spans="1:9" s="99" customFormat="1" x14ac:dyDescent="0.25">
      <c r="A153" s="106" t="str">
        <f>IF(B153="","",MAX($A$8:A152)+1)</f>
        <v/>
      </c>
      <c r="B153" s="70"/>
      <c r="C153" s="100" t="s">
        <v>52</v>
      </c>
      <c r="D153" s="70" t="s">
        <v>40</v>
      </c>
      <c r="E153" s="123">
        <v>8.0000000000000002E-3</v>
      </c>
      <c r="F153" s="96"/>
      <c r="G153" s="99" t="s">
        <v>134</v>
      </c>
      <c r="H153" s="118"/>
      <c r="I153" s="115"/>
    </row>
    <row r="154" spans="1:9" s="99" customFormat="1" x14ac:dyDescent="0.25">
      <c r="A154" s="106">
        <f>IF(B154="","",MAX($A$8:A153)+1)</f>
        <v>13</v>
      </c>
      <c r="B154" s="61" t="s">
        <v>124</v>
      </c>
      <c r="C154" s="25" t="s">
        <v>123</v>
      </c>
      <c r="D154" s="61" t="s">
        <v>22</v>
      </c>
      <c r="E154" s="124">
        <v>21</v>
      </c>
      <c r="F154" s="96" t="s">
        <v>29</v>
      </c>
      <c r="H154" s="118"/>
      <c r="I154" s="115"/>
    </row>
    <row r="155" spans="1:9" s="99" customFormat="1" x14ac:dyDescent="0.25">
      <c r="A155" s="106" t="str">
        <f>IF(B155="","",MAX($A$8:A154)+1)</f>
        <v/>
      </c>
      <c r="B155" s="70"/>
      <c r="C155" s="100" t="s">
        <v>125</v>
      </c>
      <c r="D155" s="70" t="s">
        <v>22</v>
      </c>
      <c r="E155" s="120">
        <v>21</v>
      </c>
      <c r="F155" s="96"/>
      <c r="G155" s="99" t="s">
        <v>184</v>
      </c>
      <c r="H155" s="118"/>
      <c r="I155" s="115"/>
    </row>
    <row r="156" spans="1:9" s="99" customFormat="1" x14ac:dyDescent="0.25">
      <c r="A156" s="106">
        <f>IF(B156="","",MAX($A$8:A155)+1)</f>
        <v>14</v>
      </c>
      <c r="B156" s="61" t="s">
        <v>128</v>
      </c>
      <c r="C156" s="25" t="s">
        <v>127</v>
      </c>
      <c r="D156" s="61" t="s">
        <v>130</v>
      </c>
      <c r="E156" s="124">
        <v>47</v>
      </c>
      <c r="F156" s="96" t="s">
        <v>29</v>
      </c>
      <c r="H156" s="118"/>
      <c r="I156" s="115"/>
    </row>
    <row r="157" spans="1:9" s="99" customFormat="1" x14ac:dyDescent="0.25">
      <c r="A157" s="106" t="str">
        <f>IF(B157="","",MAX($A$8:A156)+1)</f>
        <v/>
      </c>
      <c r="B157" s="70"/>
      <c r="C157" s="119" t="s">
        <v>135</v>
      </c>
      <c r="D157" s="70" t="s">
        <v>129</v>
      </c>
      <c r="E157" s="120">
        <v>47</v>
      </c>
      <c r="F157" s="96"/>
      <c r="G157" s="99" t="s">
        <v>185</v>
      </c>
      <c r="H157" s="118"/>
      <c r="I157" s="115"/>
    </row>
    <row r="158" spans="1:9" s="99" customFormat="1" x14ac:dyDescent="0.25">
      <c r="A158" s="106" t="str">
        <f>IF(B158="","",MAX($A$8:A157)+1)</f>
        <v/>
      </c>
      <c r="B158" s="70"/>
      <c r="C158" s="119" t="s">
        <v>132</v>
      </c>
      <c r="D158" s="70" t="s">
        <v>31</v>
      </c>
      <c r="E158" s="120">
        <v>326</v>
      </c>
      <c r="F158" s="96"/>
      <c r="G158" s="99" t="s">
        <v>186</v>
      </c>
      <c r="H158" s="118"/>
      <c r="I158" s="115"/>
    </row>
    <row r="159" spans="1:9" s="99" customFormat="1" ht="30" x14ac:dyDescent="0.25">
      <c r="A159" s="106" t="str">
        <f>IF(B159="","",MAX($A$8:A158)+1)</f>
        <v/>
      </c>
      <c r="B159" s="70"/>
      <c r="C159" s="119" t="s">
        <v>187</v>
      </c>
      <c r="D159" s="70" t="s">
        <v>31</v>
      </c>
      <c r="E159" s="120">
        <v>326</v>
      </c>
      <c r="F159" s="96"/>
      <c r="G159" s="99" t="s">
        <v>189</v>
      </c>
      <c r="H159" s="118"/>
      <c r="I159" s="115"/>
    </row>
    <row r="160" spans="1:9" s="99" customFormat="1" x14ac:dyDescent="0.25">
      <c r="A160" s="106" t="str">
        <f>IF(B160="","",MAX($A$8:A159)+1)</f>
        <v/>
      </c>
      <c r="B160" s="70"/>
      <c r="C160" s="119" t="s">
        <v>188</v>
      </c>
      <c r="D160" s="70" t="s">
        <v>31</v>
      </c>
      <c r="E160" s="120">
        <v>326</v>
      </c>
      <c r="F160" s="96"/>
      <c r="G160" s="99" t="s">
        <v>189</v>
      </c>
      <c r="H160" s="118"/>
      <c r="I160" s="115"/>
    </row>
    <row r="161" spans="1:9" s="29" customFormat="1" x14ac:dyDescent="0.25">
      <c r="A161" s="106">
        <f>IF(B161="","",MAX($A$8:A160)+1)</f>
        <v>15</v>
      </c>
      <c r="B161" s="127" t="s">
        <v>136</v>
      </c>
      <c r="C161" s="125" t="s">
        <v>137</v>
      </c>
      <c r="D161" s="127" t="s">
        <v>82</v>
      </c>
      <c r="E161" s="124">
        <v>1.35</v>
      </c>
      <c r="F161" s="122" t="s">
        <v>29</v>
      </c>
      <c r="H161" s="32"/>
      <c r="I161" s="108"/>
    </row>
    <row r="162" spans="1:9" s="99" customFormat="1" x14ac:dyDescent="0.25">
      <c r="A162" s="106" t="str">
        <f>IF(B162="","",MAX($A$8:A161)+1)</f>
        <v/>
      </c>
      <c r="B162" s="121"/>
      <c r="C162" s="119" t="s">
        <v>138</v>
      </c>
      <c r="D162" s="121" t="s">
        <v>82</v>
      </c>
      <c r="E162" s="120">
        <v>1.35</v>
      </c>
      <c r="F162" s="96"/>
      <c r="G162" s="99" t="s">
        <v>190</v>
      </c>
      <c r="H162" s="118"/>
      <c r="I162" s="115"/>
    </row>
    <row r="163" spans="1:9" s="99" customFormat="1" ht="30" x14ac:dyDescent="0.25">
      <c r="A163" s="106" t="str">
        <f>IF(B163="","",MAX($A$8:A162)+1)</f>
        <v/>
      </c>
      <c r="B163" s="121"/>
      <c r="C163" s="119" t="s">
        <v>139</v>
      </c>
      <c r="D163" s="121" t="s">
        <v>22</v>
      </c>
      <c r="E163" s="120">
        <v>0.02</v>
      </c>
      <c r="F163" s="96"/>
      <c r="G163" s="99" t="s">
        <v>190</v>
      </c>
      <c r="H163" s="118"/>
      <c r="I163" s="115"/>
    </row>
    <row r="164" spans="1:9" x14ac:dyDescent="0.25">
      <c r="A164" s="107"/>
      <c r="B164" s="26"/>
      <c r="C164" s="114"/>
      <c r="D164" s="95"/>
      <c r="E164" s="109"/>
    </row>
    <row r="165" spans="1:9" x14ac:dyDescent="0.25">
      <c r="A165" s="104"/>
      <c r="B165" s="50"/>
      <c r="C165" s="54"/>
      <c r="D165" s="41"/>
      <c r="E165" s="41"/>
    </row>
    <row r="166" spans="1:9" x14ac:dyDescent="0.25">
      <c r="A166" s="108" t="s">
        <v>10</v>
      </c>
      <c r="B166" s="30"/>
      <c r="C166" s="29"/>
      <c r="D166" s="29" t="s">
        <v>11</v>
      </c>
      <c r="E166" s="32"/>
    </row>
    <row r="167" spans="1:9" x14ac:dyDescent="0.25">
      <c r="A167" s="108" t="s">
        <v>13</v>
      </c>
      <c r="B167" s="29"/>
      <c r="C167" s="29"/>
      <c r="D167" s="29"/>
      <c r="E167" s="32"/>
    </row>
    <row r="168" spans="1:9" x14ac:dyDescent="0.25">
      <c r="A168" s="108" t="s">
        <v>17</v>
      </c>
      <c r="B168" s="29"/>
      <c r="C168" s="29"/>
      <c r="D168" s="29"/>
      <c r="E168" s="32"/>
    </row>
    <row r="169" spans="1:9" x14ac:dyDescent="0.25">
      <c r="A169" s="108"/>
      <c r="B169" s="30"/>
      <c r="C169" s="33"/>
      <c r="D169" s="33"/>
      <c r="E169" s="33"/>
    </row>
    <row r="170" spans="1:9" x14ac:dyDescent="0.25">
      <c r="A170" s="108"/>
      <c r="B170" s="30"/>
      <c r="C170" s="33"/>
      <c r="D170" s="33"/>
      <c r="E170" s="33"/>
    </row>
    <row r="171" spans="1:9" x14ac:dyDescent="0.25">
      <c r="A171" s="108" t="s">
        <v>18</v>
      </c>
      <c r="B171" s="29"/>
      <c r="C171" s="29"/>
      <c r="D171" s="29" t="s">
        <v>26</v>
      </c>
      <c r="E171" s="32"/>
    </row>
    <row r="172" spans="1:9" x14ac:dyDescent="0.25">
      <c r="A172" s="104"/>
      <c r="B172" s="38"/>
      <c r="C172" s="55"/>
      <c r="D172" s="49"/>
      <c r="E172" s="48"/>
    </row>
    <row r="173" spans="1:9" x14ac:dyDescent="0.25">
      <c r="A173" s="104"/>
      <c r="B173" s="38"/>
      <c r="C173" s="56"/>
      <c r="D173" s="38"/>
      <c r="E173" s="48"/>
    </row>
    <row r="174" spans="1:9" x14ac:dyDescent="0.25">
      <c r="A174" s="104"/>
      <c r="B174" s="50"/>
      <c r="C174" s="55"/>
      <c r="D174" s="41"/>
      <c r="E174" s="41"/>
    </row>
    <row r="175" spans="1:9" x14ac:dyDescent="0.25">
      <c r="A175" s="104"/>
      <c r="B175" s="50"/>
      <c r="C175" s="55"/>
      <c r="D175" s="41"/>
      <c r="E175" s="41"/>
    </row>
    <row r="176" spans="1:9" x14ac:dyDescent="0.25">
      <c r="A176" s="104"/>
      <c r="B176" s="50"/>
      <c r="C176" s="55"/>
      <c r="D176" s="152"/>
      <c r="E176" s="153"/>
    </row>
    <row r="177" spans="1:5" x14ac:dyDescent="0.25">
      <c r="A177" s="104"/>
      <c r="B177" s="50"/>
      <c r="C177" s="55"/>
      <c r="D177" s="41"/>
      <c r="E177" s="41"/>
    </row>
    <row r="178" spans="1:5" x14ac:dyDescent="0.25">
      <c r="A178" s="104"/>
      <c r="B178" s="50"/>
      <c r="C178" s="55"/>
      <c r="D178" s="41"/>
      <c r="E178" s="41"/>
    </row>
    <row r="179" spans="1:5" x14ac:dyDescent="0.25">
      <c r="A179" s="104"/>
      <c r="B179" s="50"/>
      <c r="C179" s="56"/>
      <c r="D179" s="50"/>
      <c r="E179" s="57"/>
    </row>
    <row r="180" spans="1:5" x14ac:dyDescent="0.25">
      <c r="A180" s="104"/>
      <c r="B180" s="50"/>
      <c r="C180" s="55"/>
      <c r="D180" s="41"/>
      <c r="E180" s="41"/>
    </row>
    <row r="181" spans="1:5" x14ac:dyDescent="0.25">
      <c r="A181" s="104"/>
      <c r="B181" s="50"/>
      <c r="C181" s="56"/>
      <c r="D181" s="50"/>
      <c r="E181" s="57"/>
    </row>
    <row r="182" spans="1:5" x14ac:dyDescent="0.25">
      <c r="A182" s="104"/>
      <c r="B182" s="50"/>
      <c r="C182" s="55"/>
      <c r="D182" s="41"/>
      <c r="E182" s="41"/>
    </row>
    <row r="183" spans="1:5" x14ac:dyDescent="0.25">
      <c r="A183" s="104"/>
      <c r="B183" s="50"/>
      <c r="C183" s="56"/>
      <c r="D183" s="50"/>
      <c r="E183" s="57"/>
    </row>
    <row r="184" spans="1:5" x14ac:dyDescent="0.25">
      <c r="A184" s="104"/>
      <c r="B184" s="50"/>
      <c r="C184" s="55"/>
      <c r="D184" s="41"/>
      <c r="E184" s="41"/>
    </row>
    <row r="185" spans="1:5" x14ac:dyDescent="0.25">
      <c r="C185" s="14"/>
      <c r="D185" s="3"/>
    </row>
    <row r="186" spans="1:5" x14ac:dyDescent="0.25">
      <c r="C186" s="14"/>
      <c r="D186" s="3"/>
    </row>
    <row r="187" spans="1:5" x14ac:dyDescent="0.25">
      <c r="C187" s="14"/>
      <c r="D187" s="3"/>
    </row>
    <row r="188" spans="1:5" x14ac:dyDescent="0.25">
      <c r="C188" s="14"/>
      <c r="D188" s="3"/>
    </row>
    <row r="189" spans="1:5" x14ac:dyDescent="0.25">
      <c r="C189" s="14"/>
      <c r="D189" s="3"/>
    </row>
    <row r="190" spans="1:5" x14ac:dyDescent="0.25">
      <c r="C190" s="14"/>
      <c r="D190" s="3"/>
    </row>
    <row r="191" spans="1:5" x14ac:dyDescent="0.25">
      <c r="C191" s="14"/>
      <c r="D191" s="3"/>
    </row>
    <row r="192" spans="1:5" x14ac:dyDescent="0.25">
      <c r="C192" s="14"/>
      <c r="D192" s="3"/>
    </row>
    <row r="193" spans="3:4" x14ac:dyDescent="0.25">
      <c r="C193" s="14"/>
      <c r="D193" s="3"/>
    </row>
  </sheetData>
  <autoFilter ref="A7:I163"/>
  <mergeCells count="4">
    <mergeCell ref="D176:E176"/>
    <mergeCell ref="C2:E2"/>
    <mergeCell ref="C1:E1"/>
    <mergeCell ref="A5:E5"/>
  </mergeCells>
  <pageMargins left="0.70866141732283472" right="0.70866141732283472" top="0.15748031496062992" bottom="0.15748031496062992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topLeftCell="A5" zoomScaleNormal="100" zoomScaleSheetLayoutView="100" workbookViewId="0">
      <selection activeCell="C9" sqref="C9:C27"/>
    </sheetView>
  </sheetViews>
  <sheetFormatPr defaultRowHeight="15" x14ac:dyDescent="0.25"/>
  <cols>
    <col min="1" max="1" width="7.5703125" style="18" customWidth="1"/>
    <col min="2" max="2" width="23.5703125" style="18" customWidth="1"/>
    <col min="3" max="3" width="69" style="18" customWidth="1"/>
    <col min="4" max="4" width="13" style="18" customWidth="1"/>
    <col min="5" max="5" width="16.42578125" style="18" customWidth="1"/>
    <col min="6" max="6" width="16.7109375" style="18" customWidth="1"/>
    <col min="7" max="7" width="15.42578125" style="18" customWidth="1"/>
    <col min="8" max="10" width="9.140625" style="18"/>
    <col min="11" max="11" width="32.140625" style="18" customWidth="1"/>
    <col min="12" max="12" width="9.140625" style="18"/>
    <col min="13" max="13" width="9.42578125" style="19" bestFit="1" customWidth="1"/>
    <col min="14" max="16384" width="9.140625" style="18"/>
  </cols>
  <sheetData>
    <row r="1" spans="1:14" s="20" customFormat="1" x14ac:dyDescent="0.25">
      <c r="A1" s="159" t="s">
        <v>23</v>
      </c>
      <c r="B1" s="160"/>
      <c r="C1" s="160"/>
      <c r="D1" s="160"/>
      <c r="E1" s="160"/>
      <c r="F1" s="160"/>
      <c r="G1" s="160"/>
      <c r="H1" s="34"/>
      <c r="N1" s="21"/>
    </row>
    <row r="2" spans="1:14" s="20" customFormat="1" x14ac:dyDescent="0.25">
      <c r="A2" s="67"/>
      <c r="B2" s="68"/>
      <c r="C2" s="68"/>
      <c r="D2" s="68"/>
      <c r="E2" s="68"/>
      <c r="F2" s="37"/>
      <c r="G2" s="37" t="s">
        <v>27</v>
      </c>
      <c r="H2" s="34"/>
      <c r="N2" s="21"/>
    </row>
    <row r="3" spans="1:14" x14ac:dyDescent="0.25">
      <c r="A3" s="58"/>
      <c r="B3" s="68"/>
      <c r="C3" s="68"/>
      <c r="D3" s="68"/>
      <c r="E3" s="68"/>
      <c r="F3" s="68"/>
      <c r="G3" s="68"/>
    </row>
    <row r="4" spans="1:14" x14ac:dyDescent="0.25">
      <c r="A4" s="59"/>
      <c r="B4" s="59"/>
      <c r="C4" s="59"/>
      <c r="D4" s="60"/>
      <c r="E4" s="59"/>
      <c r="F4" s="59"/>
      <c r="G4" s="59"/>
    </row>
    <row r="5" spans="1:14" ht="22.5" x14ac:dyDescent="0.25">
      <c r="A5" s="161" t="s">
        <v>5</v>
      </c>
      <c r="B5" s="161"/>
      <c r="C5" s="161"/>
      <c r="D5" s="161"/>
      <c r="E5" s="161"/>
      <c r="F5" s="161"/>
      <c r="G5" s="161"/>
    </row>
    <row r="6" spans="1:14" ht="48" customHeight="1" thickBot="1" x14ac:dyDescent="0.3">
      <c r="A6" s="157" t="s">
        <v>32</v>
      </c>
      <c r="B6" s="157"/>
      <c r="C6" s="157"/>
      <c r="D6" s="157"/>
      <c r="E6" s="157"/>
      <c r="F6" s="157"/>
      <c r="G6" s="157"/>
    </row>
    <row r="7" spans="1:14" ht="39" customHeight="1" thickBot="1" x14ac:dyDescent="0.3">
      <c r="A7" s="63" t="s">
        <v>9</v>
      </c>
      <c r="B7" s="64" t="s">
        <v>16</v>
      </c>
      <c r="C7" s="64" t="s">
        <v>1</v>
      </c>
      <c r="D7" s="64" t="s">
        <v>8</v>
      </c>
      <c r="E7" s="64" t="s">
        <v>0</v>
      </c>
      <c r="F7" s="65" t="s">
        <v>6</v>
      </c>
      <c r="G7" s="66" t="s">
        <v>7</v>
      </c>
    </row>
    <row r="8" spans="1:14" ht="28.5" x14ac:dyDescent="0.25">
      <c r="A8" s="71"/>
      <c r="B8" s="72"/>
      <c r="C8" s="73" t="s">
        <v>33</v>
      </c>
      <c r="D8" s="72"/>
      <c r="E8" s="88"/>
      <c r="F8" s="88"/>
      <c r="G8" s="74"/>
    </row>
    <row r="9" spans="1:14" ht="28.5" x14ac:dyDescent="0.25">
      <c r="A9" s="75"/>
      <c r="B9" s="76"/>
      <c r="C9" s="130" t="s">
        <v>34</v>
      </c>
      <c r="D9" s="76"/>
      <c r="E9" s="86"/>
      <c r="F9" s="86"/>
      <c r="G9" s="78"/>
    </row>
    <row r="10" spans="1:14" x14ac:dyDescent="0.25">
      <c r="A10" s="79"/>
      <c r="B10" s="80"/>
      <c r="C10" s="131" t="s">
        <v>35</v>
      </c>
      <c r="D10" s="80"/>
      <c r="E10" s="87"/>
      <c r="F10" s="87"/>
      <c r="G10" s="82"/>
    </row>
    <row r="11" spans="1:14" s="8" customFormat="1" x14ac:dyDescent="0.25">
      <c r="A11" s="106">
        <v>1</v>
      </c>
      <c r="B11" s="61" t="s">
        <v>43</v>
      </c>
      <c r="C11" s="25" t="s">
        <v>46</v>
      </c>
      <c r="D11" s="61" t="s">
        <v>22</v>
      </c>
      <c r="E11" s="128">
        <v>16.34</v>
      </c>
      <c r="F11" s="129">
        <v>45519</v>
      </c>
      <c r="G11" s="132">
        <v>45525</v>
      </c>
      <c r="M11" s="9"/>
    </row>
    <row r="12" spans="1:14" s="8" customFormat="1" x14ac:dyDescent="0.25">
      <c r="A12" s="106">
        <v>2</v>
      </c>
      <c r="B12" s="61" t="s">
        <v>80</v>
      </c>
      <c r="C12" s="25" t="s">
        <v>79</v>
      </c>
      <c r="D12" s="61" t="s">
        <v>82</v>
      </c>
      <c r="E12" s="128">
        <v>96.800000000000011</v>
      </c>
      <c r="F12" s="129">
        <v>45525</v>
      </c>
      <c r="G12" s="132">
        <v>45531</v>
      </c>
      <c r="M12" s="9"/>
    </row>
    <row r="13" spans="1:14" s="8" customFormat="1" x14ac:dyDescent="0.25">
      <c r="A13" s="106">
        <v>3</v>
      </c>
      <c r="B13" s="61" t="s">
        <v>94</v>
      </c>
      <c r="C13" s="25" t="s">
        <v>95</v>
      </c>
      <c r="D13" s="61" t="s">
        <v>22</v>
      </c>
      <c r="E13" s="128">
        <v>6.8000000000000007</v>
      </c>
      <c r="F13" s="129">
        <v>45531</v>
      </c>
      <c r="G13" s="132">
        <v>45541</v>
      </c>
      <c r="M13" s="9"/>
    </row>
    <row r="14" spans="1:14" s="8" customFormat="1" x14ac:dyDescent="0.25">
      <c r="A14" s="106">
        <v>4</v>
      </c>
      <c r="B14" s="61" t="s">
        <v>97</v>
      </c>
      <c r="C14" s="25" t="s">
        <v>165</v>
      </c>
      <c r="D14" s="61" t="s">
        <v>22</v>
      </c>
      <c r="E14" s="128">
        <v>107.69999999999999</v>
      </c>
      <c r="F14" s="129">
        <v>45541</v>
      </c>
      <c r="G14" s="132">
        <v>45546</v>
      </c>
      <c r="M14" s="9"/>
    </row>
    <row r="15" spans="1:14" s="8" customFormat="1" x14ac:dyDescent="0.25">
      <c r="A15" s="106">
        <v>5</v>
      </c>
      <c r="B15" s="61" t="s">
        <v>142</v>
      </c>
      <c r="C15" s="25" t="s">
        <v>99</v>
      </c>
      <c r="D15" s="61" t="s">
        <v>22</v>
      </c>
      <c r="E15" s="128">
        <v>16.7</v>
      </c>
      <c r="F15" s="129">
        <v>45531</v>
      </c>
      <c r="G15" s="132">
        <v>45533</v>
      </c>
      <c r="M15" s="9"/>
    </row>
    <row r="16" spans="1:14" s="8" customFormat="1" x14ac:dyDescent="0.25">
      <c r="A16" s="106">
        <v>6</v>
      </c>
      <c r="B16" s="61" t="s">
        <v>173</v>
      </c>
      <c r="C16" s="25" t="s">
        <v>174</v>
      </c>
      <c r="D16" s="61" t="s">
        <v>22</v>
      </c>
      <c r="E16" s="128">
        <v>107.69999999999999</v>
      </c>
      <c r="F16" s="129">
        <v>45531</v>
      </c>
      <c r="G16" s="132">
        <v>45533</v>
      </c>
      <c r="M16" s="9"/>
    </row>
    <row r="17" spans="1:14" s="8" customFormat="1" ht="30" x14ac:dyDescent="0.25">
      <c r="A17" s="106">
        <v>7</v>
      </c>
      <c r="B17" s="61" t="s">
        <v>177</v>
      </c>
      <c r="C17" s="25" t="s">
        <v>178</v>
      </c>
      <c r="D17" s="61" t="s">
        <v>40</v>
      </c>
      <c r="E17" s="128">
        <v>1.3</v>
      </c>
      <c r="F17" s="129">
        <v>45531</v>
      </c>
      <c r="G17" s="132">
        <v>45533</v>
      </c>
      <c r="M17" s="9"/>
    </row>
    <row r="18" spans="1:14" s="8" customFormat="1" x14ac:dyDescent="0.25">
      <c r="A18" s="75" t="s">
        <v>141</v>
      </c>
      <c r="B18" s="76"/>
      <c r="C18" s="130" t="s">
        <v>101</v>
      </c>
      <c r="D18" s="76"/>
      <c r="E18" s="86"/>
      <c r="F18" s="110"/>
      <c r="G18" s="111"/>
      <c r="M18" s="9"/>
    </row>
    <row r="19" spans="1:14" s="8" customFormat="1" ht="28.5" x14ac:dyDescent="0.25">
      <c r="A19" s="79" t="s">
        <v>141</v>
      </c>
      <c r="B19" s="80"/>
      <c r="C19" s="131" t="s">
        <v>181</v>
      </c>
      <c r="D19" s="80"/>
      <c r="E19" s="87"/>
      <c r="F19" s="112"/>
      <c r="G19" s="113"/>
      <c r="M19" s="9"/>
    </row>
    <row r="20" spans="1:14" s="8" customFormat="1" x14ac:dyDescent="0.25">
      <c r="A20" s="106">
        <v>8</v>
      </c>
      <c r="B20" s="61" t="s">
        <v>102</v>
      </c>
      <c r="C20" s="25" t="s">
        <v>103</v>
      </c>
      <c r="D20" s="61" t="s">
        <v>22</v>
      </c>
      <c r="E20" s="128">
        <v>1</v>
      </c>
      <c r="F20" s="129">
        <v>45536</v>
      </c>
      <c r="G20" s="132">
        <v>45626</v>
      </c>
      <c r="M20" s="9"/>
    </row>
    <row r="21" spans="1:14" s="8" customFormat="1" x14ac:dyDescent="0.25">
      <c r="A21" s="106">
        <v>9</v>
      </c>
      <c r="B21" s="61" t="s">
        <v>106</v>
      </c>
      <c r="C21" s="25" t="s">
        <v>107</v>
      </c>
      <c r="D21" s="61" t="s">
        <v>22</v>
      </c>
      <c r="E21" s="128">
        <v>36</v>
      </c>
      <c r="F21" s="129">
        <v>45536</v>
      </c>
      <c r="G21" s="132">
        <v>45626</v>
      </c>
      <c r="M21" s="9"/>
    </row>
    <row r="22" spans="1:14" s="8" customFormat="1" x14ac:dyDescent="0.25">
      <c r="A22" s="106">
        <v>10</v>
      </c>
      <c r="B22" s="61" t="s">
        <v>109</v>
      </c>
      <c r="C22" s="25" t="s">
        <v>108</v>
      </c>
      <c r="D22" s="61" t="s">
        <v>22</v>
      </c>
      <c r="E22" s="128">
        <v>1.6</v>
      </c>
      <c r="F22" s="129">
        <v>45536</v>
      </c>
      <c r="G22" s="132">
        <v>45626</v>
      </c>
      <c r="M22" s="9"/>
    </row>
    <row r="23" spans="1:14" s="8" customFormat="1" x14ac:dyDescent="0.25">
      <c r="A23" s="106">
        <v>11</v>
      </c>
      <c r="B23" s="61" t="s">
        <v>112</v>
      </c>
      <c r="C23" s="25" t="s">
        <v>111</v>
      </c>
      <c r="D23" s="61" t="s">
        <v>22</v>
      </c>
      <c r="E23" s="128">
        <v>13.1</v>
      </c>
      <c r="F23" s="129">
        <v>45536</v>
      </c>
      <c r="G23" s="132">
        <v>45626</v>
      </c>
      <c r="M23" s="9"/>
    </row>
    <row r="24" spans="1:14" s="8" customFormat="1" x14ac:dyDescent="0.25">
      <c r="A24" s="106">
        <v>12</v>
      </c>
      <c r="B24" s="61" t="s">
        <v>118</v>
      </c>
      <c r="C24" s="25" t="s">
        <v>117</v>
      </c>
      <c r="D24" s="61" t="s">
        <v>22</v>
      </c>
      <c r="E24" s="128">
        <v>21.3</v>
      </c>
      <c r="F24" s="129">
        <v>45536</v>
      </c>
      <c r="G24" s="132">
        <v>45626</v>
      </c>
      <c r="M24" s="9"/>
    </row>
    <row r="25" spans="1:14" s="8" customFormat="1" x14ac:dyDescent="0.25">
      <c r="A25" s="106">
        <v>13</v>
      </c>
      <c r="B25" s="61" t="s">
        <v>124</v>
      </c>
      <c r="C25" s="25" t="s">
        <v>123</v>
      </c>
      <c r="D25" s="61" t="s">
        <v>22</v>
      </c>
      <c r="E25" s="128">
        <v>21</v>
      </c>
      <c r="F25" s="129">
        <v>45536</v>
      </c>
      <c r="G25" s="132">
        <v>45626</v>
      </c>
      <c r="M25" s="9"/>
    </row>
    <row r="26" spans="1:14" s="8" customFormat="1" x14ac:dyDescent="0.25">
      <c r="A26" s="106">
        <v>14</v>
      </c>
      <c r="B26" s="61" t="s">
        <v>128</v>
      </c>
      <c r="C26" s="25" t="s">
        <v>127</v>
      </c>
      <c r="D26" s="61" t="s">
        <v>130</v>
      </c>
      <c r="E26" s="128">
        <v>47</v>
      </c>
      <c r="F26" s="129">
        <v>45536</v>
      </c>
      <c r="G26" s="132">
        <v>45626</v>
      </c>
      <c r="M26" s="9"/>
    </row>
    <row r="27" spans="1:14" s="8" customFormat="1" ht="15.75" thickBot="1" x14ac:dyDescent="0.3">
      <c r="A27" s="144">
        <v>15</v>
      </c>
      <c r="B27" s="145" t="s">
        <v>136</v>
      </c>
      <c r="C27" s="146" t="s">
        <v>137</v>
      </c>
      <c r="D27" s="145" t="s">
        <v>82</v>
      </c>
      <c r="E27" s="147">
        <v>1.35</v>
      </c>
      <c r="F27" s="148">
        <v>45536</v>
      </c>
      <c r="G27" s="149">
        <v>45626</v>
      </c>
      <c r="M27" s="9"/>
    </row>
    <row r="28" spans="1:14" s="8" customFormat="1" ht="18.95" customHeight="1" x14ac:dyDescent="0.25">
      <c r="A28" s="27"/>
      <c r="B28" s="27"/>
      <c r="C28" s="27"/>
      <c r="D28" s="27"/>
      <c r="E28" s="28"/>
      <c r="F28" s="27"/>
      <c r="G28" s="27"/>
      <c r="M28" s="9"/>
    </row>
    <row r="29" spans="1:14" s="8" customFormat="1" ht="18.95" customHeight="1" x14ac:dyDescent="0.25">
      <c r="A29" s="27"/>
      <c r="B29" s="27"/>
      <c r="C29" s="27"/>
      <c r="D29" s="27"/>
      <c r="E29" s="28"/>
      <c r="F29" s="27"/>
      <c r="G29" s="27"/>
      <c r="M29" s="9"/>
    </row>
    <row r="30" spans="1:14" s="20" customFormat="1" ht="15" customHeight="1" x14ac:dyDescent="0.25">
      <c r="A30" s="29" t="s">
        <v>10</v>
      </c>
      <c r="B30" s="30"/>
      <c r="C30" s="29"/>
      <c r="D30" s="29" t="s">
        <v>11</v>
      </c>
      <c r="E30" s="29"/>
      <c r="F30" s="31"/>
      <c r="G30" s="32"/>
      <c r="H30" s="32"/>
      <c r="I30" s="29"/>
      <c r="J30" s="29"/>
      <c r="K30" s="29"/>
      <c r="L30" s="29"/>
      <c r="M30" s="29"/>
      <c r="N30" s="29"/>
    </row>
    <row r="31" spans="1:14" s="20" customFormat="1" x14ac:dyDescent="0.25">
      <c r="A31" s="29" t="s">
        <v>13</v>
      </c>
      <c r="B31" s="29"/>
      <c r="C31" s="29"/>
      <c r="D31" s="29"/>
      <c r="E31" s="29"/>
      <c r="F31" s="91"/>
      <c r="G31" s="29"/>
      <c r="H31" s="29"/>
      <c r="I31" s="29"/>
      <c r="J31" s="29"/>
      <c r="K31" s="29"/>
      <c r="L31" s="32"/>
      <c r="M31" s="29"/>
      <c r="N31" s="29"/>
    </row>
    <row r="32" spans="1:14" s="20" customFormat="1" x14ac:dyDescent="0.25">
      <c r="A32" s="29" t="s">
        <v>17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2"/>
      <c r="M32" s="29"/>
      <c r="N32" s="29"/>
    </row>
    <row r="33" spans="1:14" s="20" customFormat="1" x14ac:dyDescent="0.25">
      <c r="A33" s="29"/>
      <c r="B33" s="30"/>
      <c r="C33" s="33"/>
      <c r="D33" s="33"/>
      <c r="E33" s="33"/>
      <c r="F33" s="29"/>
      <c r="G33" s="32"/>
      <c r="H33" s="32"/>
      <c r="I33" s="29"/>
      <c r="J33" s="29"/>
      <c r="K33" s="29"/>
      <c r="L33" s="29"/>
      <c r="M33" s="29"/>
      <c r="N33" s="29"/>
    </row>
    <row r="34" spans="1:14" s="20" customFormat="1" x14ac:dyDescent="0.25">
      <c r="A34" s="29"/>
      <c r="B34" s="30"/>
      <c r="C34" s="33"/>
      <c r="D34" s="33"/>
      <c r="E34" s="33"/>
      <c r="F34" s="29"/>
      <c r="G34" s="32"/>
      <c r="H34" s="32"/>
      <c r="I34" s="29"/>
      <c r="J34" s="29"/>
      <c r="K34" s="29"/>
      <c r="L34" s="29"/>
      <c r="M34" s="29"/>
      <c r="N34" s="29"/>
    </row>
    <row r="35" spans="1:14" s="20" customFormat="1" x14ac:dyDescent="0.25">
      <c r="A35" s="29" t="s">
        <v>18</v>
      </c>
      <c r="B35" s="29"/>
      <c r="C35" s="29"/>
      <c r="D35" s="29" t="s">
        <v>26</v>
      </c>
      <c r="E35" s="29"/>
      <c r="F35" s="29"/>
      <c r="G35" s="29"/>
      <c r="H35" s="29"/>
      <c r="I35" s="29"/>
      <c r="J35" s="29"/>
      <c r="K35" s="29"/>
      <c r="L35" s="32"/>
      <c r="M35" s="29"/>
      <c r="N35" s="29"/>
    </row>
    <row r="36" spans="1:14" s="10" customFormat="1" x14ac:dyDescent="0.25">
      <c r="A36" s="38"/>
      <c r="B36" s="38"/>
      <c r="C36" s="30"/>
      <c r="D36" s="49"/>
      <c r="E36" s="38"/>
      <c r="F36" s="45"/>
      <c r="G36" s="29"/>
      <c r="H36" s="11"/>
      <c r="I36" s="11"/>
    </row>
    <row r="37" spans="1:14" s="10" customFormat="1" x14ac:dyDescent="0.25">
      <c r="A37" s="38"/>
      <c r="B37" s="38"/>
      <c r="C37" s="29"/>
      <c r="D37" s="38"/>
      <c r="E37" s="38"/>
      <c r="F37" s="38"/>
      <c r="G37" s="29"/>
      <c r="M37" s="11"/>
    </row>
    <row r="38" spans="1:14" s="20" customFormat="1" x14ac:dyDescent="0.25">
      <c r="A38" s="38"/>
      <c r="B38" s="38"/>
      <c r="C38" s="45"/>
      <c r="D38" s="38"/>
      <c r="E38" s="38"/>
      <c r="F38" s="45"/>
      <c r="G38" s="38"/>
      <c r="H38" s="21"/>
      <c r="I38" s="21"/>
    </row>
    <row r="39" spans="1:14" s="20" customFormat="1" x14ac:dyDescent="0.25">
      <c r="C39" s="1"/>
      <c r="F39" s="1"/>
      <c r="H39" s="21"/>
      <c r="I39" s="21"/>
    </row>
  </sheetData>
  <mergeCells count="3">
    <mergeCell ref="A1:G1"/>
    <mergeCell ref="A5:G5"/>
    <mergeCell ref="A6:G6"/>
  </mergeCells>
  <pageMargins left="0.70866141732283472" right="0.27559055118110237" top="0.15748031496062992" bottom="0.15748031496062992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topLeftCell="A5" zoomScaleNormal="115" zoomScaleSheetLayoutView="100" workbookViewId="0">
      <selection activeCell="C14" sqref="C14"/>
    </sheetView>
  </sheetViews>
  <sheetFormatPr defaultColWidth="9.140625" defaultRowHeight="15" x14ac:dyDescent="0.25"/>
  <cols>
    <col min="1" max="1" width="5.140625" style="20" customWidth="1"/>
    <col min="2" max="2" width="23.5703125" style="20" customWidth="1"/>
    <col min="3" max="3" width="74.140625" style="5" bestFit="1" customWidth="1"/>
    <col min="4" max="4" width="11.28515625" style="2" customWidth="1"/>
    <col min="5" max="5" width="12.42578125" style="3" customWidth="1"/>
    <col min="6" max="6" width="13.85546875" style="20" customWidth="1"/>
    <col min="7" max="7" width="18.5703125" style="20" customWidth="1"/>
    <col min="8" max="8" width="15.42578125" style="20" customWidth="1"/>
    <col min="9" max="9" width="11.7109375" style="21" bestFit="1" customWidth="1"/>
    <col min="10" max="10" width="23" style="21" customWidth="1"/>
    <col min="11" max="11" width="9.7109375" style="20" bestFit="1" customWidth="1"/>
    <col min="12" max="12" width="12.5703125" style="20" customWidth="1"/>
    <col min="13" max="16384" width="9.140625" style="20"/>
  </cols>
  <sheetData>
    <row r="1" spans="1:14" x14ac:dyDescent="0.25">
      <c r="A1" s="159" t="s">
        <v>24</v>
      </c>
      <c r="B1" s="160"/>
      <c r="C1" s="160"/>
      <c r="D1" s="160"/>
      <c r="E1" s="160"/>
      <c r="F1" s="160"/>
      <c r="G1" s="160"/>
      <c r="H1" s="34"/>
      <c r="I1" s="20"/>
      <c r="J1" s="20"/>
      <c r="N1" s="21"/>
    </row>
    <row r="2" spans="1:14" x14ac:dyDescent="0.25">
      <c r="A2" s="35"/>
      <c r="B2" s="36"/>
      <c r="C2" s="36"/>
      <c r="D2" s="36"/>
      <c r="E2" s="36"/>
      <c r="F2" s="37"/>
      <c r="G2" s="37" t="s">
        <v>27</v>
      </c>
      <c r="H2" s="34"/>
      <c r="I2" s="20"/>
      <c r="J2" s="20"/>
      <c r="N2" s="21"/>
    </row>
    <row r="3" spans="1:14" ht="13.9" x14ac:dyDescent="0.25">
      <c r="A3" s="38"/>
      <c r="B3" s="38"/>
      <c r="C3" s="39"/>
      <c r="D3" s="40"/>
      <c r="E3" s="41"/>
      <c r="F3" s="42"/>
      <c r="G3" s="38"/>
      <c r="H3" s="7"/>
    </row>
    <row r="4" spans="1:14" ht="20.25" x14ac:dyDescent="0.3">
      <c r="A4" s="165" t="s">
        <v>12</v>
      </c>
      <c r="B4" s="165"/>
      <c r="C4" s="165"/>
      <c r="D4" s="165"/>
      <c r="E4" s="165"/>
      <c r="F4" s="165"/>
      <c r="G4" s="165"/>
    </row>
    <row r="5" spans="1:14" ht="41.25" customHeight="1" x14ac:dyDescent="0.25">
      <c r="A5" s="170" t="s">
        <v>30</v>
      </c>
      <c r="B5" s="170"/>
      <c r="C5" s="170"/>
      <c r="D5" s="170"/>
      <c r="E5" s="170"/>
      <c r="F5" s="170"/>
      <c r="G5" s="170"/>
    </row>
    <row r="6" spans="1:14" ht="19.5" thickBot="1" x14ac:dyDescent="0.3">
      <c r="A6" s="38"/>
      <c r="B6" s="38"/>
      <c r="C6" s="166"/>
      <c r="D6" s="166"/>
      <c r="E6" s="166"/>
      <c r="F6" s="166"/>
      <c r="G6" s="38"/>
    </row>
    <row r="7" spans="1:14" ht="48" thickBot="1" x14ac:dyDescent="0.3">
      <c r="A7" s="63" t="s">
        <v>9</v>
      </c>
      <c r="B7" s="64" t="s">
        <v>16</v>
      </c>
      <c r="C7" s="64" t="s">
        <v>1</v>
      </c>
      <c r="D7" s="64" t="s">
        <v>2</v>
      </c>
      <c r="E7" s="64" t="s">
        <v>0</v>
      </c>
      <c r="F7" s="89" t="s">
        <v>14</v>
      </c>
      <c r="G7" s="69" t="s">
        <v>15</v>
      </c>
      <c r="K7" s="21"/>
    </row>
    <row r="8" spans="1:14" ht="28.5" x14ac:dyDescent="0.25">
      <c r="A8" s="71"/>
      <c r="B8" s="72"/>
      <c r="C8" s="73" t="s">
        <v>33</v>
      </c>
      <c r="D8" s="72"/>
      <c r="E8" s="88"/>
      <c r="F8" s="88"/>
      <c r="G8" s="74"/>
      <c r="K8" s="21"/>
    </row>
    <row r="9" spans="1:14" x14ac:dyDescent="0.25">
      <c r="A9" s="75"/>
      <c r="B9" s="76"/>
      <c r="C9" s="130" t="s">
        <v>34</v>
      </c>
      <c r="D9" s="76"/>
      <c r="E9" s="86"/>
      <c r="F9" s="133"/>
      <c r="G9" s="138"/>
      <c r="K9" s="21"/>
    </row>
    <row r="10" spans="1:14" x14ac:dyDescent="0.25">
      <c r="A10" s="79"/>
      <c r="B10" s="80"/>
      <c r="C10" s="131" t="s">
        <v>35</v>
      </c>
      <c r="D10" s="80"/>
      <c r="E10" s="87"/>
      <c r="F10" s="134"/>
      <c r="G10" s="139"/>
      <c r="K10" s="21"/>
    </row>
    <row r="11" spans="1:14" x14ac:dyDescent="0.25">
      <c r="A11" s="106">
        <v>1</v>
      </c>
      <c r="B11" s="61" t="s">
        <v>43</v>
      </c>
      <c r="C11" s="25" t="s">
        <v>46</v>
      </c>
      <c r="D11" s="61" t="s">
        <v>22</v>
      </c>
      <c r="E11" s="128">
        <v>16.34</v>
      </c>
      <c r="F11" s="135"/>
      <c r="G11" s="140">
        <f>E11*F11</f>
        <v>0</v>
      </c>
      <c r="K11" s="21"/>
    </row>
    <row r="12" spans="1:14" x14ac:dyDescent="0.25">
      <c r="A12" s="106">
        <v>2</v>
      </c>
      <c r="B12" s="61" t="s">
        <v>80</v>
      </c>
      <c r="C12" s="25" t="s">
        <v>79</v>
      </c>
      <c r="D12" s="61" t="s">
        <v>82</v>
      </c>
      <c r="E12" s="128">
        <v>96.800000000000011</v>
      </c>
      <c r="F12" s="135"/>
      <c r="G12" s="140">
        <f t="shared" ref="G12:G16" si="0">E12*F12</f>
        <v>0</v>
      </c>
      <c r="K12" s="21"/>
    </row>
    <row r="13" spans="1:14" x14ac:dyDescent="0.25">
      <c r="A13" s="106">
        <v>3</v>
      </c>
      <c r="B13" s="61" t="s">
        <v>94</v>
      </c>
      <c r="C13" s="25" t="s">
        <v>95</v>
      </c>
      <c r="D13" s="61" t="s">
        <v>22</v>
      </c>
      <c r="E13" s="128">
        <v>6.8000000000000007</v>
      </c>
      <c r="F13" s="135"/>
      <c r="G13" s="140">
        <f t="shared" si="0"/>
        <v>0</v>
      </c>
      <c r="K13" s="21"/>
    </row>
    <row r="14" spans="1:14" x14ac:dyDescent="0.25">
      <c r="A14" s="106">
        <v>4</v>
      </c>
      <c r="B14" s="61" t="s">
        <v>97</v>
      </c>
      <c r="C14" s="25" t="s">
        <v>165</v>
      </c>
      <c r="D14" s="61" t="s">
        <v>22</v>
      </c>
      <c r="E14" s="128">
        <v>107.69999999999999</v>
      </c>
      <c r="F14" s="135"/>
      <c r="G14" s="140">
        <f t="shared" si="0"/>
        <v>0</v>
      </c>
      <c r="K14" s="21"/>
    </row>
    <row r="15" spans="1:14" x14ac:dyDescent="0.25">
      <c r="A15" s="106">
        <v>5</v>
      </c>
      <c r="B15" s="61" t="s">
        <v>142</v>
      </c>
      <c r="C15" s="25" t="s">
        <v>99</v>
      </c>
      <c r="D15" s="61" t="s">
        <v>22</v>
      </c>
      <c r="E15" s="128">
        <v>16.7</v>
      </c>
      <c r="F15" s="135"/>
      <c r="G15" s="140">
        <f t="shared" si="0"/>
        <v>0</v>
      </c>
      <c r="K15" s="21"/>
    </row>
    <row r="16" spans="1:14" x14ac:dyDescent="0.25">
      <c r="A16" s="106">
        <v>6</v>
      </c>
      <c r="B16" s="61" t="s">
        <v>173</v>
      </c>
      <c r="C16" s="25" t="s">
        <v>174</v>
      </c>
      <c r="D16" s="61" t="s">
        <v>22</v>
      </c>
      <c r="E16" s="128">
        <v>107.69999999999999</v>
      </c>
      <c r="F16" s="135"/>
      <c r="G16" s="140">
        <f t="shared" si="0"/>
        <v>0</v>
      </c>
      <c r="K16" s="21"/>
    </row>
    <row r="17" spans="1:12" x14ac:dyDescent="0.25">
      <c r="A17" s="106">
        <v>7</v>
      </c>
      <c r="B17" s="61" t="s">
        <v>177</v>
      </c>
      <c r="C17" s="25" t="s">
        <v>178</v>
      </c>
      <c r="D17" s="61" t="s">
        <v>40</v>
      </c>
      <c r="E17" s="128">
        <v>1.3</v>
      </c>
      <c r="F17" s="135"/>
      <c r="G17" s="140"/>
      <c r="K17" s="21"/>
    </row>
    <row r="18" spans="1:12" x14ac:dyDescent="0.25">
      <c r="A18" s="75" t="s">
        <v>141</v>
      </c>
      <c r="B18" s="76"/>
      <c r="C18" s="130" t="s">
        <v>101</v>
      </c>
      <c r="D18" s="76"/>
      <c r="E18" s="86"/>
      <c r="F18" s="136"/>
      <c r="G18" s="141"/>
      <c r="K18" s="21"/>
    </row>
    <row r="19" spans="1:12" ht="28.5" x14ac:dyDescent="0.25">
      <c r="A19" s="79" t="s">
        <v>141</v>
      </c>
      <c r="B19" s="80"/>
      <c r="C19" s="131" t="s">
        <v>181</v>
      </c>
      <c r="D19" s="80"/>
      <c r="E19" s="87"/>
      <c r="F19" s="137"/>
      <c r="G19" s="142"/>
      <c r="K19" s="21"/>
    </row>
    <row r="20" spans="1:12" x14ac:dyDescent="0.25">
      <c r="A20" s="106">
        <v>8</v>
      </c>
      <c r="B20" s="61" t="s">
        <v>102</v>
      </c>
      <c r="C20" s="25" t="s">
        <v>103</v>
      </c>
      <c r="D20" s="61" t="s">
        <v>22</v>
      </c>
      <c r="E20" s="128">
        <v>1</v>
      </c>
      <c r="F20" s="135"/>
      <c r="G20" s="140">
        <f t="shared" ref="G20:G27" si="1">E20*F20</f>
        <v>0</v>
      </c>
      <c r="K20" s="21"/>
    </row>
    <row r="21" spans="1:12" x14ac:dyDescent="0.25">
      <c r="A21" s="106">
        <v>9</v>
      </c>
      <c r="B21" s="61" t="s">
        <v>106</v>
      </c>
      <c r="C21" s="25" t="s">
        <v>107</v>
      </c>
      <c r="D21" s="61" t="s">
        <v>22</v>
      </c>
      <c r="E21" s="128">
        <v>36</v>
      </c>
      <c r="F21" s="135"/>
      <c r="G21" s="140">
        <f t="shared" si="1"/>
        <v>0</v>
      </c>
      <c r="K21" s="21"/>
    </row>
    <row r="22" spans="1:12" x14ac:dyDescent="0.25">
      <c r="A22" s="106">
        <v>10</v>
      </c>
      <c r="B22" s="61" t="s">
        <v>109</v>
      </c>
      <c r="C22" s="25" t="s">
        <v>108</v>
      </c>
      <c r="D22" s="61" t="s">
        <v>22</v>
      </c>
      <c r="E22" s="128">
        <v>1.6</v>
      </c>
      <c r="F22" s="135"/>
      <c r="G22" s="140">
        <f t="shared" si="1"/>
        <v>0</v>
      </c>
      <c r="K22" s="21"/>
    </row>
    <row r="23" spans="1:12" x14ac:dyDescent="0.25">
      <c r="A23" s="106">
        <v>11</v>
      </c>
      <c r="B23" s="61" t="s">
        <v>112</v>
      </c>
      <c r="C23" s="25" t="s">
        <v>111</v>
      </c>
      <c r="D23" s="61" t="s">
        <v>22</v>
      </c>
      <c r="E23" s="128">
        <v>13.1</v>
      </c>
      <c r="F23" s="135"/>
      <c r="G23" s="140">
        <f t="shared" si="1"/>
        <v>0</v>
      </c>
      <c r="K23" s="21"/>
    </row>
    <row r="24" spans="1:12" x14ac:dyDescent="0.25">
      <c r="A24" s="106">
        <v>12</v>
      </c>
      <c r="B24" s="61" t="s">
        <v>118</v>
      </c>
      <c r="C24" s="25" t="s">
        <v>117</v>
      </c>
      <c r="D24" s="70" t="s">
        <v>22</v>
      </c>
      <c r="E24" s="128">
        <v>21.3</v>
      </c>
      <c r="F24" s="135"/>
      <c r="G24" s="140">
        <f t="shared" si="1"/>
        <v>0</v>
      </c>
      <c r="K24" s="21"/>
    </row>
    <row r="25" spans="1:12" x14ac:dyDescent="0.25">
      <c r="A25" s="106">
        <v>13</v>
      </c>
      <c r="B25" s="61" t="s">
        <v>124</v>
      </c>
      <c r="C25" s="25" t="s">
        <v>123</v>
      </c>
      <c r="D25" s="70" t="s">
        <v>22</v>
      </c>
      <c r="E25" s="128">
        <v>21</v>
      </c>
      <c r="F25" s="135"/>
      <c r="G25" s="140">
        <f t="shared" si="1"/>
        <v>0</v>
      </c>
      <c r="K25" s="21"/>
    </row>
    <row r="26" spans="1:12" x14ac:dyDescent="0.25">
      <c r="A26" s="106">
        <v>14</v>
      </c>
      <c r="B26" s="61" t="s">
        <v>128</v>
      </c>
      <c r="C26" s="25" t="s">
        <v>127</v>
      </c>
      <c r="D26" s="70" t="s">
        <v>130</v>
      </c>
      <c r="E26" s="128">
        <v>47</v>
      </c>
      <c r="F26" s="135"/>
      <c r="G26" s="140">
        <f t="shared" si="1"/>
        <v>0</v>
      </c>
      <c r="K26" s="21"/>
    </row>
    <row r="27" spans="1:12" ht="15.75" thickBot="1" x14ac:dyDescent="0.3">
      <c r="A27" s="144">
        <v>15</v>
      </c>
      <c r="B27" s="145" t="s">
        <v>136</v>
      </c>
      <c r="C27" s="146" t="s">
        <v>137</v>
      </c>
      <c r="D27" s="145" t="s">
        <v>82</v>
      </c>
      <c r="E27" s="147">
        <v>1.35</v>
      </c>
      <c r="F27" s="150"/>
      <c r="G27" s="151">
        <f t="shared" si="1"/>
        <v>0</v>
      </c>
      <c r="K27" s="21"/>
    </row>
    <row r="28" spans="1:12" ht="15.75" thickBot="1" x14ac:dyDescent="0.3">
      <c r="A28" s="167" t="s">
        <v>19</v>
      </c>
      <c r="B28" s="168"/>
      <c r="C28" s="168"/>
      <c r="D28" s="168"/>
      <c r="E28" s="168"/>
      <c r="F28" s="169"/>
      <c r="G28" s="90">
        <f>SUM(G10:G27)</f>
        <v>0</v>
      </c>
      <c r="H28" s="24"/>
      <c r="I28" s="24"/>
      <c r="J28" s="24"/>
      <c r="L28" s="6"/>
    </row>
    <row r="29" spans="1:12" ht="19.5" customHeight="1" thickBot="1" x14ac:dyDescent="0.3">
      <c r="A29" s="162" t="s">
        <v>20</v>
      </c>
      <c r="B29" s="163"/>
      <c r="C29" s="163"/>
      <c r="D29" s="163"/>
      <c r="E29" s="163"/>
      <c r="F29" s="164"/>
      <c r="G29" s="43">
        <f>ROUND(G28*0.2,2)</f>
        <v>0</v>
      </c>
      <c r="H29" s="24"/>
      <c r="I29" s="24"/>
      <c r="J29" s="24"/>
      <c r="L29" s="6"/>
    </row>
    <row r="30" spans="1:12" ht="15.75" thickBot="1" x14ac:dyDescent="0.3">
      <c r="A30" s="162" t="s">
        <v>21</v>
      </c>
      <c r="B30" s="163"/>
      <c r="C30" s="163"/>
      <c r="D30" s="163"/>
      <c r="E30" s="163"/>
      <c r="F30" s="164"/>
      <c r="G30" s="44">
        <f>G28+G29</f>
        <v>0</v>
      </c>
      <c r="H30" s="24"/>
      <c r="I30" s="24"/>
      <c r="J30" s="24"/>
    </row>
    <row r="31" spans="1:12" x14ac:dyDescent="0.25">
      <c r="A31" s="38"/>
      <c r="B31" s="38"/>
      <c r="C31" s="45"/>
      <c r="D31" s="46"/>
      <c r="E31" s="47"/>
      <c r="F31" s="48"/>
      <c r="G31" s="48"/>
    </row>
    <row r="32" spans="1:12" x14ac:dyDescent="0.25">
      <c r="A32" s="38"/>
      <c r="B32" s="38"/>
      <c r="C32" s="45"/>
      <c r="D32" s="46"/>
      <c r="E32" s="41"/>
      <c r="F32" s="48"/>
      <c r="G32" s="48"/>
    </row>
    <row r="33" spans="1:14" ht="15" customHeight="1" x14ac:dyDescent="0.25">
      <c r="A33" s="29" t="s">
        <v>10</v>
      </c>
      <c r="B33" s="30"/>
      <c r="C33" s="29"/>
      <c r="D33" s="29" t="s">
        <v>11</v>
      </c>
      <c r="E33" s="29"/>
      <c r="F33" s="31"/>
      <c r="G33" s="32"/>
      <c r="H33" s="32"/>
      <c r="I33" s="29"/>
      <c r="J33" s="29"/>
      <c r="K33" s="29"/>
      <c r="L33" s="29"/>
      <c r="M33" s="29"/>
      <c r="N33" s="29"/>
    </row>
    <row r="34" spans="1:14" x14ac:dyDescent="0.25">
      <c r="A34" s="29" t="s">
        <v>13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32"/>
      <c r="M34" s="29"/>
      <c r="N34" s="29"/>
    </row>
    <row r="35" spans="1:14" x14ac:dyDescent="0.25">
      <c r="A35" s="29" t="s">
        <v>17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32"/>
      <c r="M35" s="29"/>
      <c r="N35" s="29"/>
    </row>
    <row r="36" spans="1:14" x14ac:dyDescent="0.25">
      <c r="A36" s="29"/>
      <c r="B36" s="30"/>
      <c r="C36" s="33"/>
      <c r="D36" s="33"/>
      <c r="E36" s="33"/>
      <c r="F36" s="29"/>
      <c r="G36" s="32"/>
      <c r="H36" s="32"/>
      <c r="I36" s="29"/>
      <c r="J36" s="29"/>
      <c r="K36" s="29"/>
      <c r="L36" s="29"/>
      <c r="M36" s="29"/>
      <c r="N36" s="29"/>
    </row>
    <row r="37" spans="1:14" x14ac:dyDescent="0.25">
      <c r="A37" s="29"/>
      <c r="B37" s="30"/>
      <c r="C37" s="33"/>
      <c r="D37" s="33"/>
      <c r="E37" s="33"/>
      <c r="F37" s="29"/>
      <c r="G37" s="32"/>
      <c r="H37" s="32"/>
      <c r="I37" s="29"/>
      <c r="J37" s="29"/>
      <c r="K37" s="29"/>
      <c r="L37" s="29"/>
      <c r="M37" s="29"/>
      <c r="N37" s="29"/>
    </row>
    <row r="38" spans="1:14" x14ac:dyDescent="0.25">
      <c r="A38" s="29" t="s">
        <v>18</v>
      </c>
      <c r="B38" s="29"/>
      <c r="C38" s="29"/>
      <c r="D38" s="29" t="s">
        <v>26</v>
      </c>
      <c r="E38" s="29"/>
      <c r="F38" s="29"/>
      <c r="G38" s="29"/>
      <c r="H38" s="29"/>
      <c r="I38" s="29"/>
      <c r="J38" s="29"/>
      <c r="K38" s="29"/>
      <c r="L38" s="32"/>
      <c r="M38" s="29"/>
      <c r="N38" s="29"/>
    </row>
    <row r="39" spans="1:14" x14ac:dyDescent="0.25">
      <c r="A39" s="38"/>
      <c r="B39" s="38"/>
      <c r="C39" s="45"/>
      <c r="D39" s="49"/>
      <c r="E39" s="38"/>
      <c r="F39" s="45"/>
      <c r="G39" s="38"/>
    </row>
    <row r="40" spans="1:14" x14ac:dyDescent="0.25">
      <c r="A40" s="38"/>
      <c r="B40" s="38"/>
      <c r="C40" s="38"/>
      <c r="D40" s="38"/>
      <c r="E40" s="38"/>
      <c r="F40" s="38"/>
      <c r="G40" s="38"/>
      <c r="I40" s="20"/>
      <c r="J40" s="20"/>
      <c r="N40" s="21"/>
    </row>
    <row r="41" spans="1:14" x14ac:dyDescent="0.25">
      <c r="A41" s="38"/>
      <c r="B41" s="38"/>
      <c r="C41" s="45"/>
      <c r="D41" s="46"/>
      <c r="E41" s="41"/>
      <c r="F41" s="48"/>
      <c r="G41" s="48"/>
    </row>
    <row r="42" spans="1:14" x14ac:dyDescent="0.25">
      <c r="A42" s="38"/>
      <c r="B42" s="38"/>
      <c r="C42" s="45"/>
      <c r="D42" s="46"/>
      <c r="E42" s="41"/>
      <c r="F42" s="48"/>
      <c r="G42" s="48"/>
    </row>
    <row r="43" spans="1:14" x14ac:dyDescent="0.25">
      <c r="C43" s="1"/>
      <c r="D43" s="4"/>
      <c r="F43" s="21"/>
      <c r="G43" s="21"/>
    </row>
    <row r="44" spans="1:14" x14ac:dyDescent="0.25">
      <c r="C44" s="1"/>
      <c r="D44" s="4"/>
      <c r="F44" s="21"/>
      <c r="G44" s="21"/>
    </row>
    <row r="45" spans="1:14" x14ac:dyDescent="0.25">
      <c r="C45" s="1"/>
      <c r="D45" s="4"/>
      <c r="F45" s="21"/>
      <c r="G45" s="21"/>
    </row>
  </sheetData>
  <mergeCells count="7">
    <mergeCell ref="A30:F30"/>
    <mergeCell ref="A1:G1"/>
    <mergeCell ref="A4:G4"/>
    <mergeCell ref="C6:F6"/>
    <mergeCell ref="A28:F28"/>
    <mergeCell ref="A29:F29"/>
    <mergeCell ref="A5:G5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F0E069C7B00DD4BA304EBDEFF0E880F" ma:contentTypeVersion="0" ma:contentTypeDescription="Создание документа." ma:contentTypeScope="" ma:versionID="77ae31a1747f80b127e5c4a81054fdd9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DB4336-89C5-4D6A-8902-CAA808C28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2A69F9A-AAAD-4EFB-A6CA-29F56EE9E026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25B1DBF-5F9F-4396-8DC0-4B02001C71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ВОР</vt:lpstr>
      <vt:lpstr>График</vt:lpstr>
      <vt:lpstr>РКЦ</vt:lpstr>
      <vt:lpstr>ВОР!Область_печати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lsamoylova</dc:creator>
  <cp:lastModifiedBy>Фомин Андрей Владимирович</cp:lastModifiedBy>
  <cp:lastPrinted>2016-01-27T07:41:39Z</cp:lastPrinted>
  <dcterms:created xsi:type="dcterms:W3CDTF">2010-10-13T10:21:56Z</dcterms:created>
  <dcterms:modified xsi:type="dcterms:W3CDTF">2024-06-07T06:22:40Z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0x010100CF0E069C7B00DD4BA304EBDEFF0E880F</vt:lpwstr>
  </property>
</Properties>
</file>