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9_ЛОТ 1.1_котлован\"/>
    </mc:Choice>
  </mc:AlternateContent>
  <bookViews>
    <workbookView xWindow="0" yWindow="0" windowWidth="21840" windowHeight="13740"/>
  </bookViews>
  <sheets>
    <sheet name="Лист3" sheetId="11" r:id="rId1"/>
    <sheet name="Лист2" sheetId="2" state="hidden" r:id="rId2"/>
  </sheets>
  <definedNames>
    <definedName name="да_нет">Лист2!$B$90:$B$91</definedName>
    <definedName name="Компания">Лист2!$B$68:$B$87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1" l="1"/>
  <c r="P34" i="11"/>
  <c r="O34" i="11"/>
  <c r="N34" i="11"/>
  <c r="M34" i="11"/>
  <c r="L34" i="11"/>
  <c r="K34" i="11"/>
  <c r="J34" i="11"/>
  <c r="I34" i="11"/>
  <c r="H34" i="11"/>
  <c r="G34" i="11"/>
  <c r="F34" i="11"/>
  <c r="Q32" i="11" l="1"/>
  <c r="P32" i="11"/>
  <c r="O32" i="11"/>
  <c r="N32" i="11"/>
  <c r="M32" i="11"/>
  <c r="L32" i="11"/>
  <c r="K32" i="11"/>
  <c r="J32" i="11"/>
  <c r="I32" i="11"/>
  <c r="H32" i="11"/>
  <c r="G32" i="11"/>
  <c r="F32" i="11"/>
  <c r="R31" i="11"/>
  <c r="R30" i="11"/>
  <c r="R29" i="11"/>
  <c r="R26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R24" i="11"/>
  <c r="R23" i="11"/>
  <c r="R22" i="11"/>
  <c r="R21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R16" i="11"/>
  <c r="Q15" i="11"/>
  <c r="Q19" i="11" s="1"/>
  <c r="P15" i="11"/>
  <c r="P19" i="11" s="1"/>
  <c r="O15" i="11"/>
  <c r="O19" i="11" s="1"/>
  <c r="N15" i="11"/>
  <c r="N19" i="11" s="1"/>
  <c r="M15" i="11"/>
  <c r="M19" i="11" s="1"/>
  <c r="L15" i="11"/>
  <c r="L19" i="11" s="1"/>
  <c r="K15" i="11"/>
  <c r="K19" i="11" s="1"/>
  <c r="J15" i="11"/>
  <c r="J19" i="11" s="1"/>
  <c r="I15" i="11"/>
  <c r="I19" i="11" s="1"/>
  <c r="H15" i="11"/>
  <c r="H19" i="11" s="1"/>
  <c r="G15" i="11"/>
  <c r="G19" i="11" s="1"/>
  <c r="F15" i="11"/>
  <c r="F19" i="11" s="1"/>
  <c r="R14" i="11"/>
  <c r="R13" i="11"/>
  <c r="R12" i="11"/>
  <c r="R11" i="11"/>
  <c r="R10" i="11"/>
  <c r="R18" i="11" l="1"/>
  <c r="R20" i="11"/>
  <c r="R25" i="11"/>
  <c r="R32" i="11"/>
  <c r="R15" i="11"/>
  <c r="R19" i="11" s="1"/>
</calcChain>
</file>

<file path=xl/comments1.xml><?xml version="1.0" encoding="utf-8"?>
<comments xmlns="http://schemas.openxmlformats.org/spreadsheetml/2006/main">
  <authors>
    <author>SHAKIROVVG</author>
    <author>Мокрушенко Елизавета Юрьевна</author>
  </authors>
  <commentList>
    <comment ref="C7" authorId="0" shapeId="0">
      <text>
        <r>
          <rPr>
            <b/>
            <sz val="9"/>
            <color indexed="81"/>
            <rFont val="Tahoma"/>
            <family val="2"/>
            <charset val="204"/>
          </rPr>
          <t>SHAKIROVVG:</t>
        </r>
        <r>
          <rPr>
            <sz val="9"/>
            <color indexed="81"/>
            <rFont val="Tahoma"/>
            <family val="2"/>
            <charset val="204"/>
          </rPr>
          <t xml:space="preserve">
Показатели по внешним и проф сервисам</t>
        </r>
      </text>
    </comment>
    <comment ref="C9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Численность персонала подрядчика, задействованная в выполнении работ по договору</t>
        </r>
      </text>
    </comment>
    <comment ref="C10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Время затраченное на выполнение работ по договорам (с учетом проф сервисов)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код 04 в бланке листка нетрудоспособности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В случае перевода работника на легкий труд указать случай в показателе LTI и RWC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случаи, связанные с опасными и вредными производственными факторами</t>
        </r>
      </text>
    </comment>
    <comment ref="C27" authorId="1" shapeId="0">
      <text>
        <r>
          <rPr>
            <b/>
            <sz val="9"/>
            <color indexed="81"/>
            <rFont val="Tahoma"/>
            <family val="2"/>
            <charset val="204"/>
          </rPr>
          <t>Мокрушенко Елизавета Юрьевна:</t>
        </r>
        <r>
          <rPr>
            <sz val="9"/>
            <color indexed="81"/>
            <rFont val="Tahoma"/>
            <family val="2"/>
            <charset val="204"/>
          </rPr>
          <t xml:space="preserve">
учитываются подрядчики по прямым договорам, субподрядчики не учитываются</t>
        </r>
      </text>
    </comment>
  </commentList>
</comments>
</file>

<file path=xl/sharedStrings.xml><?xml version="1.0" encoding="utf-8"?>
<sst xmlns="http://schemas.openxmlformats.org/spreadsheetml/2006/main" count="195" uniqueCount="176">
  <si>
    <t>КБЕ</t>
  </si>
  <si>
    <t>Полюс Строй</t>
  </si>
  <si>
    <t>Полюс Логистика</t>
  </si>
  <si>
    <t>ПС Энергетика</t>
  </si>
  <si>
    <t>Полюс Щит</t>
  </si>
  <si>
    <t>Полюс Проект</t>
  </si>
  <si>
    <t>Показатели</t>
  </si>
  <si>
    <t>чел.</t>
  </si>
  <si>
    <t>чел. час</t>
  </si>
  <si>
    <t>ед.</t>
  </si>
  <si>
    <t>Происшествия на оборудовании, объектах, процессах</t>
  </si>
  <si>
    <t>Пожар</t>
  </si>
  <si>
    <t>Общий пробег транспортных средств</t>
  </si>
  <si>
    <t>км</t>
  </si>
  <si>
    <t>%</t>
  </si>
  <si>
    <t>Расшифровка аббревиатур, согласно ICMM</t>
  </si>
  <si>
    <t>Аббревиатура с расшифровкой</t>
  </si>
  <si>
    <t>Описание</t>
  </si>
  <si>
    <t>Формулы расчета</t>
  </si>
  <si>
    <t xml:space="preserve">AA </t>
  </si>
  <si>
    <t xml:space="preserve"> Automotive Accident</t>
  </si>
  <si>
    <t>Общее кол-во транспортных происшествий</t>
  </si>
  <si>
    <t xml:space="preserve">AARk </t>
  </si>
  <si>
    <t xml:space="preserve"> Automotive Accident Rate per mln km driven</t>
  </si>
  <si>
    <t>Общий коэффициент транспортных происшествий на миллион километров</t>
  </si>
  <si>
    <t>Формула расчета: (К-во ДТП *1000000)/Пробег,км</t>
  </si>
  <si>
    <t xml:space="preserve">TRI </t>
  </si>
  <si>
    <t xml:space="preserve"> Total Recordable Injury</t>
  </si>
  <si>
    <t>Общее кол-во травм, включающих в себя оказание медицинской помощи и травмы с потерей трудоспособности</t>
  </si>
  <si>
    <t xml:space="preserve">TRIFR </t>
  </si>
  <si>
    <t>Total Recordable Injury Frequency</t>
  </si>
  <si>
    <t>Общий коэффициентр травматизма</t>
  </si>
  <si>
    <t>Формула расчета: (К-во TRI*200000)/Кол-во отработанных часов</t>
  </si>
  <si>
    <t xml:space="preserve">LTI </t>
  </si>
  <si>
    <t xml:space="preserve"> Lost Time Injury</t>
  </si>
  <si>
    <t>К-во травм с потерей трудоспособности</t>
  </si>
  <si>
    <t xml:space="preserve">LTIFR </t>
  </si>
  <si>
    <t xml:space="preserve"> Lost Time Injury Frequency Rate</t>
  </si>
  <si>
    <t>Кэффициент травматизма с потерей рабочего времени</t>
  </si>
  <si>
    <t>Формула расчета: (К-во LTI*200000)/К-во отработанных часов</t>
  </si>
  <si>
    <t xml:space="preserve">TRF </t>
  </si>
  <si>
    <t xml:space="preserve"> Total Recordable Fatalities</t>
  </si>
  <si>
    <t>Общее кол-во смертельных случаев</t>
  </si>
  <si>
    <t xml:space="preserve">FFR </t>
  </si>
  <si>
    <t xml:space="preserve"> Fatality Frequency Rate</t>
  </si>
  <si>
    <t>Коэффициент травматизма со смертельным исходом</t>
  </si>
  <si>
    <t>Формула расчета: (К-во TRF*200000)/К-во отработанных часов</t>
  </si>
  <si>
    <t>Корпоративные цвета</t>
  </si>
  <si>
    <t>R 252 G 201 B 23</t>
  </si>
  <si>
    <t>R 89 G 89 B 89</t>
  </si>
  <si>
    <t>Дополнительные цвета</t>
  </si>
  <si>
    <t>R 191 G 18 B 56</t>
  </si>
  <si>
    <t>R 0 G 135 B 125</t>
  </si>
  <si>
    <t>R 100 G 38 B 54</t>
  </si>
  <si>
    <t>R 217 G 89 B 0</t>
  </si>
  <si>
    <t>Монохромные цвета</t>
  </si>
  <si>
    <t>0 % black</t>
  </si>
  <si>
    <t>40 % black</t>
  </si>
  <si>
    <t>80 % black</t>
  </si>
  <si>
    <t>100 % black</t>
  </si>
  <si>
    <t>Шрифт для заголовков</t>
  </si>
  <si>
    <t>Road Radio</t>
  </si>
  <si>
    <t>Шрифты</t>
  </si>
  <si>
    <t>Calibri</t>
  </si>
  <si>
    <t>Calibri Bold</t>
  </si>
  <si>
    <t>Arial</t>
  </si>
  <si>
    <t>Бизнес единица</t>
  </si>
  <si>
    <t>КЦ</t>
  </si>
  <si>
    <t>ИБЕЛ</t>
  </si>
  <si>
    <t>ЯКБЕ</t>
  </si>
  <si>
    <t>ЯНБЕ</t>
  </si>
  <si>
    <t>МБЕ</t>
  </si>
  <si>
    <t>ПС "Строительство"</t>
  </si>
  <si>
    <t>ПС "Логистика"</t>
  </si>
  <si>
    <t>ПС "Проектирование"</t>
  </si>
  <si>
    <t>ПС "Энергетика"</t>
  </si>
  <si>
    <t>ПС "Безопасность"</t>
  </si>
  <si>
    <t>Business Units</t>
  </si>
  <si>
    <t>Красноярская БЕ</t>
  </si>
  <si>
    <t>ИБЕЛ (руда)</t>
  </si>
  <si>
    <t>ИБЕЛ (россыпи)</t>
  </si>
  <si>
    <t>ЯКБЕ (Алдан)</t>
  </si>
  <si>
    <t>Магадан. БЕ (ОАО РиМ)</t>
  </si>
  <si>
    <t>ЯНБЕ (Нежданинка)</t>
  </si>
  <si>
    <t xml:space="preserve">Казахстанская БЕ </t>
  </si>
  <si>
    <t>КЦ Полюс</t>
  </si>
  <si>
    <t>Компания</t>
  </si>
  <si>
    <t>ОАО "Полюс Золото"</t>
  </si>
  <si>
    <t>ООО "Полюс Строй"</t>
  </si>
  <si>
    <t>ООО "Полюс Проект"</t>
  </si>
  <si>
    <t>ЗАО "Витимэнерго"</t>
  </si>
  <si>
    <t>ЗАО "Мамаканская ГЭС"</t>
  </si>
  <si>
    <t>ООО ЧП "Полюс ЩИТ"</t>
  </si>
  <si>
    <t>да</t>
  </si>
  <si>
    <t>нет</t>
  </si>
  <si>
    <t>Общее кол-во происшествий</t>
  </si>
  <si>
    <t>АО "Полюс"</t>
  </si>
  <si>
    <t>АО "Полюс Логистика"</t>
  </si>
  <si>
    <t>АО "Первенец"</t>
  </si>
  <si>
    <t>АО "Первенец" (ООО "Ленгео")</t>
  </si>
  <si>
    <t>АО "Тонода"</t>
  </si>
  <si>
    <t>АО "ЗДК "Лензолото" (АО "Дальняя Тайга")</t>
  </si>
  <si>
    <t>АО "ЗДК "Лензолото" (АО "Маракан")</t>
  </si>
  <si>
    <t>АО "ЗДК "Лензолото" (АО "Светлый")</t>
  </si>
  <si>
    <t>АО "ЗДК "Лензолото" (АО "Севзото")</t>
  </si>
  <si>
    <t>АО "Алданзолото" ГРК"</t>
  </si>
  <si>
    <t>АО "РиМ"</t>
  </si>
  <si>
    <t>АО "ЮВГК"</t>
  </si>
  <si>
    <t>1 млн.км</t>
  </si>
  <si>
    <t>Кол-во пострадавших в ДТП</t>
  </si>
  <si>
    <t>АО "ЗДК "Лензолото" (ЗАО "Ленсиб")</t>
  </si>
  <si>
    <t>АО "ЗДК "Лензолото" (ООО "ЛенРЭМ")</t>
  </si>
  <si>
    <t>Среднесписочная численность персонала подрядчика</t>
  </si>
  <si>
    <t>чел. дн.</t>
  </si>
  <si>
    <t>№</t>
  </si>
  <si>
    <t>ед. изм.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</si>
  <si>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</si>
  <si>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</si>
  <si>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</si>
  <si>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</si>
  <si>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</si>
  <si>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</si>
  <si>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</si>
  <si>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</si>
  <si>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</si>
  <si>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</si>
  <si>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</si>
  <si>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</si>
  <si>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ИТОГО
 с начала года</t>
  </si>
  <si>
    <t>Количество отработанных человеко-часов подрядчиками</t>
  </si>
  <si>
    <t>на 200 т.ч</t>
  </si>
  <si>
    <t>Кол-во ДТП по вине водителя подрядной организации</t>
  </si>
  <si>
    <t>Комментарии и пояснения</t>
  </si>
  <si>
    <t>LTI</t>
  </si>
  <si>
    <t xml:space="preserve">Количество пострадавших с временной потерей трудоспособности по причине травмы на производстве при выполнении работ на объектах  </t>
  </si>
  <si>
    <t>Кол-во пострадавших с временным ограничением трудоспособности (перевод на легкий труд без потери трудоспособности)</t>
  </si>
  <si>
    <t>RWC</t>
  </si>
  <si>
    <t>MTC</t>
  </si>
  <si>
    <t>LD</t>
  </si>
  <si>
    <t>TRI</t>
  </si>
  <si>
    <t>Количество водительского состава подрядных организаций</t>
  </si>
  <si>
    <t>Количество дней нетрудоспособности в результате травм на производстве работников подрядной организации при выполнении работ на объектах Компании</t>
  </si>
  <si>
    <t>Количество действующих договоров на выполнение подрядных работ/ оказание услуг</t>
  </si>
  <si>
    <t>Прочие происшествия (без учета ДТП)</t>
  </si>
  <si>
    <t>Авария</t>
  </si>
  <si>
    <t>Инцидент</t>
  </si>
  <si>
    <t>18</t>
  </si>
  <si>
    <t>19</t>
  </si>
  <si>
    <t>Транспорт 
подрядчика</t>
  </si>
  <si>
    <t>Данные 
по травматизму</t>
  </si>
  <si>
    <t>Общие
 данные</t>
  </si>
  <si>
    <t>FA</t>
  </si>
  <si>
    <t>Общее кол-во травм на производстве</t>
  </si>
  <si>
    <t xml:space="preserve">Общий коэффициент травматизма со смертельным исходом </t>
  </si>
  <si>
    <t xml:space="preserve">Общий коэффициент производственного травматизма </t>
  </si>
  <si>
    <t xml:space="preserve">Общий коэффициент травм с потерей рабочего времени </t>
  </si>
  <si>
    <t>FAR</t>
  </si>
  <si>
    <t>TRIFR</t>
  </si>
  <si>
    <t>LTIFR</t>
  </si>
  <si>
    <t>_________________________________________________________</t>
  </si>
  <si>
    <t>наименование подрядной организации</t>
  </si>
  <si>
    <t>9.1</t>
  </si>
  <si>
    <t>Количество дней ограничения трудоспособности в результате травм на производстве</t>
  </si>
  <si>
    <t>21</t>
  </si>
  <si>
    <t>23</t>
  </si>
  <si>
    <t>25</t>
  </si>
  <si>
    <t>Общее количество транспортных средств, осуществляющих производство работ на объектах АО "Дальтрансуголь", проект КИП-40</t>
  </si>
  <si>
    <r>
      <t>Общее кол-во пострадавших в несчастных случаях на производстве со смертельным исходом</t>
    </r>
    <r>
      <rPr>
        <b/>
        <sz val="11"/>
        <color theme="1" tint="0.249977111117893"/>
        <rFont val="Sylfaen"/>
        <family val="1"/>
        <charset val="204"/>
      </rPr>
      <t xml:space="preserve"> </t>
    </r>
  </si>
  <si>
    <r>
      <t xml:space="preserve">Количество случаев оказания медицинской помощи (без временной потери трудоспособности) работникам подрядной организации при производстве работ на объектах Компании </t>
    </r>
    <r>
      <rPr>
        <b/>
        <sz val="11"/>
        <color theme="2" tint="-0.749992370372631"/>
        <rFont val="Sylfaen"/>
        <family val="1"/>
        <charset val="204"/>
      </rPr>
      <t xml:space="preserve">(микротравмы) </t>
    </r>
  </si>
  <si>
    <r>
      <t xml:space="preserve">Общий коэффициент дорожно транспортных происшествий  </t>
    </r>
    <r>
      <rPr>
        <b/>
        <sz val="11"/>
        <color theme="1" tint="0.249977111117893"/>
        <rFont val="Sylfaen"/>
        <family val="1"/>
        <charset val="204"/>
      </rPr>
      <t>(AARk)</t>
    </r>
  </si>
  <si>
    <r>
      <t xml:space="preserve">Общее кол-во ДТП с участием ТС подрядной организации во время оказания услуги или выполнения работы по договору  </t>
    </r>
    <r>
      <rPr>
        <b/>
        <sz val="11"/>
        <color theme="1" tint="0.249977111117893"/>
        <rFont val="Sylfaen"/>
        <family val="1"/>
        <charset val="204"/>
      </rPr>
      <t>(AA)</t>
    </r>
  </si>
  <si>
    <t>Обучение Золотым правилам</t>
  </si>
  <si>
    <t>Количество персонала подрядчика, обученного по курсу "Золотые правила безопасности"</t>
  </si>
  <si>
    <t xml:space="preserve">к правилам безопасности </t>
  </si>
  <si>
    <t>в области ОТ и ППБ</t>
  </si>
  <si>
    <t>Приложение №12.1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</si>
</sst>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Arial Narrow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RoadRadio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11"/>
      <color theme="1" tint="0.249977111117893"/>
      <name val="Sylfaen"/>
      <family val="1"/>
      <charset val="204"/>
    </font>
    <font>
      <sz val="8"/>
      <color theme="1"/>
      <name val="Sylfaen"/>
      <family val="1"/>
      <charset val="204"/>
    </font>
    <font>
      <sz val="11"/>
      <color theme="2" tint="-0.749992370372631"/>
      <name val="Sylfaen"/>
      <family val="1"/>
      <charset val="204"/>
    </font>
    <font>
      <b/>
      <sz val="11"/>
      <color theme="1" tint="0.249977111117893"/>
      <name val="Sylfaen"/>
      <family val="1"/>
      <charset val="204"/>
    </font>
    <font>
      <b/>
      <sz val="11"/>
      <color theme="2" tint="-0.749992370372631"/>
      <name val="Sylfaen"/>
      <family val="1"/>
      <charset val="204"/>
    </font>
    <font>
      <b/>
      <sz val="11"/>
      <name val="Sylfaen"/>
      <family val="1"/>
      <charset val="204"/>
    </font>
    <font>
      <i/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CC91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BF1238"/>
        <bgColor indexed="64"/>
      </patternFill>
    </fill>
    <fill>
      <patternFill patternType="solid">
        <fgColor rgb="FF00877D"/>
        <bgColor indexed="64"/>
      </patternFill>
    </fill>
    <fill>
      <patternFill patternType="solid">
        <fgColor rgb="FF642636"/>
        <bgColor indexed="64"/>
      </patternFill>
    </fill>
    <fill>
      <patternFill patternType="solid">
        <fgColor rgb="FFD959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11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5" fillId="0" borderId="0" xfId="0" applyFont="1"/>
    <xf numFmtId="0" fontId="6" fillId="4" borderId="1" xfId="0" applyFont="1" applyFill="1" applyBorder="1" applyAlignment="1">
      <alignment horizontal="left"/>
    </xf>
    <xf numFmtId="0" fontId="1" fillId="0" borderId="1" xfId="0" applyFont="1" applyBorder="1"/>
    <xf numFmtId="0" fontId="7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4" fillId="0" borderId="0" xfId="0" applyFont="1"/>
    <xf numFmtId="0" fontId="9" fillId="4" borderId="0" xfId="0" applyFont="1" applyFill="1" applyBorder="1" applyAlignment="1">
      <alignment wrapText="1"/>
    </xf>
    <xf numFmtId="0" fontId="7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0" fontId="10" fillId="0" borderId="0" xfId="0" applyFont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1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3" borderId="0" xfId="0" applyFont="1" applyFill="1"/>
    <xf numFmtId="0" fontId="4" fillId="10" borderId="0" xfId="0" applyFont="1" applyFill="1"/>
    <xf numFmtId="0" fontId="4" fillId="11" borderId="0" xfId="0" applyFont="1" applyFill="1"/>
    <xf numFmtId="0" fontId="11" fillId="0" borderId="0" xfId="0" applyFont="1"/>
    <xf numFmtId="0" fontId="12" fillId="0" borderId="0" xfId="0" applyFont="1"/>
    <xf numFmtId="0" fontId="7" fillId="0" borderId="0" xfId="0" applyFont="1"/>
    <xf numFmtId="0" fontId="6" fillId="0" borderId="0" xfId="0" applyFont="1"/>
    <xf numFmtId="0" fontId="17" fillId="0" borderId="0" xfId="0" applyFont="1"/>
    <xf numFmtId="0" fontId="17" fillId="0" borderId="17" xfId="0" applyFont="1" applyBorder="1" applyAlignment="1"/>
    <xf numFmtId="0" fontId="17" fillId="0" borderId="3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0" fontId="17" fillId="13" borderId="3" xfId="0" applyFont="1" applyFill="1" applyBorder="1" applyAlignment="1">
      <alignment horizontal="center" vertical="center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12" borderId="1" xfId="0" applyFont="1" applyFill="1" applyBorder="1" applyAlignment="1" applyProtection="1">
      <alignment horizontal="center" vertical="center"/>
      <protection locked="0"/>
    </xf>
    <xf numFmtId="0" fontId="17" fillId="13" borderId="1" xfId="0" applyFont="1" applyFill="1" applyBorder="1" applyAlignment="1">
      <alignment horizontal="center" vertical="center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12" borderId="2" xfId="0" applyFont="1" applyFill="1" applyBorder="1" applyAlignment="1" applyProtection="1">
      <alignment horizontal="center" vertical="center"/>
      <protection locked="0"/>
    </xf>
    <xf numFmtId="0" fontId="17" fillId="13" borderId="2" xfId="0" applyFont="1" applyFill="1" applyBorder="1" applyAlignment="1">
      <alignment horizontal="center" vertical="center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12" borderId="5" xfId="0" applyFont="1" applyFill="1" applyBorder="1" applyAlignment="1" applyProtection="1">
      <alignment horizontal="center" vertical="center"/>
      <protection locked="0"/>
    </xf>
    <xf numFmtId="0" fontId="17" fillId="13" borderId="5" xfId="0" applyFont="1" applyFill="1" applyBorder="1" applyAlignment="1">
      <alignment horizontal="center" vertical="center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164" fontId="17" fillId="13" borderId="1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4" fontId="17" fillId="13" borderId="2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13" borderId="10" xfId="0" applyFont="1" applyFill="1" applyBorder="1" applyAlignment="1">
      <alignment horizontal="center" vertical="center"/>
    </xf>
    <xf numFmtId="0" fontId="22" fillId="0" borderId="11" xfId="0" applyFont="1" applyBorder="1" applyAlignment="1" applyProtection="1">
      <alignment horizontal="center" vertical="center" wrapText="1"/>
      <protection locked="0"/>
    </xf>
    <xf numFmtId="49" fontId="17" fillId="0" borderId="5" xfId="0" applyNumberFormat="1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/>
    </xf>
    <xf numFmtId="1" fontId="17" fillId="13" borderId="1" xfId="0" applyNumberFormat="1" applyFont="1" applyFill="1" applyBorder="1" applyAlignment="1" applyProtection="1">
      <alignment horizontal="center" vertical="center"/>
      <protection locked="0"/>
    </xf>
    <xf numFmtId="49" fontId="17" fillId="0" borderId="10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164" fontId="17" fillId="13" borderId="10" xfId="0" applyNumberFormat="1" applyFont="1" applyFill="1" applyBorder="1" applyAlignment="1">
      <alignment horizontal="center" vertical="center"/>
    </xf>
    <xf numFmtId="1" fontId="17" fillId="13" borderId="10" xfId="0" applyNumberFormat="1" applyFont="1" applyFill="1" applyBorder="1" applyAlignment="1" applyProtection="1">
      <alignment horizontal="center" vertical="center"/>
      <protection locked="0"/>
    </xf>
    <xf numFmtId="0" fontId="18" fillId="14" borderId="1" xfId="0" applyFont="1" applyFill="1" applyBorder="1" applyAlignment="1">
      <alignment horizontal="center" vertical="center"/>
    </xf>
    <xf numFmtId="0" fontId="19" fillId="14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21" fillId="0" borderId="20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18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14" xfId="0" applyFont="1" applyBorder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</cellXfs>
  <cellStyles count="3">
    <cellStyle name="Normal 2" xfId="1"/>
    <cellStyle name="Normal 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2257425</xdr:colOff>
      <xdr:row>11</xdr:row>
      <xdr:rowOff>85725</xdr:rowOff>
    </xdr:from>
    <xdr:to>
      <xdr:col>2</xdr:col>
      <xdr:colOff>2261397</xdr:colOff>
      <xdr:row>15</xdr:row>
      <xdr:rowOff>161925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53000" y="2114550"/>
          <a:ext cx="3972" cy="762000"/>
        </a:xfrm>
        <a:prstGeom prst="rect">
          <a:avLst/>
        </a:prstGeom>
      </xdr:spPr>
    </xdr:pic>
    <xdr:clientData/>
  </xdr:twoCellAnchor>
  <xdr:twoCellAnchor editAs="oneCell">
    <xdr:from>
      <xdr:col>2</xdr:col>
      <xdr:colOff>2257426</xdr:colOff>
      <xdr:row>16</xdr:row>
      <xdr:rowOff>85725</xdr:rowOff>
    </xdr:from>
    <xdr:to>
      <xdr:col>2</xdr:col>
      <xdr:colOff>2257427</xdr:colOff>
      <xdr:row>19</xdr:row>
      <xdr:rowOff>114695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53001" y="3000375"/>
          <a:ext cx="1" cy="51474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2019299</xdr:colOff>
      <xdr:row>17</xdr:row>
      <xdr:rowOff>15683</xdr:rowOff>
    </xdr:to>
    <xdr:pic>
      <xdr:nvPicPr>
        <xdr:cNvPr id="11" name="Рисунок 10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95575" y="2390775"/>
          <a:ext cx="2019299" cy="70148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154112</xdr:rowOff>
    </xdr:from>
    <xdr:to>
      <xdr:col>2</xdr:col>
      <xdr:colOff>1990725</xdr:colOff>
      <xdr:row>22</xdr:row>
      <xdr:rowOff>1942</xdr:rowOff>
    </xdr:to>
    <xdr:pic>
      <xdr:nvPicPr>
        <xdr:cNvPr id="12" name="Рисунок 11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695575" y="3230687"/>
          <a:ext cx="1990725" cy="69555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2000250</xdr:colOff>
      <xdr:row>27</xdr:row>
      <xdr:rowOff>47166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695575" y="4086225"/>
          <a:ext cx="2000250" cy="694866"/>
        </a:xfrm>
        <a:prstGeom prst="rect">
          <a:avLst/>
        </a:prstGeom>
      </xdr:spPr>
    </xdr:pic>
    <xdr:clientData/>
  </xdr:twoCellAnchor>
  <xdr:twoCellAnchor editAs="oneCell">
    <xdr:from>
      <xdr:col>2</xdr:col>
      <xdr:colOff>2600324</xdr:colOff>
      <xdr:row>13</xdr:row>
      <xdr:rowOff>9524</xdr:rowOff>
    </xdr:from>
    <xdr:to>
      <xdr:col>2</xdr:col>
      <xdr:colOff>4595021</xdr:colOff>
      <xdr:row>17</xdr:row>
      <xdr:rowOff>9524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5899" y="2400299"/>
          <a:ext cx="1994697" cy="685800"/>
        </a:xfrm>
        <a:prstGeom prst="rect">
          <a:avLst/>
        </a:prstGeom>
      </xdr:spPr>
    </xdr:pic>
    <xdr:clientData/>
  </xdr:twoCellAnchor>
  <xdr:twoCellAnchor editAs="oneCell">
    <xdr:from>
      <xdr:col>2</xdr:col>
      <xdr:colOff>2600325</xdr:colOff>
      <xdr:row>18</xdr:row>
      <xdr:rowOff>19049</xdr:rowOff>
    </xdr:from>
    <xdr:to>
      <xdr:col>2</xdr:col>
      <xdr:colOff>4657724</xdr:colOff>
      <xdr:row>20</xdr:row>
      <xdr:rowOff>124219</xdr:rowOff>
    </xdr:to>
    <xdr:pic>
      <xdr:nvPicPr>
        <xdr:cNvPr id="15" name="Рисунок 14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295900" y="3257549"/>
          <a:ext cx="2057399" cy="429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4"/>
  <sheetViews>
    <sheetView tabSelected="1" workbookViewId="0">
      <selection activeCell="D6" sqref="D6"/>
    </sheetView>
  </sheetViews>
  <sheetFormatPr defaultRowHeight="15"/>
  <cols>
    <col min="1" max="1" width="9.42578125" customWidth="1"/>
    <col min="2" max="2" width="6.140625" customWidth="1"/>
    <col min="3" max="3" width="56.42578125" customWidth="1"/>
    <col min="4" max="4" width="7.42578125" customWidth="1"/>
    <col min="5" max="5" width="9.7109375" customWidth="1"/>
    <col min="18" max="18" width="9" customWidth="1"/>
    <col min="19" max="19" width="21.85546875" customWidth="1"/>
  </cols>
  <sheetData>
    <row r="1" spans="1:19" ht="15" customHeight="1">
      <c r="R1" s="95" t="s">
        <v>175</v>
      </c>
      <c r="S1" s="95"/>
    </row>
    <row r="2" spans="1:19" ht="16.5" customHeight="1">
      <c r="R2" s="95" t="s">
        <v>173</v>
      </c>
      <c r="S2" s="95"/>
    </row>
    <row r="3" spans="1:19">
      <c r="R3" s="95" t="s">
        <v>174</v>
      </c>
      <c r="S3" s="95"/>
    </row>
    <row r="5" spans="1:19">
      <c r="A5" s="30"/>
      <c r="B5" s="30"/>
      <c r="C5" s="30"/>
      <c r="D5" s="30"/>
      <c r="E5" s="104" t="s">
        <v>159</v>
      </c>
      <c r="F5" s="104"/>
      <c r="G5" s="104"/>
      <c r="H5" s="104"/>
      <c r="I5" s="104"/>
      <c r="J5" s="104"/>
      <c r="K5" s="30"/>
      <c r="L5" s="30"/>
      <c r="M5" s="30"/>
      <c r="N5" s="30"/>
      <c r="O5" s="30"/>
      <c r="P5" s="30"/>
      <c r="Q5" s="30"/>
      <c r="R5" s="30"/>
      <c r="S5" s="30"/>
    </row>
    <row r="6" spans="1:19">
      <c r="A6" s="30"/>
      <c r="B6" s="30"/>
      <c r="C6" s="30"/>
      <c r="D6" s="30"/>
      <c r="E6" s="30"/>
      <c r="F6" s="31" t="s">
        <v>160</v>
      </c>
      <c r="G6" s="31"/>
      <c r="H6" s="31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ht="75">
      <c r="A7" s="91"/>
      <c r="B7" s="91" t="s">
        <v>114</v>
      </c>
      <c r="C7" s="91" t="s">
        <v>6</v>
      </c>
      <c r="D7" s="91"/>
      <c r="E7" s="91" t="s">
        <v>115</v>
      </c>
      <c r="F7" s="92" t="s">
        <v>119</v>
      </c>
      <c r="G7" s="92" t="s">
        <v>120</v>
      </c>
      <c r="H7" s="92" t="s">
        <v>121</v>
      </c>
      <c r="I7" s="92" t="s">
        <v>122</v>
      </c>
      <c r="J7" s="92" t="s">
        <v>123</v>
      </c>
      <c r="K7" s="92" t="s">
        <v>124</v>
      </c>
      <c r="L7" s="92" t="s">
        <v>125</v>
      </c>
      <c r="M7" s="92" t="s">
        <v>126</v>
      </c>
      <c r="N7" s="92" t="s">
        <v>127</v>
      </c>
      <c r="O7" s="92" t="s">
        <v>116</v>
      </c>
      <c r="P7" s="92" t="s">
        <v>117</v>
      </c>
      <c r="Q7" s="92" t="s">
        <v>118</v>
      </c>
      <c r="R7" s="93" t="s">
        <v>128</v>
      </c>
      <c r="S7" s="94" t="s">
        <v>132</v>
      </c>
    </row>
    <row r="8" spans="1:19" ht="30">
      <c r="A8" s="105" t="s">
        <v>150</v>
      </c>
      <c r="B8" s="32">
        <v>1</v>
      </c>
      <c r="C8" s="33" t="s">
        <v>142</v>
      </c>
      <c r="D8" s="34"/>
      <c r="E8" s="34" t="s">
        <v>9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6"/>
      <c r="S8" s="37"/>
    </row>
    <row r="9" spans="1:19">
      <c r="A9" s="106"/>
      <c r="B9" s="38">
        <v>2</v>
      </c>
      <c r="C9" s="39" t="s">
        <v>112</v>
      </c>
      <c r="D9" s="40"/>
      <c r="E9" s="41" t="s">
        <v>7</v>
      </c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3"/>
      <c r="S9" s="44"/>
    </row>
    <row r="10" spans="1:19" ht="30.75" thickBot="1">
      <c r="A10" s="107"/>
      <c r="B10" s="45">
        <v>3</v>
      </c>
      <c r="C10" s="46" t="s">
        <v>129</v>
      </c>
      <c r="D10" s="47"/>
      <c r="E10" s="48" t="s">
        <v>8</v>
      </c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>
        <f t="shared" ref="R10:R12" si="0">SUM(F10:Q10)</f>
        <v>0</v>
      </c>
      <c r="S10" s="51"/>
    </row>
    <row r="11" spans="1:19" ht="30">
      <c r="A11" s="108" t="s">
        <v>149</v>
      </c>
      <c r="B11" s="52">
        <v>4</v>
      </c>
      <c r="C11" s="53" t="s">
        <v>167</v>
      </c>
      <c r="D11" s="54" t="s">
        <v>151</v>
      </c>
      <c r="E11" s="55" t="s">
        <v>7</v>
      </c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7">
        <f t="shared" si="0"/>
        <v>0</v>
      </c>
      <c r="S11" s="58"/>
    </row>
    <row r="12" spans="1:19" ht="45">
      <c r="A12" s="106"/>
      <c r="B12" s="38">
        <v>5</v>
      </c>
      <c r="C12" s="59" t="s">
        <v>134</v>
      </c>
      <c r="D12" s="60" t="s">
        <v>133</v>
      </c>
      <c r="E12" s="61" t="s">
        <v>7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>
        <f t="shared" si="0"/>
        <v>0</v>
      </c>
      <c r="S12" s="44"/>
    </row>
    <row r="13" spans="1:19" ht="45">
      <c r="A13" s="106"/>
      <c r="B13" s="38">
        <v>6</v>
      </c>
      <c r="C13" s="59" t="s">
        <v>135</v>
      </c>
      <c r="D13" s="60" t="s">
        <v>136</v>
      </c>
      <c r="E13" s="61" t="s">
        <v>7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>
        <f>SUM(F13:Q13)</f>
        <v>0</v>
      </c>
      <c r="S13" s="44"/>
    </row>
    <row r="14" spans="1:19" ht="60">
      <c r="A14" s="106"/>
      <c r="B14" s="38">
        <v>7</v>
      </c>
      <c r="C14" s="39" t="s">
        <v>168</v>
      </c>
      <c r="D14" s="62" t="s">
        <v>137</v>
      </c>
      <c r="E14" s="61" t="s">
        <v>7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3">
        <f>SUM(F14:Q14)</f>
        <v>0</v>
      </c>
      <c r="S14" s="44"/>
    </row>
    <row r="15" spans="1:19">
      <c r="A15" s="106"/>
      <c r="B15" s="38">
        <v>8</v>
      </c>
      <c r="C15" s="63" t="s">
        <v>152</v>
      </c>
      <c r="D15" s="60" t="s">
        <v>139</v>
      </c>
      <c r="E15" s="61" t="s">
        <v>9</v>
      </c>
      <c r="F15" s="43">
        <f t="shared" ref="F15:Q15" si="1">SUM(F11:F12,F14)</f>
        <v>0</v>
      </c>
      <c r="G15" s="43">
        <f t="shared" si="1"/>
        <v>0</v>
      </c>
      <c r="H15" s="43">
        <f t="shared" si="1"/>
        <v>0</v>
      </c>
      <c r="I15" s="43">
        <f t="shared" si="1"/>
        <v>0</v>
      </c>
      <c r="J15" s="43">
        <f t="shared" si="1"/>
        <v>0</v>
      </c>
      <c r="K15" s="43">
        <f t="shared" si="1"/>
        <v>0</v>
      </c>
      <c r="L15" s="43">
        <f t="shared" si="1"/>
        <v>0</v>
      </c>
      <c r="M15" s="43">
        <f t="shared" si="1"/>
        <v>0</v>
      </c>
      <c r="N15" s="43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43">
        <f>SUM(F15:Q15)</f>
        <v>0</v>
      </c>
      <c r="S15" s="44"/>
    </row>
    <row r="16" spans="1:19" ht="60">
      <c r="A16" s="106"/>
      <c r="B16" s="38">
        <v>9</v>
      </c>
      <c r="C16" s="39" t="s">
        <v>141</v>
      </c>
      <c r="D16" s="60" t="s">
        <v>138</v>
      </c>
      <c r="E16" s="61" t="s">
        <v>113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3">
        <f>SUM(F16:Q16)</f>
        <v>0</v>
      </c>
      <c r="S16" s="44"/>
    </row>
    <row r="17" spans="1:19" ht="30">
      <c r="A17" s="106"/>
      <c r="B17" s="64" t="s">
        <v>161</v>
      </c>
      <c r="C17" s="39" t="s">
        <v>162</v>
      </c>
      <c r="D17" s="60"/>
      <c r="E17" s="61" t="s">
        <v>113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3"/>
      <c r="S17" s="44"/>
    </row>
    <row r="18" spans="1:19" ht="30">
      <c r="A18" s="106"/>
      <c r="B18" s="38">
        <v>10</v>
      </c>
      <c r="C18" s="65" t="s">
        <v>153</v>
      </c>
      <c r="D18" s="62" t="s">
        <v>156</v>
      </c>
      <c r="E18" s="61" t="s">
        <v>130</v>
      </c>
      <c r="F18" s="66" t="e">
        <f t="shared" ref="F18:R18" si="2">F11*200000/F10</f>
        <v>#DIV/0!</v>
      </c>
      <c r="G18" s="66" t="e">
        <f t="shared" si="2"/>
        <v>#DIV/0!</v>
      </c>
      <c r="H18" s="66" t="e">
        <f t="shared" si="2"/>
        <v>#DIV/0!</v>
      </c>
      <c r="I18" s="66" t="e">
        <f t="shared" si="2"/>
        <v>#DIV/0!</v>
      </c>
      <c r="J18" s="66" t="e">
        <f t="shared" si="2"/>
        <v>#DIV/0!</v>
      </c>
      <c r="K18" s="66" t="e">
        <f t="shared" si="2"/>
        <v>#DIV/0!</v>
      </c>
      <c r="L18" s="66" t="e">
        <f t="shared" si="2"/>
        <v>#DIV/0!</v>
      </c>
      <c r="M18" s="66" t="e">
        <f t="shared" si="2"/>
        <v>#DIV/0!</v>
      </c>
      <c r="N18" s="66" t="e">
        <f t="shared" si="2"/>
        <v>#DIV/0!</v>
      </c>
      <c r="O18" s="66" t="e">
        <f t="shared" si="2"/>
        <v>#DIV/0!</v>
      </c>
      <c r="P18" s="66" t="e">
        <f t="shared" si="2"/>
        <v>#DIV/0!</v>
      </c>
      <c r="Q18" s="66" t="e">
        <f t="shared" si="2"/>
        <v>#DIV/0!</v>
      </c>
      <c r="R18" s="66" t="e">
        <f t="shared" si="2"/>
        <v>#DIV/0!</v>
      </c>
      <c r="S18" s="44"/>
    </row>
    <row r="19" spans="1:19" ht="30">
      <c r="A19" s="106"/>
      <c r="B19" s="38">
        <v>11</v>
      </c>
      <c r="C19" s="65" t="s">
        <v>154</v>
      </c>
      <c r="D19" s="62" t="s">
        <v>157</v>
      </c>
      <c r="E19" s="61" t="s">
        <v>130</v>
      </c>
      <c r="F19" s="66" t="e">
        <f t="shared" ref="F19:R19" si="3">F15*200000/F10</f>
        <v>#DIV/0!</v>
      </c>
      <c r="G19" s="66" t="e">
        <f t="shared" si="3"/>
        <v>#DIV/0!</v>
      </c>
      <c r="H19" s="66" t="e">
        <f t="shared" si="3"/>
        <v>#DIV/0!</v>
      </c>
      <c r="I19" s="66" t="e">
        <f t="shared" si="3"/>
        <v>#DIV/0!</v>
      </c>
      <c r="J19" s="66" t="e">
        <f t="shared" si="3"/>
        <v>#DIV/0!</v>
      </c>
      <c r="K19" s="66" t="e">
        <f t="shared" si="3"/>
        <v>#DIV/0!</v>
      </c>
      <c r="L19" s="66" t="e">
        <f t="shared" si="3"/>
        <v>#DIV/0!</v>
      </c>
      <c r="M19" s="66" t="e">
        <f t="shared" si="3"/>
        <v>#DIV/0!</v>
      </c>
      <c r="N19" s="66" t="e">
        <f t="shared" si="3"/>
        <v>#DIV/0!</v>
      </c>
      <c r="O19" s="66" t="e">
        <f t="shared" si="3"/>
        <v>#DIV/0!</v>
      </c>
      <c r="P19" s="66" t="e">
        <f t="shared" si="3"/>
        <v>#DIV/0!</v>
      </c>
      <c r="Q19" s="66" t="e">
        <f t="shared" si="3"/>
        <v>#DIV/0!</v>
      </c>
      <c r="R19" s="66" t="e">
        <f t="shared" si="3"/>
        <v>#DIV/0!</v>
      </c>
      <c r="S19" s="44"/>
    </row>
    <row r="20" spans="1:19" ht="30.75" thickBot="1">
      <c r="A20" s="107"/>
      <c r="B20" s="45">
        <v>12</v>
      </c>
      <c r="C20" s="67" t="s">
        <v>155</v>
      </c>
      <c r="D20" s="68" t="s">
        <v>158</v>
      </c>
      <c r="E20" s="69" t="s">
        <v>130</v>
      </c>
      <c r="F20" s="70" t="e">
        <f t="shared" ref="F20:Q20" si="4">F12*100/F10</f>
        <v>#DIV/0!</v>
      </c>
      <c r="G20" s="70" t="e">
        <f t="shared" si="4"/>
        <v>#DIV/0!</v>
      </c>
      <c r="H20" s="70" t="e">
        <f t="shared" si="4"/>
        <v>#DIV/0!</v>
      </c>
      <c r="I20" s="70" t="e">
        <f t="shared" si="4"/>
        <v>#DIV/0!</v>
      </c>
      <c r="J20" s="70" t="e">
        <f t="shared" si="4"/>
        <v>#DIV/0!</v>
      </c>
      <c r="K20" s="70" t="e">
        <f t="shared" si="4"/>
        <v>#DIV/0!</v>
      </c>
      <c r="L20" s="70" t="e">
        <f t="shared" si="4"/>
        <v>#DIV/0!</v>
      </c>
      <c r="M20" s="70" t="e">
        <f t="shared" si="4"/>
        <v>#DIV/0!</v>
      </c>
      <c r="N20" s="70" t="e">
        <f t="shared" si="4"/>
        <v>#DIV/0!</v>
      </c>
      <c r="O20" s="70" t="e">
        <f t="shared" si="4"/>
        <v>#DIV/0!</v>
      </c>
      <c r="P20" s="70" t="e">
        <f t="shared" si="4"/>
        <v>#DIV/0!</v>
      </c>
      <c r="Q20" s="70" t="e">
        <f t="shared" si="4"/>
        <v>#DIV/0!</v>
      </c>
      <c r="R20" s="70" t="e">
        <f>R12*200000/R10</f>
        <v>#DIV/0!</v>
      </c>
      <c r="S20" s="51"/>
    </row>
    <row r="21" spans="1:19">
      <c r="A21" s="108" t="s">
        <v>10</v>
      </c>
      <c r="B21" s="52">
        <v>13</v>
      </c>
      <c r="C21" s="71" t="s">
        <v>144</v>
      </c>
      <c r="D21" s="72"/>
      <c r="E21" s="55" t="s">
        <v>9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7">
        <f>SUM(F21:Q21)</f>
        <v>0</v>
      </c>
      <c r="S21" s="58"/>
    </row>
    <row r="22" spans="1:19">
      <c r="A22" s="106"/>
      <c r="B22" s="38">
        <v>14</v>
      </c>
      <c r="C22" s="39" t="s">
        <v>145</v>
      </c>
      <c r="D22" s="62"/>
      <c r="E22" s="61" t="s">
        <v>9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>
        <f>SUM(F22:Q22)</f>
        <v>0</v>
      </c>
      <c r="S22" s="44"/>
    </row>
    <row r="23" spans="1:19">
      <c r="A23" s="106"/>
      <c r="B23" s="38">
        <v>15</v>
      </c>
      <c r="C23" s="59" t="s">
        <v>11</v>
      </c>
      <c r="D23" s="73"/>
      <c r="E23" s="61" t="s">
        <v>9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3">
        <f t="shared" ref="R23:R31" si="5">SUM(F23:Q23)</f>
        <v>0</v>
      </c>
      <c r="S23" s="44"/>
    </row>
    <row r="24" spans="1:19">
      <c r="A24" s="106"/>
      <c r="B24" s="38">
        <v>16</v>
      </c>
      <c r="C24" s="59" t="s">
        <v>143</v>
      </c>
      <c r="D24" s="73"/>
      <c r="E24" s="61" t="s">
        <v>9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>
        <f t="shared" si="5"/>
        <v>0</v>
      </c>
      <c r="S24" s="44"/>
    </row>
    <row r="25" spans="1:19" ht="15.75" thickBot="1">
      <c r="A25" s="109"/>
      <c r="B25" s="74">
        <v>17</v>
      </c>
      <c r="C25" s="75" t="s">
        <v>95</v>
      </c>
      <c r="D25" s="76"/>
      <c r="E25" s="77" t="s">
        <v>9</v>
      </c>
      <c r="F25" s="78">
        <f>SUM(F21:F24)</f>
        <v>0</v>
      </c>
      <c r="G25" s="78">
        <f t="shared" ref="G25:Q25" si="6">SUM(G21:G24)</f>
        <v>0</v>
      </c>
      <c r="H25" s="78">
        <f t="shared" si="6"/>
        <v>0</v>
      </c>
      <c r="I25" s="78">
        <f t="shared" si="6"/>
        <v>0</v>
      </c>
      <c r="J25" s="78">
        <f t="shared" si="6"/>
        <v>0</v>
      </c>
      <c r="K25" s="78">
        <f t="shared" si="6"/>
        <v>0</v>
      </c>
      <c r="L25" s="78">
        <f t="shared" si="6"/>
        <v>0</v>
      </c>
      <c r="M25" s="78">
        <f t="shared" si="6"/>
        <v>0</v>
      </c>
      <c r="N25" s="78">
        <f t="shared" si="6"/>
        <v>0</v>
      </c>
      <c r="O25" s="78">
        <f t="shared" si="6"/>
        <v>0</v>
      </c>
      <c r="P25" s="78">
        <f t="shared" si="6"/>
        <v>0</v>
      </c>
      <c r="Q25" s="78">
        <f t="shared" si="6"/>
        <v>0</v>
      </c>
      <c r="R25" s="78">
        <f>SUM(F25:Q25)</f>
        <v>0</v>
      </c>
      <c r="S25" s="79"/>
    </row>
    <row r="26" spans="1:19">
      <c r="A26" s="108" t="s">
        <v>148</v>
      </c>
      <c r="B26" s="80" t="s">
        <v>146</v>
      </c>
      <c r="C26" s="53" t="s">
        <v>12</v>
      </c>
      <c r="D26" s="81"/>
      <c r="E26" s="55" t="s">
        <v>13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7">
        <f t="shared" si="5"/>
        <v>0</v>
      </c>
      <c r="S26" s="58"/>
    </row>
    <row r="27" spans="1:19" ht="30">
      <c r="A27" s="106"/>
      <c r="B27" s="82" t="s">
        <v>147</v>
      </c>
      <c r="C27" s="59" t="s">
        <v>140</v>
      </c>
      <c r="D27" s="83"/>
      <c r="E27" s="61" t="s">
        <v>7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/>
      <c r="S27" s="44"/>
    </row>
    <row r="28" spans="1:19" ht="45">
      <c r="A28" s="106"/>
      <c r="B28" s="84" t="s">
        <v>163</v>
      </c>
      <c r="C28" s="33" t="s">
        <v>166</v>
      </c>
      <c r="D28" s="34"/>
      <c r="E28" s="61" t="s">
        <v>9</v>
      </c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43"/>
      <c r="S28" s="44"/>
    </row>
    <row r="29" spans="1:19" ht="45">
      <c r="A29" s="106"/>
      <c r="B29" s="38">
        <v>22</v>
      </c>
      <c r="C29" s="59" t="s">
        <v>170</v>
      </c>
      <c r="D29" s="73"/>
      <c r="E29" s="61" t="s">
        <v>9</v>
      </c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3">
        <f t="shared" si="5"/>
        <v>0</v>
      </c>
      <c r="S29" s="44"/>
    </row>
    <row r="30" spans="1:19">
      <c r="A30" s="106"/>
      <c r="B30" s="64" t="s">
        <v>164</v>
      </c>
      <c r="C30" s="59" t="s">
        <v>131</v>
      </c>
      <c r="D30" s="73"/>
      <c r="E30" s="61" t="s">
        <v>9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3">
        <f t="shared" si="5"/>
        <v>0</v>
      </c>
      <c r="S30" s="44"/>
    </row>
    <row r="31" spans="1:19">
      <c r="A31" s="106"/>
      <c r="B31" s="38">
        <v>24</v>
      </c>
      <c r="C31" s="59" t="s">
        <v>109</v>
      </c>
      <c r="D31" s="73"/>
      <c r="E31" s="61" t="s">
        <v>9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3">
        <f t="shared" si="5"/>
        <v>0</v>
      </c>
      <c r="S31" s="44"/>
    </row>
    <row r="32" spans="1:19" ht="30.75" thickBot="1">
      <c r="A32" s="109"/>
      <c r="B32" s="86" t="s">
        <v>165</v>
      </c>
      <c r="C32" s="87" t="s">
        <v>169</v>
      </c>
      <c r="D32" s="88"/>
      <c r="E32" s="77" t="s">
        <v>108</v>
      </c>
      <c r="F32" s="89" t="e">
        <f t="shared" ref="F32:R32" si="7">F29*1000000/F26</f>
        <v>#DIV/0!</v>
      </c>
      <c r="G32" s="89" t="e">
        <f t="shared" si="7"/>
        <v>#DIV/0!</v>
      </c>
      <c r="H32" s="89" t="e">
        <f t="shared" si="7"/>
        <v>#DIV/0!</v>
      </c>
      <c r="I32" s="89" t="e">
        <f t="shared" si="7"/>
        <v>#DIV/0!</v>
      </c>
      <c r="J32" s="89" t="e">
        <f t="shared" si="7"/>
        <v>#DIV/0!</v>
      </c>
      <c r="K32" s="89" t="e">
        <f t="shared" si="7"/>
        <v>#DIV/0!</v>
      </c>
      <c r="L32" s="89" t="e">
        <f t="shared" si="7"/>
        <v>#DIV/0!</v>
      </c>
      <c r="M32" s="89" t="e">
        <f t="shared" si="7"/>
        <v>#DIV/0!</v>
      </c>
      <c r="N32" s="89" t="e">
        <f t="shared" si="7"/>
        <v>#DIV/0!</v>
      </c>
      <c r="O32" s="89" t="e">
        <f t="shared" si="7"/>
        <v>#DIV/0!</v>
      </c>
      <c r="P32" s="89" t="e">
        <f t="shared" si="7"/>
        <v>#DIV/0!</v>
      </c>
      <c r="Q32" s="89" t="e">
        <f t="shared" si="7"/>
        <v>#DIV/0!</v>
      </c>
      <c r="R32" s="89" t="e">
        <f t="shared" si="7"/>
        <v>#DIV/0!</v>
      </c>
      <c r="S32" s="79"/>
    </row>
    <row r="33" spans="1:19" ht="35.25" customHeight="1">
      <c r="A33" s="100" t="s">
        <v>171</v>
      </c>
      <c r="B33" s="102">
        <v>26</v>
      </c>
      <c r="C33" s="96" t="s">
        <v>172</v>
      </c>
      <c r="D33" s="98"/>
      <c r="E33" s="55" t="s">
        <v>7</v>
      </c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7"/>
      <c r="S33" s="58"/>
    </row>
    <row r="34" spans="1:19" ht="39.75" customHeight="1" thickBot="1">
      <c r="A34" s="101"/>
      <c r="B34" s="103"/>
      <c r="C34" s="97"/>
      <c r="D34" s="99"/>
      <c r="E34" s="77" t="s">
        <v>14</v>
      </c>
      <c r="F34" s="90" t="e">
        <f t="shared" ref="F34:Q34" si="8">F33*100/F9</f>
        <v>#DIV/0!</v>
      </c>
      <c r="G34" s="90" t="e">
        <f t="shared" si="8"/>
        <v>#DIV/0!</v>
      </c>
      <c r="H34" s="90" t="e">
        <f t="shared" si="8"/>
        <v>#DIV/0!</v>
      </c>
      <c r="I34" s="90" t="e">
        <f t="shared" si="8"/>
        <v>#DIV/0!</v>
      </c>
      <c r="J34" s="90" t="e">
        <f t="shared" si="8"/>
        <v>#DIV/0!</v>
      </c>
      <c r="K34" s="90" t="e">
        <f t="shared" si="8"/>
        <v>#DIV/0!</v>
      </c>
      <c r="L34" s="90" t="e">
        <f t="shared" si="8"/>
        <v>#DIV/0!</v>
      </c>
      <c r="M34" s="90" t="e">
        <f t="shared" si="8"/>
        <v>#DIV/0!</v>
      </c>
      <c r="N34" s="90" t="e">
        <f t="shared" si="8"/>
        <v>#DIV/0!</v>
      </c>
      <c r="O34" s="90" t="e">
        <f t="shared" si="8"/>
        <v>#DIV/0!</v>
      </c>
      <c r="P34" s="90" t="e">
        <f t="shared" si="8"/>
        <v>#DIV/0!</v>
      </c>
      <c r="Q34" s="90" t="e">
        <f t="shared" si="8"/>
        <v>#DIV/0!</v>
      </c>
      <c r="R34" s="78"/>
      <c r="S34" s="79"/>
    </row>
  </sheetData>
  <mergeCells count="12">
    <mergeCell ref="A33:A34"/>
    <mergeCell ref="B33:B34"/>
    <mergeCell ref="E5:J5"/>
    <mergeCell ref="A8:A10"/>
    <mergeCell ref="A11:A20"/>
    <mergeCell ref="A21:A25"/>
    <mergeCell ref="A26:A32"/>
    <mergeCell ref="R1:S1"/>
    <mergeCell ref="R2:S2"/>
    <mergeCell ref="R3:S3"/>
    <mergeCell ref="C33:C34"/>
    <mergeCell ref="D33:D3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C62" sqref="C62"/>
    </sheetView>
  </sheetViews>
  <sheetFormatPr defaultColWidth="9.140625" defaultRowHeight="12.75"/>
  <cols>
    <col min="1" max="1" width="9.140625" style="9"/>
    <col min="2" max="2" width="31.28515625" style="9" customWidth="1"/>
    <col min="3" max="3" width="70" style="9" customWidth="1"/>
    <col min="4" max="4" width="56.28515625" style="9" customWidth="1"/>
    <col min="5" max="5" width="51.85546875" style="9" customWidth="1"/>
    <col min="6" max="10" width="21.140625" style="9" customWidth="1"/>
    <col min="11" max="16384" width="9.140625" style="9"/>
  </cols>
  <sheetData>
    <row r="1" spans="1:6" s="2" customFormat="1" ht="16.5">
      <c r="A1" s="1" t="s">
        <v>15</v>
      </c>
    </row>
    <row r="2" spans="1:6" s="4" customFormat="1" ht="15.75">
      <c r="A2" s="3" t="s">
        <v>16</v>
      </c>
      <c r="B2" s="3"/>
      <c r="C2" s="3" t="s">
        <v>17</v>
      </c>
      <c r="D2" s="3" t="s">
        <v>18</v>
      </c>
    </row>
    <row r="3" spans="1:6">
      <c r="A3" s="5" t="s">
        <v>19</v>
      </c>
      <c r="B3" s="6" t="s">
        <v>20</v>
      </c>
      <c r="C3" s="7" t="s">
        <v>21</v>
      </c>
      <c r="D3" s="8"/>
      <c r="F3" s="10"/>
    </row>
    <row r="4" spans="1:6">
      <c r="A4" s="5" t="s">
        <v>22</v>
      </c>
      <c r="B4" s="6" t="s">
        <v>23</v>
      </c>
      <c r="C4" s="7" t="s">
        <v>24</v>
      </c>
      <c r="D4" s="11" t="s">
        <v>25</v>
      </c>
      <c r="F4" s="10"/>
    </row>
    <row r="5" spans="1:6" ht="25.5">
      <c r="A5" s="5" t="s">
        <v>26</v>
      </c>
      <c r="B5" s="6" t="s">
        <v>27</v>
      </c>
      <c r="C5" s="7" t="s">
        <v>28</v>
      </c>
      <c r="D5" s="11"/>
      <c r="F5" s="10"/>
    </row>
    <row r="6" spans="1:6">
      <c r="A6" s="12" t="s">
        <v>29</v>
      </c>
      <c r="B6" s="6" t="s">
        <v>30</v>
      </c>
      <c r="C6" s="13" t="s">
        <v>31</v>
      </c>
      <c r="D6" s="14" t="s">
        <v>32</v>
      </c>
      <c r="F6" s="10"/>
    </row>
    <row r="7" spans="1:6">
      <c r="A7" s="12" t="s">
        <v>33</v>
      </c>
      <c r="B7" s="6" t="s">
        <v>34</v>
      </c>
      <c r="C7" s="13" t="s">
        <v>35</v>
      </c>
      <c r="D7" s="14"/>
      <c r="F7" s="10"/>
    </row>
    <row r="8" spans="1:6">
      <c r="A8" s="12" t="s">
        <v>36</v>
      </c>
      <c r="B8" s="6" t="s">
        <v>37</v>
      </c>
      <c r="C8" s="13" t="s">
        <v>38</v>
      </c>
      <c r="D8" s="14" t="s">
        <v>39</v>
      </c>
      <c r="F8" s="10"/>
    </row>
    <row r="9" spans="1:6">
      <c r="A9" s="12" t="s">
        <v>40</v>
      </c>
      <c r="B9" s="6" t="s">
        <v>41</v>
      </c>
      <c r="C9" s="13" t="s">
        <v>42</v>
      </c>
      <c r="D9" s="14"/>
    </row>
    <row r="10" spans="1:6">
      <c r="A10" s="12" t="s">
        <v>43</v>
      </c>
      <c r="B10" s="6" t="s">
        <v>44</v>
      </c>
      <c r="C10" s="13" t="s">
        <v>45</v>
      </c>
      <c r="D10" s="14" t="s">
        <v>46</v>
      </c>
    </row>
    <row r="13" spans="1:6" ht="15.75">
      <c r="A13" s="15" t="s">
        <v>47</v>
      </c>
    </row>
    <row r="14" spans="1:6">
      <c r="A14" s="16"/>
      <c r="B14" s="17" t="s">
        <v>48</v>
      </c>
    </row>
    <row r="15" spans="1:6">
      <c r="A15" s="18"/>
      <c r="B15" s="17" t="s">
        <v>49</v>
      </c>
    </row>
    <row r="16" spans="1:6" ht="15.75">
      <c r="A16" s="15" t="s">
        <v>50</v>
      </c>
    </row>
    <row r="17" spans="1:2">
      <c r="A17" s="19"/>
      <c r="B17" s="17" t="s">
        <v>51</v>
      </c>
    </row>
    <row r="18" spans="1:2">
      <c r="A18" s="20"/>
      <c r="B18" s="17" t="s">
        <v>52</v>
      </c>
    </row>
    <row r="19" spans="1:2">
      <c r="A19" s="21"/>
      <c r="B19" s="17" t="s">
        <v>53</v>
      </c>
    </row>
    <row r="20" spans="1:2">
      <c r="A20" s="22"/>
      <c r="B20" s="17" t="s">
        <v>54</v>
      </c>
    </row>
    <row r="21" spans="1:2" ht="15.75">
      <c r="A21" s="15" t="s">
        <v>55</v>
      </c>
    </row>
    <row r="22" spans="1:2">
      <c r="B22" s="17" t="s">
        <v>56</v>
      </c>
    </row>
    <row r="23" spans="1:2">
      <c r="A23" s="23"/>
      <c r="B23" s="17" t="s">
        <v>57</v>
      </c>
    </row>
    <row r="24" spans="1:2">
      <c r="A24" s="24"/>
      <c r="B24" s="17" t="s">
        <v>58</v>
      </c>
    </row>
    <row r="25" spans="1:2">
      <c r="A25" s="25"/>
      <c r="B25" s="17" t="s">
        <v>59</v>
      </c>
    </row>
    <row r="28" spans="1:2" ht="15.75">
      <c r="A28" s="15" t="s">
        <v>60</v>
      </c>
    </row>
    <row r="29" spans="1:2" ht="15">
      <c r="A29" s="26" t="s">
        <v>61</v>
      </c>
    </row>
    <row r="30" spans="1:2" ht="15">
      <c r="A30" s="26"/>
    </row>
    <row r="31" spans="1:2" ht="15">
      <c r="A31" s="26"/>
    </row>
    <row r="32" spans="1:2">
      <c r="A32" s="27" t="s">
        <v>62</v>
      </c>
    </row>
    <row r="33" spans="1:2">
      <c r="A33" s="28" t="s">
        <v>63</v>
      </c>
    </row>
    <row r="34" spans="1:2">
      <c r="A34" s="29" t="s">
        <v>64</v>
      </c>
    </row>
    <row r="35" spans="1:2">
      <c r="A35" s="27" t="s">
        <v>65</v>
      </c>
    </row>
    <row r="36" spans="1:2">
      <c r="A36" s="27"/>
    </row>
    <row r="39" spans="1:2" ht="15.75">
      <c r="B39" s="15" t="s">
        <v>66</v>
      </c>
    </row>
    <row r="40" spans="1:2">
      <c r="B40" s="17" t="s">
        <v>67</v>
      </c>
    </row>
    <row r="41" spans="1:2">
      <c r="B41" s="17" t="s">
        <v>0</v>
      </c>
    </row>
    <row r="42" spans="1:2">
      <c r="B42" s="17" t="s">
        <v>68</v>
      </c>
    </row>
    <row r="43" spans="1:2">
      <c r="B43" s="17" t="s">
        <v>69</v>
      </c>
    </row>
    <row r="44" spans="1:2">
      <c r="B44" s="17" t="s">
        <v>70</v>
      </c>
    </row>
    <row r="45" spans="1:2">
      <c r="B45" s="17" t="s">
        <v>71</v>
      </c>
    </row>
    <row r="46" spans="1:2">
      <c r="B46" s="17" t="s">
        <v>72</v>
      </c>
    </row>
    <row r="47" spans="1:2">
      <c r="B47" s="17" t="s">
        <v>73</v>
      </c>
    </row>
    <row r="48" spans="1:2">
      <c r="B48" s="17" t="s">
        <v>74</v>
      </c>
    </row>
    <row r="49" spans="2:2">
      <c r="B49" s="17" t="s">
        <v>75</v>
      </c>
    </row>
    <row r="50" spans="2:2">
      <c r="B50" s="17" t="s">
        <v>76</v>
      </c>
    </row>
    <row r="51" spans="2:2">
      <c r="B51" s="17"/>
    </row>
    <row r="52" spans="2:2" ht="15.75">
      <c r="B52" s="15" t="s">
        <v>77</v>
      </c>
    </row>
    <row r="53" spans="2:2">
      <c r="B53" s="17" t="s">
        <v>78</v>
      </c>
    </row>
    <row r="54" spans="2:2">
      <c r="B54" s="17" t="s">
        <v>79</v>
      </c>
    </row>
    <row r="55" spans="2:2">
      <c r="B55" s="17" t="s">
        <v>80</v>
      </c>
    </row>
    <row r="56" spans="2:2">
      <c r="B56" s="17" t="s">
        <v>81</v>
      </c>
    </row>
    <row r="57" spans="2:2">
      <c r="B57" s="17" t="s">
        <v>82</v>
      </c>
    </row>
    <row r="58" spans="2:2">
      <c r="B58" s="17" t="s">
        <v>83</v>
      </c>
    </row>
    <row r="59" spans="2:2">
      <c r="B59" s="17" t="s">
        <v>84</v>
      </c>
    </row>
    <row r="60" spans="2:2">
      <c r="B60" s="17" t="s">
        <v>1</v>
      </c>
    </row>
    <row r="61" spans="2:2">
      <c r="B61" s="17" t="s">
        <v>2</v>
      </c>
    </row>
    <row r="62" spans="2:2">
      <c r="B62" s="17" t="s">
        <v>3</v>
      </c>
    </row>
    <row r="63" spans="2:2">
      <c r="B63" s="17" t="s">
        <v>4</v>
      </c>
    </row>
    <row r="64" spans="2:2">
      <c r="B64" s="17" t="s">
        <v>5</v>
      </c>
    </row>
    <row r="65" spans="2:2">
      <c r="B65" s="17" t="s">
        <v>85</v>
      </c>
    </row>
    <row r="67" spans="2:2" ht="15.75">
      <c r="B67" s="15" t="s">
        <v>86</v>
      </c>
    </row>
    <row r="68" spans="2:2">
      <c r="B68" s="17" t="s">
        <v>87</v>
      </c>
    </row>
    <row r="69" spans="2:2">
      <c r="B69" s="17" t="s">
        <v>96</v>
      </c>
    </row>
    <row r="70" spans="2:2">
      <c r="B70" s="17" t="s">
        <v>98</v>
      </c>
    </row>
    <row r="71" spans="2:2">
      <c r="B71" s="17" t="s">
        <v>99</v>
      </c>
    </row>
    <row r="72" spans="2:2">
      <c r="B72" s="17" t="s">
        <v>100</v>
      </c>
    </row>
    <row r="73" spans="2:2">
      <c r="B73" s="17" t="s">
        <v>101</v>
      </c>
    </row>
    <row r="74" spans="2:2">
      <c r="B74" s="17" t="s">
        <v>110</v>
      </c>
    </row>
    <row r="75" spans="2:2">
      <c r="B75" s="17" t="s">
        <v>102</v>
      </c>
    </row>
    <row r="76" spans="2:2">
      <c r="B76" s="17" t="s">
        <v>103</v>
      </c>
    </row>
    <row r="77" spans="2:2">
      <c r="B77" s="17" t="s">
        <v>104</v>
      </c>
    </row>
    <row r="78" spans="2:2">
      <c r="B78" s="17" t="s">
        <v>111</v>
      </c>
    </row>
    <row r="79" spans="2:2">
      <c r="B79" s="17" t="s">
        <v>105</v>
      </c>
    </row>
    <row r="80" spans="2:2">
      <c r="B80" s="17" t="s">
        <v>107</v>
      </c>
    </row>
    <row r="81" spans="2:2">
      <c r="B81" s="17" t="s">
        <v>106</v>
      </c>
    </row>
    <row r="82" spans="2:2">
      <c r="B82" s="17" t="s">
        <v>88</v>
      </c>
    </row>
    <row r="83" spans="2:2">
      <c r="B83" s="17" t="s">
        <v>97</v>
      </c>
    </row>
    <row r="84" spans="2:2">
      <c r="B84" s="17" t="s">
        <v>89</v>
      </c>
    </row>
    <row r="85" spans="2:2">
      <c r="B85" s="17" t="s">
        <v>90</v>
      </c>
    </row>
    <row r="86" spans="2:2">
      <c r="B86" s="17" t="s">
        <v>91</v>
      </c>
    </row>
    <row r="87" spans="2:2">
      <c r="B87" s="17" t="s">
        <v>92</v>
      </c>
    </row>
    <row r="90" spans="2:2">
      <c r="B90" s="9" t="s">
        <v>93</v>
      </c>
    </row>
    <row r="91" spans="2:2">
      <c r="B91" s="9" t="s">
        <v>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Лист3</vt:lpstr>
      <vt:lpstr>Лист2</vt:lpstr>
      <vt:lpstr>да_нет</vt:lpstr>
      <vt:lpstr>Компания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Овчинникова Ксения Владимировна</cp:lastModifiedBy>
  <cp:lastPrinted>2016-10-18T19:23:07Z</cp:lastPrinted>
  <dcterms:created xsi:type="dcterms:W3CDTF">2016-10-10T14:26:40Z</dcterms:created>
  <dcterms:modified xsi:type="dcterms:W3CDTF">2023-06-27T09:08:34Z</dcterms:modified>
</cp:coreProperties>
</file>