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segova\Desktop\ПЗ 2024\Альденте СЗЧ для ОТО\СЗЧ для ОТО (ролики)\"/>
    </mc:Choice>
  </mc:AlternateContent>
  <xr:revisionPtr revIDLastSave="0" documentId="8_{CF8DC87A-0668-4E03-B0D9-43ED8864243F}" xr6:coauthVersionLast="36" xr6:coauthVersionMax="36" xr10:uidLastSave="{00000000-0000-0000-0000-000000000000}"/>
  <bookViews>
    <workbookView xWindow="0" yWindow="0" windowWidth="32914" windowHeight="14674" xr2:uid="{0D851483-6FE6-4E5A-BB25-1B118D03F088}"/>
  </bookViews>
  <sheets>
    <sheet name="ДЛЯ ЗАКАЗА" sheetId="3" r:id="rId1"/>
    <sheet name="СТАРЫЕ ДАННЫЕ ТРЕБУЕТСЯ ПРО (2)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3" l="1"/>
  <c r="A9" i="3"/>
  <c r="A10" i="3" s="1"/>
  <c r="A11" i="3" s="1"/>
  <c r="A8" i="3"/>
  <c r="A5" i="3"/>
  <c r="A4" i="3"/>
  <c r="E23" i="3" l="1"/>
  <c r="I23" i="3" l="1"/>
  <c r="G22" i="3"/>
  <c r="H22" i="3" s="1"/>
  <c r="G21" i="3"/>
  <c r="H21" i="3" s="1"/>
  <c r="G20" i="3"/>
  <c r="G19" i="3"/>
  <c r="G18" i="3"/>
  <c r="G17" i="3"/>
  <c r="G16" i="3"/>
  <c r="G15" i="3"/>
  <c r="G14" i="3"/>
  <c r="G13" i="3"/>
  <c r="F23" i="3"/>
  <c r="D20" i="3"/>
  <c r="D19" i="3"/>
  <c r="D18" i="3"/>
  <c r="D17" i="3"/>
  <c r="D16" i="3"/>
  <c r="D15" i="3"/>
  <c r="D14" i="3"/>
  <c r="D13" i="3"/>
  <c r="A15" i="3"/>
  <c r="A16" i="3" s="1"/>
  <c r="A17" i="3" s="1"/>
  <c r="A18" i="3" s="1"/>
  <c r="A19" i="3" s="1"/>
  <c r="A20" i="3" s="1"/>
  <c r="A21" i="3" s="1"/>
  <c r="A22" i="3" s="1"/>
  <c r="H17" i="3" l="1"/>
  <c r="H16" i="3"/>
  <c r="H15" i="3"/>
  <c r="H13" i="3"/>
  <c r="H19" i="3"/>
  <c r="H20" i="3"/>
  <c r="H18" i="3"/>
  <c r="H14" i="3"/>
  <c r="G11" i="3"/>
  <c r="H11" i="3" s="1"/>
  <c r="G10" i="3"/>
  <c r="G9" i="3"/>
  <c r="G8" i="3"/>
  <c r="G7" i="3"/>
  <c r="D10" i="3"/>
  <c r="D9" i="3"/>
  <c r="D8" i="3"/>
  <c r="D7" i="3"/>
  <c r="H8" i="3" l="1"/>
  <c r="D23" i="3"/>
  <c r="H9" i="3"/>
  <c r="H10" i="3"/>
  <c r="H7" i="3"/>
  <c r="G3" i="3"/>
  <c r="H3" i="3" s="1"/>
  <c r="E25" i="4" l="1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</calcChain>
</file>

<file path=xl/sharedStrings.xml><?xml version="1.0" encoding="utf-8"?>
<sst xmlns="http://schemas.openxmlformats.org/spreadsheetml/2006/main" count="102" uniqueCount="73">
  <si>
    <t>Ø133-600-6206-AF22</t>
  </si>
  <si>
    <t>Ролик тип 01 (CARRYING IDLER TYPE 01)</t>
  </si>
  <si>
    <t>Ролик тип 03 (IMPACT IDLER TYPE 03)</t>
  </si>
  <si>
    <t>Ø133/89-600-6306-AF22</t>
  </si>
  <si>
    <t>Ролик тип 02 (CARRYING IDLER TYPE 02)</t>
  </si>
  <si>
    <t>Ролик тип 08 (CARRYING IDLER TYPE 08)</t>
  </si>
  <si>
    <t>Ø133-465-6206-AF22</t>
  </si>
  <si>
    <t>Ролик тип 09 (CARRYING IDLER TYPE 08)</t>
  </si>
  <si>
    <t>Ø133-380-6206-AF22</t>
  </si>
  <si>
    <t>Ø133/89-900-6205-AF18</t>
  </si>
  <si>
    <t>Ø133/143-900-6305-AF18</t>
  </si>
  <si>
    <t>Ø194/204-1800-6308-AF32</t>
  </si>
  <si>
    <t>Ø159-750-6306-AF22</t>
  </si>
  <si>
    <t>Ø159/108-750-6306-AF22</t>
  </si>
  <si>
    <t>Ø159/108-1100-6206-AF22</t>
  </si>
  <si>
    <t>RETURN IDLER TYPE 33</t>
  </si>
  <si>
    <t>Ø159/169-1100-6206-AF22</t>
  </si>
  <si>
    <t>№ п/п</t>
  </si>
  <si>
    <t>Наименование модель</t>
  </si>
  <si>
    <t>Дополнительная информация</t>
  </si>
  <si>
    <t>Общее количество в наличии (штук)</t>
  </si>
  <si>
    <t>Ролик тип (RETURN IDLER TYPE 04)</t>
  </si>
  <si>
    <t>Ролик тип 05 (RETURN IDLER TYPE 05)</t>
  </si>
  <si>
    <t>Ролик тип 06 (RETURN IDLER TYPE 06)</t>
  </si>
  <si>
    <t>Ролик тип 21 (CARRYING IDLER TYPE 21)</t>
  </si>
  <si>
    <t>Ø133-600-6206</t>
  </si>
  <si>
    <t>Ролик тип 22 (CARRYING IDLER TYPE 21)</t>
  </si>
  <si>
    <t>Ø133-600-6206 (red colour)</t>
  </si>
  <si>
    <t>Ролик тип 23 (IMPACT IDLER TYPE 23)</t>
  </si>
  <si>
    <t>Ø133/89-670-6306</t>
  </si>
  <si>
    <t>Ролик тип 24 (RETURN IDLER TYPE 24)</t>
  </si>
  <si>
    <t>Ø133/89-1000-6205</t>
  </si>
  <si>
    <t>Ролик тип 25 (RETURN IDLER TYPE 25)</t>
  </si>
  <si>
    <t>Ø133/Ø143-1000-6305</t>
  </si>
  <si>
    <t>Ролик тип 30 (CARRYING IDLER TYPE 30)</t>
  </si>
  <si>
    <t>Ролик тип 31 (IMPACT IDLER TYPE 31)</t>
  </si>
  <si>
    <t>Ролик тип 32 (RETURN IDLER TYPE 32)</t>
  </si>
  <si>
    <t>Ролик тип 33 (RETURN IDLER TYPE 33)</t>
  </si>
  <si>
    <t>Необходимое количество                  (штук)</t>
  </si>
  <si>
    <t>Общее количество (штук)</t>
  </si>
  <si>
    <t>Остаток на складе</t>
  </si>
  <si>
    <t>В поставке (ТИО)</t>
  </si>
  <si>
    <t>ЗИП после поставки ТИО, шт.</t>
  </si>
  <si>
    <t>ЗИП после поставки ТИО, %</t>
  </si>
  <si>
    <t>FINGER ROLLER TYPE 07</t>
  </si>
  <si>
    <t>FINGER ROLLER TYPE 10</t>
  </si>
  <si>
    <t>Ø133/30-200</t>
  </si>
  <si>
    <t>Ø133/25-150</t>
  </si>
  <si>
    <t>СПМ</t>
  </si>
  <si>
    <t xml:space="preserve"> CARRYING IDLER TYPE 21 </t>
  </si>
  <si>
    <t>Ø133-670-6206-AF22</t>
  </si>
  <si>
    <t xml:space="preserve">RETURN IDLER TYPE 24 </t>
  </si>
  <si>
    <t xml:space="preserve">Ø133/89-1000-6205-AF18 </t>
  </si>
  <si>
    <t xml:space="preserve"> RETURN IDLER TYPE 25 </t>
  </si>
  <si>
    <t xml:space="preserve"> Ø133/143-1000-6305-AF18 </t>
  </si>
  <si>
    <t xml:space="preserve"> CARRYING IDLER TYPE 01 </t>
  </si>
  <si>
    <t xml:space="preserve"> RETURN IDLER TYPE 04 </t>
  </si>
  <si>
    <t xml:space="preserve"> Ø133/89-900-6205-AF18 </t>
  </si>
  <si>
    <t xml:space="preserve"> RETURN IDLER TYPE 05 </t>
  </si>
  <si>
    <t xml:space="preserve"> Ø133/143-900-6305-AF18 </t>
  </si>
  <si>
    <t xml:space="preserve"> IMPACT IDLER TYPE 03 </t>
  </si>
  <si>
    <t xml:space="preserve"> Ø133/89-600-6306-AF22 </t>
  </si>
  <si>
    <t xml:space="preserve"> CARRYING IDLER TYPE 11 </t>
  </si>
  <si>
    <t xml:space="preserve"> Ø133-600-6206-AF22 </t>
  </si>
  <si>
    <t xml:space="preserve">IMPACT IDLER TYPE 12 </t>
  </si>
  <si>
    <t xml:space="preserve"> Ø133/89-600-6306-AF22</t>
  </si>
  <si>
    <t xml:space="preserve">CARRYING IDLER TYPE 11 </t>
  </si>
  <si>
    <t xml:space="preserve">Ø133-600-6206-AF22 </t>
  </si>
  <si>
    <t xml:space="preserve"> CARRYING IDLER TYPE 13 </t>
  </si>
  <si>
    <t xml:space="preserve"> Ø133/143-465-6206-AF22 </t>
  </si>
  <si>
    <t>СР 3,4</t>
  </si>
  <si>
    <t>Итого</t>
  </si>
  <si>
    <t>Потребность в роликах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</si>
</sst>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8" fillId="0" borderId="0" xfId="0" applyFont="1" applyFill="1"/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9" fontId="3" fillId="0" borderId="3" xfId="1" applyFont="1" applyFill="1" applyBorder="1" applyAlignment="1">
      <alignment horizontal="center" vertical="top"/>
    </xf>
    <xf numFmtId="1" fontId="4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2" fillId="0" borderId="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2" fillId="0" borderId="5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9" fontId="3" fillId="0" borderId="4" xfId="1" applyFont="1" applyFill="1" applyBorder="1" applyAlignment="1">
      <alignment horizontal="center" vertical="top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9" fontId="3" fillId="0" borderId="5" xfId="1" applyFont="1" applyFill="1" applyBorder="1" applyAlignment="1">
      <alignment horizontal="center" vertical="top"/>
    </xf>
    <xf numFmtId="1" fontId="4" fillId="0" borderId="5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1" fontId="8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4DDA9-0243-4353-8383-9703ADA5CD9F}">
  <dimension ref="A1:I23"/>
  <sheetViews>
    <sheetView tabSelected="1" zoomScale="90" zoomScaleNormal="90" workbookViewId="0">
      <selection activeCell="A2" sqref="A2"/>
    </sheetView>
  </sheetViews>
  <sheetFormatPr defaultColWidth="8.69140625" defaultRowHeight="14.15" x14ac:dyDescent="0.35"/>
  <cols>
    <col min="1" max="1" width="8.69140625" style="16"/>
    <col min="2" max="2" width="28.53515625" style="16" bestFit="1" customWidth="1"/>
    <col min="3" max="3" width="47.3046875" style="16" customWidth="1"/>
    <col min="4" max="4" width="16.3046875" style="16" hidden="1" customWidth="1"/>
    <col min="5" max="8" width="13.69140625" style="16" hidden="1" customWidth="1"/>
    <col min="9" max="9" width="19.84375" style="16" customWidth="1"/>
    <col min="10" max="16384" width="8.69140625" style="16"/>
  </cols>
  <sheetData>
    <row r="1" spans="1:9" ht="15.45" thickBot="1" x14ac:dyDescent="0.4">
      <c r="A1" s="48" t="s">
        <v>72</v>
      </c>
      <c r="B1" s="48"/>
      <c r="C1" s="48"/>
      <c r="D1" s="48"/>
      <c r="E1" s="48"/>
      <c r="F1" s="48"/>
      <c r="G1" s="48"/>
      <c r="H1" s="48"/>
      <c r="I1" s="48"/>
    </row>
    <row r="2" spans="1:9" s="17" customFormat="1" ht="45.45" thickBot="1" x14ac:dyDescent="0.45">
      <c r="A2" s="19" t="s">
        <v>17</v>
      </c>
      <c r="B2" s="20" t="s">
        <v>18</v>
      </c>
      <c r="C2" s="19" t="s">
        <v>19</v>
      </c>
      <c r="D2" s="21" t="s">
        <v>39</v>
      </c>
      <c r="E2" s="21" t="s">
        <v>40</v>
      </c>
      <c r="F2" s="21" t="s">
        <v>41</v>
      </c>
      <c r="G2" s="21" t="s">
        <v>42</v>
      </c>
      <c r="H2" s="21" t="s">
        <v>43</v>
      </c>
      <c r="I2" s="19" t="s">
        <v>38</v>
      </c>
    </row>
    <row r="3" spans="1:9" s="17" customFormat="1" ht="15.45" x14ac:dyDescent="0.4">
      <c r="A3" s="22">
        <v>1</v>
      </c>
      <c r="B3" s="23" t="s">
        <v>15</v>
      </c>
      <c r="C3" s="23" t="s">
        <v>16</v>
      </c>
      <c r="D3" s="24">
        <v>24</v>
      </c>
      <c r="E3" s="24"/>
      <c r="F3" s="24"/>
      <c r="G3" s="24">
        <f t="shared" ref="G3" si="0">F3+E3</f>
        <v>0</v>
      </c>
      <c r="H3" s="25">
        <f t="shared" ref="H3" si="1">G3/D3</f>
        <v>0</v>
      </c>
      <c r="I3" s="26">
        <v>24</v>
      </c>
    </row>
    <row r="4" spans="1:9" x14ac:dyDescent="0.35">
      <c r="A4" s="27">
        <f>A3+1</f>
        <v>2</v>
      </c>
      <c r="B4" s="28" t="s">
        <v>44</v>
      </c>
      <c r="C4" s="29" t="s">
        <v>46</v>
      </c>
      <c r="D4" s="30">
        <v>28</v>
      </c>
      <c r="E4" s="28"/>
      <c r="F4" s="28"/>
      <c r="G4" s="28"/>
      <c r="H4" s="28"/>
      <c r="I4" s="31">
        <v>4</v>
      </c>
    </row>
    <row r="5" spans="1:9" ht="14.6" thickBot="1" x14ac:dyDescent="0.4">
      <c r="A5" s="32">
        <f>A4+1</f>
        <v>3</v>
      </c>
      <c r="B5" s="33" t="s">
        <v>45</v>
      </c>
      <c r="C5" s="34" t="s">
        <v>47</v>
      </c>
      <c r="D5" s="35">
        <v>290</v>
      </c>
      <c r="E5" s="33"/>
      <c r="F5" s="33"/>
      <c r="G5" s="33"/>
      <c r="H5" s="33"/>
      <c r="I5" s="36">
        <v>30</v>
      </c>
    </row>
    <row r="6" spans="1:9" ht="15.45" thickBot="1" x14ac:dyDescent="0.4">
      <c r="A6" s="49" t="s">
        <v>48</v>
      </c>
      <c r="B6" s="49"/>
      <c r="C6" s="49"/>
      <c r="D6" s="49"/>
      <c r="E6" s="49"/>
      <c r="F6" s="49"/>
      <c r="G6" s="49"/>
      <c r="H6" s="49"/>
      <c r="I6" s="49"/>
    </row>
    <row r="7" spans="1:9" ht="15.45" x14ac:dyDescent="0.35">
      <c r="A7" s="37">
        <v>1</v>
      </c>
      <c r="B7" s="23" t="s">
        <v>49</v>
      </c>
      <c r="C7" s="23" t="s">
        <v>50</v>
      </c>
      <c r="D7" s="24">
        <f>141*2</f>
        <v>282</v>
      </c>
      <c r="E7" s="24"/>
      <c r="F7" s="24"/>
      <c r="G7" s="24">
        <f t="shared" ref="G7:G11" si="2">F7+E7</f>
        <v>0</v>
      </c>
      <c r="H7" s="25">
        <f t="shared" ref="H7:H11" si="3">G7/D7</f>
        <v>0</v>
      </c>
      <c r="I7" s="26">
        <v>28</v>
      </c>
    </row>
    <row r="8" spans="1:9" s="17" customFormat="1" ht="15.45" x14ac:dyDescent="0.4">
      <c r="A8" s="38">
        <f>A7+1</f>
        <v>2</v>
      </c>
      <c r="B8" s="29" t="s">
        <v>55</v>
      </c>
      <c r="C8" s="29" t="s">
        <v>0</v>
      </c>
      <c r="D8" s="39">
        <f>198+222</f>
        <v>420</v>
      </c>
      <c r="E8" s="39"/>
      <c r="F8" s="39"/>
      <c r="G8" s="39">
        <f t="shared" si="2"/>
        <v>0</v>
      </c>
      <c r="H8" s="40">
        <f t="shared" si="3"/>
        <v>0</v>
      </c>
      <c r="I8" s="41">
        <v>42</v>
      </c>
    </row>
    <row r="9" spans="1:9" s="17" customFormat="1" ht="15.45" x14ac:dyDescent="0.4">
      <c r="A9" s="38">
        <f t="shared" ref="A9:A11" si="4">A8+1</f>
        <v>3</v>
      </c>
      <c r="B9" s="29" t="s">
        <v>56</v>
      </c>
      <c r="C9" s="29" t="s">
        <v>57</v>
      </c>
      <c r="D9" s="39">
        <f>8+28</f>
        <v>36</v>
      </c>
      <c r="E9" s="39"/>
      <c r="F9" s="39"/>
      <c r="G9" s="39">
        <f t="shared" si="2"/>
        <v>0</v>
      </c>
      <c r="H9" s="40">
        <f t="shared" si="3"/>
        <v>0</v>
      </c>
      <c r="I9" s="41">
        <v>4</v>
      </c>
    </row>
    <row r="10" spans="1:9" s="17" customFormat="1" ht="15.45" x14ac:dyDescent="0.4">
      <c r="A10" s="38">
        <f t="shared" si="4"/>
        <v>4</v>
      </c>
      <c r="B10" s="29" t="s">
        <v>58</v>
      </c>
      <c r="C10" s="29" t="s">
        <v>59</v>
      </c>
      <c r="D10" s="39">
        <f>2+10</f>
        <v>12</v>
      </c>
      <c r="E10" s="39"/>
      <c r="F10" s="39"/>
      <c r="G10" s="39">
        <f t="shared" si="2"/>
        <v>0</v>
      </c>
      <c r="H10" s="40">
        <f t="shared" si="3"/>
        <v>0</v>
      </c>
      <c r="I10" s="41">
        <v>4</v>
      </c>
    </row>
    <row r="11" spans="1:9" s="17" customFormat="1" ht="15.9" thickBot="1" x14ac:dyDescent="0.45">
      <c r="A11" s="42">
        <f t="shared" si="4"/>
        <v>5</v>
      </c>
      <c r="B11" s="34" t="s">
        <v>60</v>
      </c>
      <c r="C11" s="34" t="s">
        <v>61</v>
      </c>
      <c r="D11" s="43">
        <v>24</v>
      </c>
      <c r="E11" s="43"/>
      <c r="F11" s="43"/>
      <c r="G11" s="43">
        <f t="shared" si="2"/>
        <v>0</v>
      </c>
      <c r="H11" s="44">
        <f t="shared" si="3"/>
        <v>0</v>
      </c>
      <c r="I11" s="45">
        <v>4</v>
      </c>
    </row>
    <row r="12" spans="1:9" ht="15.45" thickBot="1" x14ac:dyDescent="0.4">
      <c r="A12" s="49" t="s">
        <v>70</v>
      </c>
      <c r="B12" s="49"/>
      <c r="C12" s="49"/>
      <c r="D12" s="49"/>
      <c r="E12" s="49"/>
      <c r="F12" s="49"/>
      <c r="G12" s="49"/>
      <c r="H12" s="49"/>
      <c r="I12" s="49"/>
    </row>
    <row r="13" spans="1:9" ht="15.45" x14ac:dyDescent="0.35">
      <c r="A13" s="37">
        <v>1</v>
      </c>
      <c r="B13" s="23" t="s">
        <v>49</v>
      </c>
      <c r="C13" s="23" t="s">
        <v>50</v>
      </c>
      <c r="D13" s="24">
        <f>129*2</f>
        <v>258</v>
      </c>
      <c r="E13" s="24"/>
      <c r="F13" s="24"/>
      <c r="G13" s="24">
        <f t="shared" ref="G13:G22" si="5">F13+E13</f>
        <v>0</v>
      </c>
      <c r="H13" s="25">
        <f t="shared" ref="H13:H22" si="6">G13/D13</f>
        <v>0</v>
      </c>
      <c r="I13" s="26">
        <v>26</v>
      </c>
    </row>
    <row r="14" spans="1:9" ht="15.45" x14ac:dyDescent="0.35">
      <c r="A14" s="38">
        <f>A13+1</f>
        <v>2</v>
      </c>
      <c r="B14" s="29" t="s">
        <v>51</v>
      </c>
      <c r="C14" s="29" t="s">
        <v>52</v>
      </c>
      <c r="D14" s="39">
        <f>40*2</f>
        <v>80</v>
      </c>
      <c r="E14" s="39"/>
      <c r="F14" s="39"/>
      <c r="G14" s="39">
        <f t="shared" si="5"/>
        <v>0</v>
      </c>
      <c r="H14" s="40">
        <f t="shared" si="6"/>
        <v>0</v>
      </c>
      <c r="I14" s="41">
        <v>8</v>
      </c>
    </row>
    <row r="15" spans="1:9" ht="15.45" x14ac:dyDescent="0.35">
      <c r="A15" s="38">
        <f t="shared" ref="A15:A22" si="7">A14+1</f>
        <v>3</v>
      </c>
      <c r="B15" s="29" t="s">
        <v>53</v>
      </c>
      <c r="C15" s="29" t="s">
        <v>54</v>
      </c>
      <c r="D15" s="39">
        <f>25*2</f>
        <v>50</v>
      </c>
      <c r="E15" s="39"/>
      <c r="F15" s="39"/>
      <c r="G15" s="39">
        <f t="shared" si="5"/>
        <v>0</v>
      </c>
      <c r="H15" s="40">
        <f t="shared" si="6"/>
        <v>0</v>
      </c>
      <c r="I15" s="41">
        <v>6</v>
      </c>
    </row>
    <row r="16" spans="1:9" ht="15.45" x14ac:dyDescent="0.35">
      <c r="A16" s="38">
        <f t="shared" si="7"/>
        <v>4</v>
      </c>
      <c r="B16" s="29" t="s">
        <v>62</v>
      </c>
      <c r="C16" s="29" t="s">
        <v>63</v>
      </c>
      <c r="D16" s="39">
        <f>21+108</f>
        <v>129</v>
      </c>
      <c r="E16" s="39"/>
      <c r="F16" s="39"/>
      <c r="G16" s="39">
        <f t="shared" si="5"/>
        <v>0</v>
      </c>
      <c r="H16" s="40">
        <f t="shared" si="6"/>
        <v>0</v>
      </c>
      <c r="I16" s="41">
        <v>12</v>
      </c>
    </row>
    <row r="17" spans="1:9" ht="15.45" x14ac:dyDescent="0.35">
      <c r="A17" s="38">
        <f t="shared" si="7"/>
        <v>5</v>
      </c>
      <c r="B17" s="29" t="s">
        <v>64</v>
      </c>
      <c r="C17" s="29" t="s">
        <v>65</v>
      </c>
      <c r="D17" s="39">
        <f>18+30</f>
        <v>48</v>
      </c>
      <c r="E17" s="39"/>
      <c r="F17" s="39"/>
      <c r="G17" s="39">
        <f t="shared" si="5"/>
        <v>0</v>
      </c>
      <c r="H17" s="40">
        <f t="shared" si="6"/>
        <v>0</v>
      </c>
      <c r="I17" s="41">
        <v>4</v>
      </c>
    </row>
    <row r="18" spans="1:9" ht="15.45" x14ac:dyDescent="0.35">
      <c r="A18" s="38">
        <f t="shared" si="7"/>
        <v>6</v>
      </c>
      <c r="B18" s="29" t="s">
        <v>55</v>
      </c>
      <c r="C18" s="29" t="s">
        <v>0</v>
      </c>
      <c r="D18" s="39">
        <f>162+114</f>
        <v>276</v>
      </c>
      <c r="E18" s="39"/>
      <c r="F18" s="39"/>
      <c r="G18" s="39">
        <f t="shared" si="5"/>
        <v>0</v>
      </c>
      <c r="H18" s="40">
        <f t="shared" si="6"/>
        <v>0</v>
      </c>
      <c r="I18" s="41">
        <v>28</v>
      </c>
    </row>
    <row r="19" spans="1:9" ht="15.45" x14ac:dyDescent="0.35">
      <c r="A19" s="38">
        <f t="shared" si="7"/>
        <v>7</v>
      </c>
      <c r="B19" s="29" t="s">
        <v>56</v>
      </c>
      <c r="C19" s="29" t="s">
        <v>57</v>
      </c>
      <c r="D19" s="39">
        <f>10+22</f>
        <v>32</v>
      </c>
      <c r="E19" s="39"/>
      <c r="F19" s="39"/>
      <c r="G19" s="39">
        <f t="shared" si="5"/>
        <v>0</v>
      </c>
      <c r="H19" s="40">
        <f t="shared" si="6"/>
        <v>0</v>
      </c>
      <c r="I19" s="41">
        <v>4</v>
      </c>
    </row>
    <row r="20" spans="1:9" ht="15.45" x14ac:dyDescent="0.35">
      <c r="A20" s="38">
        <f t="shared" si="7"/>
        <v>8</v>
      </c>
      <c r="B20" s="29" t="s">
        <v>66</v>
      </c>
      <c r="C20" s="29" t="s">
        <v>67</v>
      </c>
      <c r="D20" s="39">
        <f>24+114</f>
        <v>138</v>
      </c>
      <c r="E20" s="39"/>
      <c r="F20" s="39"/>
      <c r="G20" s="39">
        <f t="shared" si="5"/>
        <v>0</v>
      </c>
      <c r="H20" s="40">
        <f t="shared" si="6"/>
        <v>0</v>
      </c>
      <c r="I20" s="41">
        <v>14</v>
      </c>
    </row>
    <row r="21" spans="1:9" ht="15.45" x14ac:dyDescent="0.35">
      <c r="A21" s="38">
        <f t="shared" si="7"/>
        <v>9</v>
      </c>
      <c r="B21" s="29" t="s">
        <v>58</v>
      </c>
      <c r="C21" s="29" t="s">
        <v>59</v>
      </c>
      <c r="D21" s="39">
        <v>4</v>
      </c>
      <c r="E21" s="39"/>
      <c r="F21" s="39"/>
      <c r="G21" s="39">
        <f t="shared" si="5"/>
        <v>0</v>
      </c>
      <c r="H21" s="40">
        <f t="shared" si="6"/>
        <v>0</v>
      </c>
      <c r="I21" s="41">
        <v>2</v>
      </c>
    </row>
    <row r="22" spans="1:9" ht="15.9" thickBot="1" x14ac:dyDescent="0.4">
      <c r="A22" s="42">
        <f t="shared" si="7"/>
        <v>10</v>
      </c>
      <c r="B22" s="34" t="s">
        <v>68</v>
      </c>
      <c r="C22" s="34" t="s">
        <v>69</v>
      </c>
      <c r="D22" s="43">
        <v>4</v>
      </c>
      <c r="E22" s="43"/>
      <c r="F22" s="43"/>
      <c r="G22" s="43">
        <f t="shared" si="5"/>
        <v>0</v>
      </c>
      <c r="H22" s="44">
        <f t="shared" si="6"/>
        <v>0</v>
      </c>
      <c r="I22" s="45">
        <v>2</v>
      </c>
    </row>
    <row r="23" spans="1:9" s="18" customFormat="1" ht="15" customHeight="1" thickBot="1" x14ac:dyDescent="0.4">
      <c r="A23" s="50" t="s">
        <v>71</v>
      </c>
      <c r="B23" s="50"/>
      <c r="C23" s="50"/>
      <c r="D23" s="46">
        <f>SUM(D13:D22)+(SUM(D7:D11)+(SUM(D3:D5)))</f>
        <v>2135</v>
      </c>
      <c r="E23" s="46">
        <f>SUM(E13:E22)+(SUM(E7:E11)+(SUM(E3:E5)))</f>
        <v>0</v>
      </c>
      <c r="F23" s="46">
        <f>SUM(F13:F22)+(SUM(F7:F11)+(SUM(F3:F5)))</f>
        <v>0</v>
      </c>
      <c r="G23" s="46"/>
      <c r="H23" s="46"/>
      <c r="I23" s="47">
        <f>SUM(I13:I22)+(SUM(I7:I11)+(SUM(I3:I5)))</f>
        <v>246</v>
      </c>
    </row>
  </sheetData>
  <sortState ref="A3:I4">
    <sortCondition ref="C2"/>
  </sortState>
  <mergeCells count="4">
    <mergeCell ref="A1:I1"/>
    <mergeCell ref="A6:I6"/>
    <mergeCell ref="A12:I12"/>
    <mergeCell ref="A23:C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E02E7-2827-40B7-9A6A-D350224E03FC}">
  <dimension ref="A1:E25"/>
  <sheetViews>
    <sheetView workbookViewId="0">
      <selection activeCell="B37" sqref="B37"/>
    </sheetView>
  </sheetViews>
  <sheetFormatPr defaultColWidth="8.69140625" defaultRowHeight="14.15" x14ac:dyDescent="0.35"/>
  <cols>
    <col min="1" max="1" width="8.69140625" style="1"/>
    <col min="2" max="2" width="44.3046875" style="1" customWidth="1"/>
    <col min="3" max="3" width="29" style="1" customWidth="1"/>
    <col min="4" max="4" width="27.3828125" style="1" customWidth="1"/>
    <col min="5" max="5" width="19.84375" style="1" customWidth="1"/>
    <col min="6" max="16384" width="8.69140625" style="1"/>
  </cols>
  <sheetData>
    <row r="1" spans="1:5" s="8" customFormat="1" ht="45" x14ac:dyDescent="0.4">
      <c r="A1" s="5" t="s">
        <v>17</v>
      </c>
      <c r="B1" s="4" t="s">
        <v>18</v>
      </c>
      <c r="C1" s="6" t="s">
        <v>19</v>
      </c>
      <c r="D1" s="7" t="s">
        <v>20</v>
      </c>
      <c r="E1" s="6" t="s">
        <v>38</v>
      </c>
    </row>
    <row r="2" spans="1:5" ht="15.45" x14ac:dyDescent="0.35">
      <c r="A2" s="12">
        <v>8</v>
      </c>
      <c r="B2" s="9" t="s">
        <v>22</v>
      </c>
      <c r="C2" s="9" t="s">
        <v>10</v>
      </c>
      <c r="D2" s="10">
        <v>734</v>
      </c>
      <c r="E2" s="11">
        <f t="shared" ref="E2:E25" si="0">D2/100*15</f>
        <v>110.1</v>
      </c>
    </row>
    <row r="3" spans="1:5" s="8" customFormat="1" ht="15.45" x14ac:dyDescent="0.4">
      <c r="A3" s="2">
        <v>15</v>
      </c>
      <c r="B3" s="9" t="s">
        <v>30</v>
      </c>
      <c r="C3" s="9" t="s">
        <v>31</v>
      </c>
      <c r="D3" s="10">
        <v>162</v>
      </c>
      <c r="E3" s="11">
        <f t="shared" si="0"/>
        <v>24.3</v>
      </c>
    </row>
    <row r="4" spans="1:5" s="8" customFormat="1" ht="15.45" x14ac:dyDescent="0.4">
      <c r="A4" s="3">
        <v>7</v>
      </c>
      <c r="B4" s="9" t="s">
        <v>2</v>
      </c>
      <c r="C4" s="9" t="s">
        <v>3</v>
      </c>
      <c r="D4" s="10">
        <v>312</v>
      </c>
      <c r="E4" s="11">
        <f t="shared" si="0"/>
        <v>46.800000000000004</v>
      </c>
    </row>
    <row r="5" spans="1:5" s="8" customFormat="1" ht="15.45" x14ac:dyDescent="0.4">
      <c r="A5" s="12">
        <v>14</v>
      </c>
      <c r="B5" s="9" t="s">
        <v>28</v>
      </c>
      <c r="C5" s="9" t="s">
        <v>29</v>
      </c>
      <c r="D5" s="10">
        <v>408</v>
      </c>
      <c r="E5" s="11">
        <f t="shared" si="0"/>
        <v>61.2</v>
      </c>
    </row>
    <row r="6" spans="1:5" s="8" customFormat="1" ht="15.45" x14ac:dyDescent="0.4">
      <c r="A6" s="15">
        <v>1</v>
      </c>
      <c r="B6" s="9" t="s">
        <v>21</v>
      </c>
      <c r="C6" s="9" t="s">
        <v>9</v>
      </c>
      <c r="D6" s="10">
        <v>3768</v>
      </c>
      <c r="E6" s="11">
        <f t="shared" si="0"/>
        <v>565.20000000000005</v>
      </c>
    </row>
    <row r="7" spans="1:5" s="8" customFormat="1" ht="15.45" x14ac:dyDescent="0.4">
      <c r="A7" s="12">
        <v>16</v>
      </c>
      <c r="B7" s="9" t="s">
        <v>32</v>
      </c>
      <c r="C7" s="9" t="s">
        <v>33</v>
      </c>
      <c r="D7" s="10">
        <v>24</v>
      </c>
      <c r="E7" s="11">
        <f t="shared" si="0"/>
        <v>3.5999999999999996</v>
      </c>
    </row>
    <row r="8" spans="1:5" s="8" customFormat="1" ht="15.45" x14ac:dyDescent="0.4">
      <c r="A8" s="3">
        <v>11</v>
      </c>
      <c r="B8" s="9" t="s">
        <v>7</v>
      </c>
      <c r="C8" s="9" t="s">
        <v>8</v>
      </c>
      <c r="D8" s="10">
        <v>216</v>
      </c>
      <c r="E8" s="11">
        <f t="shared" si="0"/>
        <v>32.400000000000006</v>
      </c>
    </row>
    <row r="9" spans="1:5" s="8" customFormat="1" ht="15.45" x14ac:dyDescent="0.4">
      <c r="A9" s="12">
        <v>10</v>
      </c>
      <c r="B9" s="9" t="s">
        <v>5</v>
      </c>
      <c r="C9" s="9" t="s">
        <v>6</v>
      </c>
      <c r="D9" s="10">
        <v>108</v>
      </c>
      <c r="E9" s="11">
        <f t="shared" si="0"/>
        <v>16.200000000000003</v>
      </c>
    </row>
    <row r="10" spans="1:5" s="8" customFormat="1" ht="15.45" x14ac:dyDescent="0.4">
      <c r="A10" s="14">
        <v>12</v>
      </c>
      <c r="B10" s="9" t="s">
        <v>24</v>
      </c>
      <c r="C10" s="9" t="s">
        <v>25</v>
      </c>
      <c r="D10" s="10">
        <v>126</v>
      </c>
      <c r="E10" s="11">
        <f t="shared" si="0"/>
        <v>18.899999999999999</v>
      </c>
    </row>
    <row r="11" spans="1:5" s="8" customFormat="1" ht="15.45" x14ac:dyDescent="0.4">
      <c r="A11" s="2">
        <v>13</v>
      </c>
      <c r="B11" s="9" t="s">
        <v>26</v>
      </c>
      <c r="C11" s="9" t="s">
        <v>27</v>
      </c>
      <c r="D11" s="10">
        <v>108</v>
      </c>
      <c r="E11" s="11">
        <f t="shared" si="0"/>
        <v>16.200000000000003</v>
      </c>
    </row>
    <row r="12" spans="1:5" s="8" customFormat="1" ht="15.45" x14ac:dyDescent="0.4">
      <c r="A12" s="14">
        <v>2</v>
      </c>
      <c r="B12" s="9" t="s">
        <v>1</v>
      </c>
      <c r="C12" s="9" t="s">
        <v>0</v>
      </c>
      <c r="D12" s="10">
        <v>20094</v>
      </c>
      <c r="E12" s="11">
        <f t="shared" si="0"/>
        <v>3014.1</v>
      </c>
    </row>
    <row r="13" spans="1:5" s="8" customFormat="1" ht="15.45" x14ac:dyDescent="0.4">
      <c r="A13" s="2">
        <v>3</v>
      </c>
      <c r="B13" s="9" t="s">
        <v>1</v>
      </c>
      <c r="C13" s="9" t="s">
        <v>0</v>
      </c>
      <c r="D13" s="10">
        <v>78</v>
      </c>
      <c r="E13" s="11">
        <f t="shared" si="0"/>
        <v>11.700000000000001</v>
      </c>
    </row>
    <row r="14" spans="1:5" s="8" customFormat="1" ht="15.45" x14ac:dyDescent="0.4">
      <c r="A14" s="14">
        <v>4</v>
      </c>
      <c r="B14" s="9" t="s">
        <v>1</v>
      </c>
      <c r="C14" s="9" t="s">
        <v>0</v>
      </c>
      <c r="D14" s="10">
        <v>552</v>
      </c>
      <c r="E14" s="11">
        <f t="shared" si="0"/>
        <v>82.8</v>
      </c>
    </row>
    <row r="15" spans="1:5" s="8" customFormat="1" ht="15.45" x14ac:dyDescent="0.4">
      <c r="A15" s="2">
        <v>5</v>
      </c>
      <c r="B15" s="9" t="s">
        <v>4</v>
      </c>
      <c r="C15" s="9" t="s">
        <v>0</v>
      </c>
      <c r="D15" s="10">
        <v>48</v>
      </c>
      <c r="E15" s="11">
        <f t="shared" si="0"/>
        <v>7.1999999999999993</v>
      </c>
    </row>
    <row r="16" spans="1:5" s="8" customFormat="1" ht="15.45" x14ac:dyDescent="0.4">
      <c r="A16" s="14">
        <v>6</v>
      </c>
      <c r="B16" s="9" t="s">
        <v>4</v>
      </c>
      <c r="C16" s="9" t="s">
        <v>0</v>
      </c>
      <c r="D16" s="10">
        <v>18</v>
      </c>
      <c r="E16" s="11">
        <f t="shared" si="0"/>
        <v>2.6999999999999997</v>
      </c>
    </row>
    <row r="17" spans="1:5" s="8" customFormat="1" ht="15.45" x14ac:dyDescent="0.4">
      <c r="A17" s="12">
        <v>22</v>
      </c>
      <c r="B17" s="9" t="s">
        <v>36</v>
      </c>
      <c r="C17" s="13" t="s">
        <v>14</v>
      </c>
      <c r="D17" s="10">
        <v>32</v>
      </c>
      <c r="E17" s="11">
        <f t="shared" si="0"/>
        <v>4.8</v>
      </c>
    </row>
    <row r="18" spans="1:5" s="8" customFormat="1" ht="15.45" x14ac:dyDescent="0.4">
      <c r="A18" s="3">
        <v>23</v>
      </c>
      <c r="B18" s="9" t="s">
        <v>37</v>
      </c>
      <c r="C18" s="13" t="s">
        <v>14</v>
      </c>
      <c r="D18" s="10">
        <v>12</v>
      </c>
      <c r="E18" s="11">
        <f t="shared" si="0"/>
        <v>1.7999999999999998</v>
      </c>
    </row>
    <row r="19" spans="1:5" s="8" customFormat="1" ht="15.45" x14ac:dyDescent="0.4">
      <c r="A19" s="12">
        <v>20</v>
      </c>
      <c r="B19" s="9" t="s">
        <v>35</v>
      </c>
      <c r="C19" s="13" t="s">
        <v>13</v>
      </c>
      <c r="D19" s="10">
        <v>288</v>
      </c>
      <c r="E19" s="11">
        <f t="shared" si="0"/>
        <v>43.199999999999996</v>
      </c>
    </row>
    <row r="20" spans="1:5" s="8" customFormat="1" ht="15.45" x14ac:dyDescent="0.4">
      <c r="A20" s="3">
        <v>21</v>
      </c>
      <c r="B20" s="9" t="s">
        <v>35</v>
      </c>
      <c r="C20" s="13" t="s">
        <v>13</v>
      </c>
      <c r="D20" s="10">
        <v>36</v>
      </c>
      <c r="E20" s="11">
        <f t="shared" si="0"/>
        <v>5.3999999999999995</v>
      </c>
    </row>
    <row r="21" spans="1:5" s="8" customFormat="1" ht="15.45" x14ac:dyDescent="0.4">
      <c r="A21" s="12">
        <v>24</v>
      </c>
      <c r="B21" s="9" t="s">
        <v>37</v>
      </c>
      <c r="C21" s="13" t="s">
        <v>16</v>
      </c>
      <c r="D21" s="10">
        <v>8</v>
      </c>
      <c r="E21" s="11">
        <f t="shared" si="0"/>
        <v>1.2</v>
      </c>
    </row>
    <row r="22" spans="1:5" s="8" customFormat="1" ht="15.45" x14ac:dyDescent="0.4">
      <c r="A22" s="3">
        <v>17</v>
      </c>
      <c r="B22" s="9" t="s">
        <v>34</v>
      </c>
      <c r="C22" s="13" t="s">
        <v>12</v>
      </c>
      <c r="D22" s="10">
        <v>96</v>
      </c>
      <c r="E22" s="11">
        <f t="shared" si="0"/>
        <v>14.399999999999999</v>
      </c>
    </row>
    <row r="23" spans="1:5" s="8" customFormat="1" ht="15.45" x14ac:dyDescent="0.4">
      <c r="A23" s="12">
        <v>18</v>
      </c>
      <c r="B23" s="9" t="s">
        <v>34</v>
      </c>
      <c r="C23" s="13" t="s">
        <v>12</v>
      </c>
      <c r="D23" s="10">
        <v>36</v>
      </c>
      <c r="E23" s="11">
        <f t="shared" si="0"/>
        <v>5.3999999999999995</v>
      </c>
    </row>
    <row r="24" spans="1:5" s="8" customFormat="1" ht="15.45" x14ac:dyDescent="0.4">
      <c r="A24" s="3">
        <v>19</v>
      </c>
      <c r="B24" s="9" t="s">
        <v>34</v>
      </c>
      <c r="C24" s="13" t="s">
        <v>12</v>
      </c>
      <c r="D24" s="10">
        <v>6</v>
      </c>
      <c r="E24" s="11">
        <f t="shared" si="0"/>
        <v>0.89999999999999991</v>
      </c>
    </row>
    <row r="25" spans="1:5" s="8" customFormat="1" ht="15.45" x14ac:dyDescent="0.4">
      <c r="A25" s="2">
        <v>9</v>
      </c>
      <c r="B25" s="9" t="s">
        <v>23</v>
      </c>
      <c r="C25" s="9" t="s">
        <v>11</v>
      </c>
      <c r="D25" s="10">
        <v>12</v>
      </c>
      <c r="E25" s="11">
        <f t="shared" si="0"/>
        <v>1.7999999999999998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ЗАКАЗА</vt:lpstr>
      <vt:lpstr>СТАРЫЕ ДАННЫЕ ТРЕБУЕТСЯ ПРО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Константинов Антон Васильевич</dc:creator>
  <cp:lastModifiedBy>Рязанцева Елена Александровна</cp:lastModifiedBy>
  <cp:lastPrinted>2024-02-23T07:09:55Z</cp:lastPrinted>
  <dcterms:created xsi:type="dcterms:W3CDTF">2024-01-31T08:47:13Z</dcterms:created>
  <dcterms:modified xsi:type="dcterms:W3CDTF">2024-04-15T00:43:40Z</dcterms:modified>
</cp:coreProperties>
</file>