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seneyh\Desktop\Документы\2025г\Ремонт кровли здание циклонный теплообменник\"/>
    </mc:Choice>
  </mc:AlternateContent>
  <xr:revisionPtr revIDLastSave="0" documentId="13_ncr:1_{9E91752D-6447-41F8-9636-2619C576C7E5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MailOriginal" localSheetId="0">Лист1!$K$17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4" i="1" l="1"/>
  <c r="C15" i="1"/>
  <c r="C16" i="1" l="1"/>
  <c r="C17" i="1" s="1"/>
</calcChain>
</file>

<file path=xl/sharedStrings.xml><?xml version="1.0" encoding="utf-8"?>
<sst xmlns="http://schemas.openxmlformats.org/spreadsheetml/2006/main" count="31" uniqueCount="25">
  <si>
    <t>Показатель</t>
  </si>
  <si>
    <t>Рекомендуемые параметры</t>
  </si>
  <si>
    <t>Примечание</t>
  </si>
  <si>
    <t>количество</t>
  </si>
  <si>
    <t>Сумма (руб)</t>
  </si>
  <si>
    <t>Х</t>
  </si>
  <si>
    <t>Трудоемкость (чел*час), в т.ч.</t>
  </si>
  <si>
    <t>количество человек</t>
  </si>
  <si>
    <t>количество рабочих часов</t>
  </si>
  <si>
    <t>Заработная плата основных рабочих</t>
  </si>
  <si>
    <t>Начисления на ФОТ</t>
  </si>
  <si>
    <t>2.1.Материалы, в т.ч.</t>
  </si>
  <si>
    <t>2.2. Механизмы, в т.ч.</t>
  </si>
  <si>
    <t>от суммы затрат: ФОТ с начислениями+ материальные затраты + накладные расходы.</t>
  </si>
  <si>
    <t>ИТОГО</t>
  </si>
  <si>
    <t>Оценочная стоимость работ</t>
  </si>
  <si>
    <r>
      <t> </t>
    </r>
    <r>
      <rPr>
        <sz val="11"/>
        <color theme="1"/>
        <rFont val="Times New Roman"/>
        <family val="1"/>
        <charset val="204"/>
      </rPr>
      <t>Фонд оплаты труда с учетом начислений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</si>
  <si>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Материальные затраты:</t>
    </r>
  </si>
  <si>
    <r>
      <t>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1"/>
        <rFont val="Times New Roman"/>
        <family val="1"/>
        <charset val="204"/>
      </rPr>
      <t>ФОТ с начислениями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</si>
  <si>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Накладные расходы (от ФОТ без начислений)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</si>
  <si>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1"/>
        <color theme="1"/>
        <rFont val="Times New Roman"/>
        <family val="1"/>
        <charset val="204"/>
      </rPr>
      <t>Рентабельность</t>
    </r>
  </si>
  <si>
    <t>сумма будет корректироваться с учетом цен на материалы</t>
  </si>
  <si>
    <t>Бюджет</t>
  </si>
  <si>
    <t xml:space="preserve">Расчет оценочной (рекомендуемой) стоимости работ для выбора подрядной организации.Выполнение по ремонту кровли «Здание циклонный теплообменник» 
цеха обжига клинкера инв. №11-26
ООО «Сенгилеевский цементный завод».
</t>
  </si>
  <si>
    <t xml:space="preserve">По данным сайта bdex.ru, средняя заработная плата в Ульяновской области на 1 января 2025 года составляет 41 520 рублей.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</si>
</sst>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р_._-;\-* #,##0.00\ _р_._-;_-* &quot;-&quot;??\ _р_._-;_-@_-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44546A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2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9" fillId="0" borderId="1" xfId="1" applyFont="1" applyBorder="1" applyAlignment="1">
      <alignment horizontal="left" vertical="center" wrapText="1"/>
    </xf>
    <xf numFmtId="164" fontId="4" fillId="0" borderId="1" xfId="1" applyFont="1" applyBorder="1" applyAlignment="1">
      <alignment horizontal="justify" vertical="center" wrapText="1"/>
    </xf>
    <xf numFmtId="164" fontId="6" fillId="0" borderId="1" xfId="1" applyFont="1" applyBorder="1" applyAlignment="1">
      <alignment horizontal="justify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0" fontId="6" fillId="0" borderId="1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2" fillId="0" borderId="0" xfId="2" applyAlignment="1">
      <alignment vertical="center"/>
    </xf>
    <xf numFmtId="0" fontId="11" fillId="0" borderId="0" xfId="0" applyFont="1" applyAlignment="1">
      <alignment vertical="center"/>
    </xf>
    <xf numFmtId="164" fontId="4" fillId="0" borderId="1" xfId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justify" vertical="center" wrapText="1"/>
    </xf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164" fontId="4" fillId="0" borderId="1" xfId="0" applyNumberFormat="1" applyFont="1" applyBorder="1" applyAlignment="1">
      <alignment vertical="center" wrapText="1"/>
    </xf>
    <xf numFmtId="164" fontId="18" fillId="0" borderId="1" xfId="1" applyFont="1" applyBorder="1" applyAlignment="1">
      <alignment vertical="center" wrapText="1"/>
    </xf>
    <xf numFmtId="164" fontId="2" fillId="0" borderId="1" xfId="1" applyFont="1" applyBorder="1" applyAlignment="1">
      <alignment vertical="top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64" fontId="2" fillId="0" borderId="1" xfId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zoomScaleNormal="100" workbookViewId="0">
      <selection activeCell="B6" sqref="B6"/>
    </sheetView>
  </sheetViews>
  <sheetFormatPr defaultRowHeight="15" x14ac:dyDescent="0.25"/>
  <cols>
    <col min="1" max="1" width="33.28515625" customWidth="1"/>
    <col min="2" max="2" width="13.28515625" customWidth="1"/>
    <col min="3" max="3" width="20.5703125" customWidth="1"/>
    <col min="4" max="4" width="39" customWidth="1"/>
    <col min="6" max="6" width="0" hidden="1" customWidth="1"/>
  </cols>
  <sheetData>
    <row r="1" spans="1:4" ht="149.25" customHeight="1" x14ac:dyDescent="0.25">
      <c r="A1" s="30" t="s">
        <v>23</v>
      </c>
      <c r="B1" s="30"/>
      <c r="C1" s="30"/>
      <c r="D1" s="30"/>
    </row>
    <row r="2" spans="1:4" ht="31.5" customHeight="1" x14ac:dyDescent="0.25">
      <c r="A2" s="31" t="s">
        <v>0</v>
      </c>
      <c r="B2" s="31" t="s">
        <v>1</v>
      </c>
      <c r="C2" s="31"/>
      <c r="D2" s="31" t="s">
        <v>2</v>
      </c>
    </row>
    <row r="3" spans="1:4" ht="15.75" x14ac:dyDescent="0.25">
      <c r="A3" s="31"/>
      <c r="B3" s="1" t="s">
        <v>3</v>
      </c>
      <c r="C3" s="1" t="s">
        <v>4</v>
      </c>
      <c r="D3" s="31"/>
    </row>
    <row r="4" spans="1:4" ht="30" x14ac:dyDescent="0.25">
      <c r="A4" s="23" t="s">
        <v>18</v>
      </c>
      <c r="B4" s="3" t="s">
        <v>5</v>
      </c>
      <c r="C4" s="10">
        <f>B5*C8/B7+C10</f>
        <v>51263.705999999998</v>
      </c>
      <c r="D4" s="2" t="s">
        <v>16</v>
      </c>
    </row>
    <row r="5" spans="1:4" x14ac:dyDescent="0.25">
      <c r="A5" s="24" t="s">
        <v>6</v>
      </c>
      <c r="B5" s="29">
        <v>7.54</v>
      </c>
      <c r="C5" s="6" t="s">
        <v>5</v>
      </c>
      <c r="D5" s="7"/>
    </row>
    <row r="6" spans="1:4" x14ac:dyDescent="0.25">
      <c r="A6" s="22" t="s">
        <v>7</v>
      </c>
      <c r="B6" s="4">
        <v>3</v>
      </c>
      <c r="C6" s="8" t="s">
        <v>5</v>
      </c>
      <c r="D6" s="7"/>
    </row>
    <row r="7" spans="1:4" x14ac:dyDescent="0.25">
      <c r="A7" s="22" t="s">
        <v>8</v>
      </c>
      <c r="B7" s="4">
        <v>8</v>
      </c>
      <c r="C7" s="8" t="s">
        <v>5</v>
      </c>
      <c r="D7" s="7"/>
    </row>
    <row r="8" spans="1:4" ht="109.5" customHeight="1" x14ac:dyDescent="0.25">
      <c r="A8" s="32" t="s">
        <v>9</v>
      </c>
      <c r="B8" s="33" t="s">
        <v>5</v>
      </c>
      <c r="C8" s="34">
        <v>41520</v>
      </c>
      <c r="D8" s="35" t="s">
        <v>24</v>
      </c>
    </row>
    <row r="9" spans="1:4" ht="109.5" customHeight="1" x14ac:dyDescent="0.25">
      <c r="A9" s="32"/>
      <c r="B9" s="33"/>
      <c r="C9" s="34"/>
      <c r="D9" s="36"/>
    </row>
    <row r="10" spans="1:4" x14ac:dyDescent="0.25">
      <c r="A10" s="25" t="s">
        <v>10</v>
      </c>
      <c r="B10" s="6" t="s">
        <v>5</v>
      </c>
      <c r="C10" s="12">
        <f>B5*C8/B7*31%</f>
        <v>12131.106</v>
      </c>
      <c r="D10" s="2"/>
    </row>
    <row r="11" spans="1:4" ht="77.25" customHeight="1" x14ac:dyDescent="0.25">
      <c r="A11" s="2" t="s">
        <v>17</v>
      </c>
      <c r="B11" s="3" t="s">
        <v>5</v>
      </c>
      <c r="C11" s="5"/>
      <c r="D11" s="15"/>
    </row>
    <row r="12" spans="1:4" x14ac:dyDescent="0.25">
      <c r="A12" s="21" t="s">
        <v>11</v>
      </c>
      <c r="B12" s="6"/>
      <c r="C12" s="20">
        <v>0</v>
      </c>
      <c r="D12" s="15"/>
    </row>
    <row r="13" spans="1:4" x14ac:dyDescent="0.25">
      <c r="A13" s="21" t="s">
        <v>12</v>
      </c>
      <c r="B13" s="21"/>
      <c r="C13" s="20">
        <v>0</v>
      </c>
      <c r="D13" s="15"/>
    </row>
    <row r="14" spans="1:4" x14ac:dyDescent="0.25">
      <c r="A14" s="21"/>
      <c r="B14" s="21"/>
      <c r="C14" s="28"/>
      <c r="D14" s="15"/>
    </row>
    <row r="15" spans="1:4" ht="28.5" x14ac:dyDescent="0.25">
      <c r="A15" s="2" t="s">
        <v>19</v>
      </c>
      <c r="B15" s="13">
        <v>0.2</v>
      </c>
      <c r="C15" s="11">
        <f>B5*C8/B7*20%</f>
        <v>7826.52</v>
      </c>
      <c r="D15" s="7"/>
    </row>
    <row r="16" spans="1:4" ht="45" x14ac:dyDescent="0.25">
      <c r="A16" s="2" t="s">
        <v>20</v>
      </c>
      <c r="B16" s="13">
        <v>0.05</v>
      </c>
      <c r="C16" s="14">
        <f>(C4+C12+C13+C15)*5%</f>
        <v>2954.5113000000001</v>
      </c>
      <c r="D16" s="7" t="s">
        <v>13</v>
      </c>
    </row>
    <row r="17" spans="1:11" ht="85.5" x14ac:dyDescent="0.25">
      <c r="A17" s="9" t="s">
        <v>14</v>
      </c>
      <c r="B17" s="9" t="s">
        <v>21</v>
      </c>
      <c r="C17" s="27">
        <f>C4+C12+C13+C15+C16</f>
        <v>62044.737299999993</v>
      </c>
      <c r="D17" s="9" t="s">
        <v>15</v>
      </c>
      <c r="K17" s="16"/>
    </row>
    <row r="18" spans="1:11" x14ac:dyDescent="0.25">
      <c r="B18" t="s">
        <v>22</v>
      </c>
      <c r="C18">
        <v>62</v>
      </c>
      <c r="K18" s="16"/>
    </row>
    <row r="19" spans="1:11" x14ac:dyDescent="0.25">
      <c r="D19" s="26"/>
      <c r="K19" s="16"/>
    </row>
    <row r="20" spans="1:11" x14ac:dyDescent="0.25">
      <c r="D20" s="26"/>
      <c r="K20" s="16"/>
    </row>
    <row r="21" spans="1:11" x14ac:dyDescent="0.25">
      <c r="D21" s="26"/>
      <c r="K21" s="16"/>
    </row>
    <row r="22" spans="1:11" x14ac:dyDescent="0.25">
      <c r="D22" s="26"/>
      <c r="K22" s="17"/>
    </row>
    <row r="23" spans="1:11" x14ac:dyDescent="0.25">
      <c r="D23" s="26"/>
      <c r="K23" s="17"/>
    </row>
    <row r="24" spans="1:11" x14ac:dyDescent="0.25">
      <c r="K24" s="17"/>
    </row>
    <row r="25" spans="1:11" x14ac:dyDescent="0.25">
      <c r="K25" s="17"/>
    </row>
    <row r="26" spans="1:11" x14ac:dyDescent="0.25">
      <c r="K26" s="17"/>
    </row>
    <row r="27" spans="1:11" x14ac:dyDescent="0.25">
      <c r="K27" s="16"/>
    </row>
    <row r="28" spans="1:11" x14ac:dyDescent="0.25">
      <c r="K28" s="17"/>
    </row>
    <row r="29" spans="1:11" x14ac:dyDescent="0.25">
      <c r="K29" s="16"/>
    </row>
    <row r="30" spans="1:11" x14ac:dyDescent="0.25">
      <c r="K30" s="16"/>
    </row>
    <row r="31" spans="1:11" x14ac:dyDescent="0.25">
      <c r="K31" s="16"/>
    </row>
    <row r="32" spans="1:11" x14ac:dyDescent="0.25">
      <c r="K32" s="17"/>
    </row>
    <row r="33" spans="11:11" x14ac:dyDescent="0.25">
      <c r="K33" s="17"/>
    </row>
    <row r="34" spans="11:11" x14ac:dyDescent="0.25">
      <c r="K34" s="17"/>
    </row>
    <row r="35" spans="11:11" x14ac:dyDescent="0.25">
      <c r="K35" s="17"/>
    </row>
    <row r="36" spans="11:11" x14ac:dyDescent="0.25">
      <c r="K36" s="17"/>
    </row>
    <row r="37" spans="11:11" x14ac:dyDescent="0.25">
      <c r="K37" s="18"/>
    </row>
    <row r="38" spans="11:11" x14ac:dyDescent="0.25">
      <c r="K38" s="19"/>
    </row>
  </sheetData>
  <mergeCells count="8">
    <mergeCell ref="A1:D1"/>
    <mergeCell ref="A2:A3"/>
    <mergeCell ref="B2:C2"/>
    <mergeCell ref="D2:D3"/>
    <mergeCell ref="A8:A9"/>
    <mergeCell ref="B8:B9"/>
    <mergeCell ref="C8:C9"/>
    <mergeCell ref="D8:D9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Лист1!_MailOriginal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Вибе Антон Зигфридович</dc:creator>
  <cp:lastModifiedBy>Холодова Екатерина Юрьевна</cp:lastModifiedBy>
  <cp:lastPrinted>2022-06-23T12:43:59Z</cp:lastPrinted>
  <dcterms:created xsi:type="dcterms:W3CDTF">2022-06-23T08:19:47Z</dcterms:created>
  <dcterms:modified xsi:type="dcterms:W3CDTF">2025-01-21T11:00:33Z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