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.local\main\PMT\03-ДЕПАРТАМЕНТЫ\3.08-ТО\Объекты\М1_Золотой пляж\Аэрарии на бунах\1. Рассылка\Тендерная документация\"/>
    </mc:Choice>
  </mc:AlternateContent>
  <xr:revisionPtr revIDLastSave="0" documentId="13_ncr:1_{805E6364-3AF1-44A2-A953-A6E5AB94A37A}" xr6:coauthVersionLast="47" xr6:coauthVersionMax="47" xr10:uidLastSave="{00000000-0000-0000-0000-000000000000}"/>
  <bookViews>
    <workbookView xWindow="28680" yWindow="-120" windowWidth="29040" windowHeight="15840" firstSheet="1" activeTab="1" xr2:uid="{A750BCEE-E4FB-4E6E-A6A0-C98B1FEEEBC1}"/>
  </bookViews>
  <sheets>
    <sheet name="Лист1" sheetId="1" state="hidden" r:id="rId1"/>
    <sheet name="ТКП форма" sheetId="3" r:id="rId2"/>
  </sheets>
  <definedNames>
    <definedName name="_xlnm.Print_Area" localSheetId="0">Лист1!$A$1:$K$67</definedName>
    <definedName name="_xlnm.Print_Area" localSheetId="1">'ТКП форма'!$A$1:$K$51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3" l="1"/>
  <c r="K22" i="3" s="1"/>
  <c r="K21" i="3" s="1"/>
  <c r="J19" i="3"/>
  <c r="I19" i="3"/>
  <c r="H19" i="3"/>
  <c r="J18" i="3"/>
  <c r="I18" i="3"/>
  <c r="H18" i="3"/>
  <c r="J17" i="3"/>
  <c r="I17" i="3"/>
  <c r="H17" i="3"/>
  <c r="D16" i="3"/>
  <c r="I16" i="3" s="1"/>
  <c r="C16" i="3"/>
  <c r="J14" i="3"/>
  <c r="I14" i="3"/>
  <c r="H14" i="3"/>
  <c r="J13" i="3"/>
  <c r="I13" i="3"/>
  <c r="H13" i="3"/>
  <c r="J12" i="3"/>
  <c r="I12" i="3"/>
  <c r="H12" i="3"/>
  <c r="J11" i="3"/>
  <c r="I11" i="3"/>
  <c r="I20" i="3" s="1"/>
  <c r="I22" i="3" s="1"/>
  <c r="I21" i="3" s="1"/>
  <c r="H11" i="3"/>
  <c r="G29" i="1"/>
  <c r="H29" i="1"/>
  <c r="I29" i="1"/>
  <c r="J29" i="1"/>
  <c r="G30" i="1"/>
  <c r="H30" i="1"/>
  <c r="J30" i="1" s="1"/>
  <c r="I30" i="1"/>
  <c r="G31" i="1"/>
  <c r="H31" i="1"/>
  <c r="I31" i="1"/>
  <c r="J31" i="1"/>
  <c r="G32" i="1"/>
  <c r="H32" i="1"/>
  <c r="I32" i="1"/>
  <c r="J32" i="1"/>
  <c r="G33" i="1"/>
  <c r="H33" i="1"/>
  <c r="J33" i="1" s="1"/>
  <c r="I33" i="1"/>
  <c r="G34" i="1"/>
  <c r="H34" i="1"/>
  <c r="I34" i="1"/>
  <c r="J34" i="1"/>
  <c r="G35" i="1"/>
  <c r="H35" i="1"/>
  <c r="I35" i="1"/>
  <c r="J35" i="1"/>
  <c r="I28" i="1"/>
  <c r="H28" i="1"/>
  <c r="J28" i="1" s="1"/>
  <c r="G28" i="1"/>
  <c r="G20" i="1"/>
  <c r="H20" i="1"/>
  <c r="I20" i="1"/>
  <c r="J20" i="1"/>
  <c r="G21" i="1"/>
  <c r="H21" i="1"/>
  <c r="I21" i="1"/>
  <c r="J21" i="1"/>
  <c r="G22" i="1"/>
  <c r="H22" i="1"/>
  <c r="I22" i="1"/>
  <c r="J22" i="1"/>
  <c r="G23" i="1"/>
  <c r="H23" i="1"/>
  <c r="I23" i="1"/>
  <c r="J23" i="1"/>
  <c r="G24" i="1"/>
  <c r="H24" i="1"/>
  <c r="I24" i="1"/>
  <c r="J24" i="1"/>
  <c r="G25" i="1"/>
  <c r="H25" i="1"/>
  <c r="I25" i="1"/>
  <c r="J25" i="1"/>
  <c r="G26" i="1"/>
  <c r="H26" i="1"/>
  <c r="J26" i="1" s="1"/>
  <c r="I26" i="1"/>
  <c r="K36" i="1"/>
  <c r="K38" i="1" s="1"/>
  <c r="K37" i="1" s="1"/>
  <c r="G19" i="1"/>
  <c r="I19" i="1"/>
  <c r="H16" i="3" l="1"/>
  <c r="H20" i="3" s="1"/>
  <c r="H22" i="3" s="1"/>
  <c r="H21" i="3" s="1"/>
  <c r="J16" i="3"/>
  <c r="J20" i="3" s="1"/>
  <c r="J22" i="3" s="1"/>
  <c r="I36" i="1"/>
  <c r="I38" i="1" s="1"/>
  <c r="I37" i="1" s="1"/>
  <c r="H19" i="1"/>
  <c r="J21" i="3" l="1"/>
  <c r="I6" i="3"/>
  <c r="H36" i="1"/>
  <c r="H38" i="1" s="1"/>
  <c r="H37" i="1" s="1"/>
  <c r="J19" i="1"/>
  <c r="J36" i="1" s="1"/>
  <c r="J38" i="1" s="1"/>
  <c r="J37" i="1" s="1"/>
  <c r="I14" i="1" l="1"/>
</calcChain>
</file>

<file path=xl/sharedStrings.xml><?xml version="1.0" encoding="utf-8"?>
<sst xmlns="http://schemas.openxmlformats.org/spreadsheetml/2006/main" count="216" uniqueCount="105">
  <si>
    <t>(наименование организации)</t>
  </si>
  <si>
    <t>(должность)</t>
  </si>
  <si>
    <t>(подпись)                                                                       (Фамилия И.О.)</t>
  </si>
  <si>
    <t>"_____" ________________________2024г.</t>
  </si>
  <si>
    <t>М.П.</t>
  </si>
  <si>
    <t>ТЕХНИКО-КОММЕРЧЕСКОЕ ПРЕДЛОЖЕНИЕ (ТКП)</t>
  </si>
  <si>
    <t xml:space="preserve">Сметная стоимость </t>
  </si>
  <si>
    <t>руб. с НДС</t>
  </si>
  <si>
    <t>№ п/п</t>
  </si>
  <si>
    <t>Наименование</t>
  </si>
  <si>
    <t>Ед. изм.</t>
  </si>
  <si>
    <t xml:space="preserve">Объем </t>
  </si>
  <si>
    <t xml:space="preserve">Цена за единицу, руб. </t>
  </si>
  <si>
    <t xml:space="preserve">Общая стоимость, руб. </t>
  </si>
  <si>
    <t>Примечание</t>
  </si>
  <si>
    <t>Материалы</t>
  </si>
  <si>
    <t>СМР</t>
  </si>
  <si>
    <t>Итого</t>
  </si>
  <si>
    <t>ВСЕГО:</t>
  </si>
  <si>
    <t>НДС 20%</t>
  </si>
  <si>
    <t xml:space="preserve"> </t>
  </si>
  <si>
    <t>ВСЕГО с НДС за полный комплекс работ:</t>
  </si>
  <si>
    <t xml:space="preserve">Требования к выполнению Работ в соответствии с настоящим Приложением: </t>
  </si>
  <si>
    <t>Квалификационная и контактная информация</t>
  </si>
  <si>
    <t>Наличие авансирования, размер</t>
  </si>
  <si>
    <t>да (%)/нет</t>
  </si>
  <si>
    <t>Возможность выполнения работ без авансирования</t>
  </si>
  <si>
    <t>да /нет</t>
  </si>
  <si>
    <t>Предоставление банковской гарантии на всю сумму аванса</t>
  </si>
  <si>
    <t>обязательное требование банка</t>
  </si>
  <si>
    <t>Готовность приступить к работе по уведомлению</t>
  </si>
  <si>
    <t>Срок исполнения предмета тендера</t>
  </si>
  <si>
    <t>Гарантийный срок 5 лет</t>
  </si>
  <si>
    <t>Информация о посещении объекта (были/не были), вопросы по результатам посещения</t>
  </si>
  <si>
    <t>были/не были
да/нет</t>
  </si>
  <si>
    <t>Готовность подписать договор в редакции Заказчика</t>
  </si>
  <si>
    <t>да/нет</t>
  </si>
  <si>
    <t>Наличие СРО</t>
  </si>
  <si>
    <t>да (сумма) /нет</t>
  </si>
  <si>
    <t>Опыт реализации подобных видов работ за последние 2-3 года (указать не более 5 ключевых объектов и их заказчиков )</t>
  </si>
  <si>
    <t>объект/заказчик/год</t>
  </si>
  <si>
    <t>Численность работающих всего / численность, планируемая для выполнения предмета тендера</t>
  </si>
  <si>
    <t>кол-во/кол-во</t>
  </si>
  <si>
    <t>Дата регистрации компании</t>
  </si>
  <si>
    <t>дд/мм/гг</t>
  </si>
  <si>
    <t>Оборот за последние 3 года (указать оборот (выручку) по данным бухгалтерской отчетности за 2020/2021/2022 год)</t>
  </si>
  <si>
    <t>год-сумма/год-сумма/год-сумма (руб.без НДС)</t>
  </si>
  <si>
    <t>Количество и технические характеристики планируемой для выполнения работ техники</t>
  </si>
  <si>
    <t>Сайт компании</t>
  </si>
  <si>
    <t>ссылка</t>
  </si>
  <si>
    <t>Генеральный директор : Ф.И.О. полностью, тел., e-mail</t>
  </si>
  <si>
    <t>Контактное лицо: Ф.И.О. полностью, тел., e-mail</t>
  </si>
  <si>
    <t>Примечание к ТКП претендента</t>
  </si>
  <si>
    <t>Готовность выполнить часть комплекса</t>
  </si>
  <si>
    <t>Готовность открытия расчетного счета в ПАО "МОСКОВСКИЙ КРЕДИТНЫЙ БАНК", при стоимости работ по договору более 500 млн.руб.</t>
  </si>
  <si>
    <t xml:space="preserve">2021-
2022-                                                                                                                        2023 - </t>
  </si>
  <si>
    <t xml:space="preserve">1. Стоимость СМР определяет полный комплекс работ по устройству ограждений, учитывает затраты на вспомогательные и сопутствующие материалы и работы; устройство площадок под складирование и перевалочных баз для материалов; на мобилизацию, аренду и эксплуатацию всех необходимых машин, механизмов, оборудования и инструментов (в том числе кранов и грузовых подъемников);подъем материалов и разноска по этажам, в т.ч. материалов и оборудования поставки Заказчика; выполнение сопутствующих работ; устройство подъездных путей, эксплуатацию мойки колес, бытовые помещения, биотуалеты, освещение зоны производства работ, установку предупредительных знаков, охрану; подготовка и передача Заказчику результатов таких испытаний; сохранение результата работ до момента окончательной приёмки Заказчиком; подготовку и согласование ППР, подготовку и передачу Заказчику/Генеральному Подрядчику полного комплекта исполнительной и технической документации, оформленной надлежащим образом и подписанной у заинтересованных лиц, а так же иной документации, согласно строительных норм; мероприятия, необходимые для комплексной сдачи работ; Комплексная сдача работ (предъявление результата работ Генеральному Подрядчику/Подрядчикам, выполняющим последующие виды работ на предоставленном фронте работ); на обеспечение необходимых мероприятий по охране труда, промышленной безопасности, технике безопасности, пожарной безопасности, электробезопасности, по охране окружающей среды, зеленых насаждений, земли и водных ресурсов; а так же накладные расходы, прибыль организации, налоги и иные издержки Подрядчика.                                                  
</t>
  </si>
  <si>
    <t xml:space="preserve">Шифр проекта: </t>
  </si>
  <si>
    <t>при авансе более 10 млн.руб</t>
  </si>
  <si>
    <t>Гарантийное удержание в размере 5 % (пять) процентов. (Возврат 5% в течении 2 месяцев с даты окончания полного комплекса работ по ТКП)</t>
  </si>
  <si>
    <t>дней, мес.</t>
  </si>
  <si>
    <t>на выполнение комплекса работ по устройству двух аэрариев над бунами на металлокаркасе</t>
  </si>
  <si>
    <t>на объекте: пляж "Солнечный", расположенный вблизи земельного участка с кадастровым номером 90:25:010123:640 по адресу Республика Крым, г. Ялта, парк имени Гагарина, з/у 3</t>
  </si>
  <si>
    <t>Монтаж аэрария пирса буна №1</t>
  </si>
  <si>
    <t>Монтаж аэрария пирса буна №2</t>
  </si>
  <si>
    <t>Разработка проекта КМД каркаса соляриев с закладными опор и лестничными маршами</t>
  </si>
  <si>
    <t>компл</t>
  </si>
  <si>
    <t>Восстановление поверхности гребня буны под устройство закладных опор солярия и лестничных маршей</t>
  </si>
  <si>
    <t>м2</t>
  </si>
  <si>
    <t>Изготовление каркаса солярия в комплекте с закладными опор и лестничными маршами согласно КМД</t>
  </si>
  <si>
    <t>Устройство мест монтажа закладных для опор соляриев и лестничными маршами согласно КМД</t>
  </si>
  <si>
    <t>Установка закладных для опор соляриев и лестничных маршей согласно КМД</t>
  </si>
  <si>
    <t>Монтаж конструкций солярия на несущих опорах и монтаж лестничных маршей</t>
  </si>
  <si>
    <t>Устройство деревянного настила</t>
  </si>
  <si>
    <t xml:space="preserve">Устройство ограждения и деревянного каркаса теневого навеса с тентом </t>
  </si>
  <si>
    <t>м.п</t>
  </si>
  <si>
    <t>Разработка проекта КМД каркаса аэрария с закладными опорами и лестничными маршами</t>
  </si>
  <si>
    <t>Изготовление каркаса солярия в комплекте с закладными опорами и лестничными маршами согласно КМД</t>
  </si>
  <si>
    <t>Устройство ограждения и деревянного каркаса теневого навеса с тентом</t>
  </si>
  <si>
    <t>м.п.</t>
  </si>
  <si>
    <t>1.1</t>
  </si>
  <si>
    <t>1.2</t>
  </si>
  <si>
    <t>1.3</t>
  </si>
  <si>
    <t>1.4</t>
  </si>
  <si>
    <t>1.5</t>
  </si>
  <si>
    <t>1.6</t>
  </si>
  <si>
    <t>1.7</t>
  </si>
  <si>
    <t>1.8</t>
  </si>
  <si>
    <t>2.1</t>
  </si>
  <si>
    <t>2.2</t>
  </si>
  <si>
    <t>2.3</t>
  </si>
  <si>
    <t>2.4</t>
  </si>
  <si>
    <t>2.5</t>
  </si>
  <si>
    <t>2.6</t>
  </si>
  <si>
    <t>2.7</t>
  </si>
  <si>
    <t>2.8</t>
  </si>
  <si>
    <t>Восстановление поверхности гребня буны под устройство закладных опор солярия и лестничных маршей (при необходимости)</t>
  </si>
  <si>
    <t>тн</t>
  </si>
  <si>
    <t>Изготовление и монтаж комплекта несущих  металлоконструкций аэрария с закладными деталями опор и лестничными маршами согласно КМД, с учетом горячего цинкования.</t>
  </si>
  <si>
    <t>Участнику торгов при заполнении  уточнить материал и сорт древесины, толщину, тонировку, финишное покрытие</t>
  </si>
  <si>
    <t>Участнику торгов при заполнении  уточнить материал и сорт древесины, толщину, тонировку, финишное покрытие деревянных элементов; характеристики ткани, тип крепления</t>
  </si>
  <si>
    <t xml:space="preserve">Восстановление поверхности гребня буны под устройство закладных опор солярия и лестничных маршей </t>
  </si>
  <si>
    <t>ТКП</t>
  </si>
  <si>
    <t>*В стоимости учтена разработка КМД</t>
  </si>
  <si>
    <r>
      <t>Изготовление и монтаж комплекта несущих  металлоконструкций аэрария с закладными деталями опор и лестничными маршами согласно КМД,</t>
    </r>
    <r>
      <rPr>
        <b/>
        <sz val="10"/>
        <color rgb="FFFF0000"/>
        <rFont val="Arial Narrow"/>
        <family val="2"/>
        <charset val="204"/>
      </rPr>
      <t xml:space="preserve"> с учетом горячего цинкования.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</si>
</sst>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₽_-;\-* #,##0.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i/>
      <sz val="10"/>
      <name val="Arial Narrow"/>
      <family val="2"/>
      <charset val="204"/>
    </font>
    <font>
      <sz val="8"/>
      <name val="Calibri"/>
      <family val="2"/>
      <charset val="204"/>
      <scheme val="minor"/>
    </font>
    <font>
      <b/>
      <sz val="10"/>
      <color rgb="FFFF0000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8"/>
        <bgColor rgb="FF000000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</cellStyleXfs>
  <cellXfs count="149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" fontId="8" fillId="0" borderId="0" xfId="3" applyNumberFormat="1" applyFont="1" applyAlignment="1">
      <alignment horizontal="center" vertical="center"/>
    </xf>
    <xf numFmtId="0" fontId="9" fillId="0" borderId="0" xfId="2" applyFont="1" applyAlignment="1">
      <alignment horizontal="right"/>
    </xf>
    <xf numFmtId="0" fontId="9" fillId="0" borderId="0" xfId="2" applyFont="1"/>
    <xf numFmtId="0" fontId="10" fillId="0" borderId="0" xfId="2" applyFont="1" applyAlignment="1">
      <alignment horizontal="right"/>
    </xf>
    <xf numFmtId="0" fontId="10" fillId="0" borderId="0" xfId="3" applyFont="1"/>
    <xf numFmtId="1" fontId="11" fillId="0" borderId="0" xfId="3" applyNumberFormat="1" applyFont="1" applyAlignment="1">
      <alignment horizontal="center" vertical="center"/>
    </xf>
    <xf numFmtId="0" fontId="10" fillId="0" borderId="0" xfId="3" applyFont="1" applyAlignment="1">
      <alignment horizontal="left"/>
    </xf>
    <xf numFmtId="0" fontId="10" fillId="0" borderId="0" xfId="3" applyFont="1" applyAlignment="1">
      <alignment horizontal="center" vertical="center"/>
    </xf>
    <xf numFmtId="0" fontId="10" fillId="0" borderId="0" xfId="2" applyFont="1" applyAlignment="1">
      <alignment horizontal="left"/>
    </xf>
    <xf numFmtId="164" fontId="10" fillId="0" borderId="0" xfId="4" applyFont="1" applyFill="1" applyAlignment="1">
      <alignment horizontal="right"/>
    </xf>
    <xf numFmtId="1" fontId="8" fillId="0" borderId="0" xfId="3" applyNumberFormat="1" applyFont="1" applyAlignment="1">
      <alignment horizontal="center" vertical="center"/>
    </xf>
    <xf numFmtId="1" fontId="8" fillId="0" borderId="0" xfId="3" applyNumberFormat="1" applyFont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43" fontId="8" fillId="0" borderId="0" xfId="1" applyFont="1" applyFill="1" applyAlignment="1">
      <alignment horizontal="center" vertical="center"/>
    </xf>
    <xf numFmtId="4" fontId="8" fillId="0" borderId="0" xfId="3" applyNumberFormat="1" applyFont="1" applyAlignment="1">
      <alignment horizontal="right" vertical="center" wrapText="1"/>
    </xf>
    <xf numFmtId="164" fontId="8" fillId="0" borderId="0" xfId="4" applyFont="1" applyAlignment="1">
      <alignment horizontal="left" vertical="center" wrapText="1"/>
    </xf>
    <xf numFmtId="0" fontId="11" fillId="0" borderId="0" xfId="3" applyFont="1"/>
    <xf numFmtId="0" fontId="11" fillId="0" borderId="3" xfId="3" applyFont="1" applyBorder="1" applyAlignment="1">
      <alignment horizontal="center" vertical="center"/>
    </xf>
    <xf numFmtId="4" fontId="10" fillId="0" borderId="0" xfId="3" applyNumberFormat="1" applyFont="1"/>
    <xf numFmtId="0" fontId="11" fillId="0" borderId="3" xfId="3" applyFont="1" applyBorder="1" applyAlignment="1">
      <alignment horizontal="center" vertical="center" wrapText="1"/>
    </xf>
    <xf numFmtId="4" fontId="11" fillId="0" borderId="3" xfId="3" applyNumberFormat="1" applyFont="1" applyBorder="1" applyAlignment="1">
      <alignment horizontal="center" vertical="center" wrapText="1"/>
    </xf>
    <xf numFmtId="164" fontId="11" fillId="0" borderId="3" xfId="4" applyFont="1" applyFill="1" applyBorder="1" applyAlignment="1">
      <alignment horizontal="center" vertical="center" wrapText="1"/>
    </xf>
    <xf numFmtId="0" fontId="11" fillId="0" borderId="3" xfId="3" applyFont="1" applyBorder="1"/>
    <xf numFmtId="164" fontId="10" fillId="0" borderId="0" xfId="3" applyNumberFormat="1" applyFont="1"/>
    <xf numFmtId="1" fontId="11" fillId="0" borderId="3" xfId="3" applyNumberFormat="1" applyFont="1" applyBorder="1" applyAlignment="1">
      <alignment horizontal="center" vertical="center" wrapText="1"/>
    </xf>
    <xf numFmtId="3" fontId="11" fillId="0" borderId="3" xfId="3" applyNumberFormat="1" applyFont="1" applyBorder="1" applyAlignment="1">
      <alignment horizontal="center" vertical="center" wrapText="1"/>
    </xf>
    <xf numFmtId="49" fontId="11" fillId="0" borderId="3" xfId="3" applyNumberFormat="1" applyFont="1" applyBorder="1" applyAlignment="1">
      <alignment horizontal="center" vertical="center" wrapText="1"/>
    </xf>
    <xf numFmtId="0" fontId="11" fillId="0" borderId="3" xfId="6" applyFont="1" applyBorder="1" applyAlignment="1">
      <alignment horizontal="left" vertical="center" wrapText="1"/>
    </xf>
    <xf numFmtId="2" fontId="11" fillId="0" borderId="3" xfId="6" applyNumberFormat="1" applyFont="1" applyBorder="1" applyAlignment="1">
      <alignment horizontal="center" vertical="center" wrapText="1" shrinkToFit="1"/>
    </xf>
    <xf numFmtId="43" fontId="11" fillId="0" borderId="3" xfId="1" applyFont="1" applyFill="1" applyBorder="1" applyAlignment="1">
      <alignment horizontal="center" vertical="center" shrinkToFit="1"/>
    </xf>
    <xf numFmtId="164" fontId="11" fillId="3" borderId="3" xfId="4" applyFont="1" applyFill="1" applyBorder="1" applyAlignment="1">
      <alignment horizontal="center" vertical="center" wrapText="1"/>
    </xf>
    <xf numFmtId="0" fontId="10" fillId="4" borderId="0" xfId="3" applyFont="1" applyFill="1"/>
    <xf numFmtId="0" fontId="9" fillId="0" borderId="0" xfId="3" applyFont="1"/>
    <xf numFmtId="49" fontId="8" fillId="3" borderId="3" xfId="3" applyNumberFormat="1" applyFont="1" applyFill="1" applyBorder="1" applyAlignment="1">
      <alignment horizontal="center" vertical="center" wrapText="1"/>
    </xf>
    <xf numFmtId="0" fontId="8" fillId="3" borderId="3" xfId="6" applyFont="1" applyFill="1" applyBorder="1" applyAlignment="1">
      <alignment horizontal="right" vertical="center" wrapText="1"/>
    </xf>
    <xf numFmtId="0" fontId="8" fillId="3" borderId="3" xfId="6" applyFont="1" applyFill="1" applyBorder="1" applyAlignment="1">
      <alignment horizontal="center" vertical="center" wrapText="1"/>
    </xf>
    <xf numFmtId="43" fontId="11" fillId="3" borderId="3" xfId="1" applyFont="1" applyFill="1" applyBorder="1" applyAlignment="1">
      <alignment horizontal="center" vertical="center" shrinkToFit="1"/>
    </xf>
    <xf numFmtId="164" fontId="8" fillId="3" borderId="3" xfId="4" applyFont="1" applyFill="1" applyBorder="1" applyAlignment="1">
      <alignment horizontal="center" vertical="center" wrapText="1"/>
    </xf>
    <xf numFmtId="0" fontId="9" fillId="4" borderId="0" xfId="3" applyFont="1" applyFill="1"/>
    <xf numFmtId="49" fontId="12" fillId="0" borderId="0" xfId="3" applyNumberFormat="1" applyFont="1" applyAlignment="1">
      <alignment horizontal="center" vertical="top" wrapText="1"/>
    </xf>
    <xf numFmtId="0" fontId="12" fillId="0" borderId="0" xfId="6" applyFont="1" applyAlignment="1">
      <alignment horizontal="left" vertical="top"/>
    </xf>
    <xf numFmtId="0" fontId="8" fillId="0" borderId="0" xfId="6" applyFont="1" applyAlignment="1">
      <alignment horizontal="center" vertical="center" wrapText="1"/>
    </xf>
    <xf numFmtId="43" fontId="11" fillId="0" borderId="0" xfId="1" applyFont="1" applyFill="1" applyBorder="1" applyAlignment="1">
      <alignment horizontal="center" vertical="center" shrinkToFit="1"/>
    </xf>
    <xf numFmtId="164" fontId="11" fillId="0" borderId="0" xfId="4" applyFont="1" applyFill="1" applyBorder="1" applyAlignment="1">
      <alignment horizontal="center" vertical="center" wrapText="1"/>
    </xf>
    <xf numFmtId="0" fontId="8" fillId="0" borderId="0" xfId="3" applyFont="1"/>
    <xf numFmtId="164" fontId="9" fillId="0" borderId="0" xfId="3" applyNumberFormat="1" applyFo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2" fontId="15" fillId="0" borderId="0" xfId="1" applyNumberFormat="1" applyFont="1" applyAlignment="1">
      <alignment horizontal="center" vertical="center"/>
    </xf>
    <xf numFmtId="43" fontId="15" fillId="0" borderId="0" xfId="1" applyFont="1" applyFill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3" fillId="0" borderId="0" xfId="0" applyFont="1" applyAlignment="1">
      <alignment horizontal="left" vertical="top" wrapText="1"/>
    </xf>
    <xf numFmtId="164" fontId="0" fillId="0" borderId="0" xfId="0" applyNumberFormat="1"/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" fontId="10" fillId="0" borderId="0" xfId="3" applyNumberFormat="1" applyFont="1" applyAlignment="1">
      <alignment horizontal="center" vertical="center"/>
    </xf>
    <xf numFmtId="0" fontId="9" fillId="0" borderId="0" xfId="3" applyFont="1" applyAlignment="1">
      <alignment vertical="justify"/>
    </xf>
    <xf numFmtId="0" fontId="9" fillId="0" borderId="0" xfId="3" applyFont="1" applyAlignment="1">
      <alignment horizontal="center" vertical="center"/>
    </xf>
    <xf numFmtId="43" fontId="9" fillId="0" borderId="0" xfId="1" applyFont="1" applyFill="1" applyAlignment="1">
      <alignment vertical="center"/>
    </xf>
    <xf numFmtId="164" fontId="9" fillId="0" borderId="0" xfId="3" applyNumberFormat="1" applyFont="1" applyAlignment="1">
      <alignment vertical="justify"/>
    </xf>
    <xf numFmtId="4" fontId="9" fillId="0" borderId="0" xfId="3" applyNumberFormat="1" applyFont="1" applyAlignment="1">
      <alignment vertical="justify"/>
    </xf>
    <xf numFmtId="164" fontId="10" fillId="0" borderId="0" xfId="4" applyFont="1"/>
    <xf numFmtId="43" fontId="10" fillId="0" borderId="0" xfId="1" applyFont="1" applyFill="1" applyAlignment="1">
      <alignment vertical="center"/>
    </xf>
    <xf numFmtId="0" fontId="11" fillId="0" borderId="3" xfId="1" applyNumberFormat="1" applyFont="1" applyFill="1" applyBorder="1" applyAlignment="1">
      <alignment horizontal="center" vertical="center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3" xfId="6" applyFont="1" applyFill="1" applyBorder="1" applyAlignment="1">
      <alignment horizontal="right" vertical="center" wrapText="1"/>
    </xf>
    <xf numFmtId="0" fontId="11" fillId="3" borderId="3" xfId="6" applyFont="1" applyFill="1" applyBorder="1" applyAlignment="1">
      <alignment horizontal="center" vertical="center" wrapText="1"/>
    </xf>
    <xf numFmtId="0" fontId="18" fillId="0" borderId="11" xfId="0" applyFont="1" applyBorder="1"/>
    <xf numFmtId="0" fontId="19" fillId="0" borderId="10" xfId="0" applyFont="1" applyBorder="1" applyAlignment="1">
      <alignment horizontal="center" vertical="center" wrapText="1"/>
    </xf>
    <xf numFmtId="0" fontId="18" fillId="0" borderId="12" xfId="0" applyFont="1" applyBorder="1"/>
    <xf numFmtId="0" fontId="18" fillId="6" borderId="11" xfId="0" applyFont="1" applyFill="1" applyBorder="1"/>
    <xf numFmtId="0" fontId="19" fillId="6" borderId="10" xfId="0" applyFont="1" applyFill="1" applyBorder="1" applyAlignment="1">
      <alignment horizontal="center" vertical="center" wrapText="1"/>
    </xf>
    <xf numFmtId="0" fontId="18" fillId="6" borderId="12" xfId="0" applyFont="1" applyFill="1" applyBorder="1"/>
    <xf numFmtId="0" fontId="20" fillId="4" borderId="4" xfId="3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wrapText="1"/>
    </xf>
    <xf numFmtId="0" fontId="20" fillId="4" borderId="4" xfId="3" applyFont="1" applyFill="1" applyBorder="1" applyAlignment="1">
      <alignment horizontal="left" vertical="center" wrapText="1"/>
    </xf>
    <xf numFmtId="1" fontId="11" fillId="0" borderId="3" xfId="3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8" fillId="6" borderId="11" xfId="0" applyFont="1" applyFill="1" applyBorder="1"/>
    <xf numFmtId="0" fontId="18" fillId="6" borderId="12" xfId="0" applyFont="1" applyFill="1" applyBorder="1"/>
    <xf numFmtId="0" fontId="3" fillId="0" borderId="0" xfId="0" applyFont="1" applyAlignment="1">
      <alignment horizontal="left" vertical="top" wrapText="1"/>
    </xf>
    <xf numFmtId="0" fontId="19" fillId="0" borderId="10" xfId="0" applyFont="1" applyBorder="1" applyAlignment="1">
      <alignment horizontal="center" vertical="center" wrapText="1"/>
    </xf>
    <xf numFmtId="0" fontId="18" fillId="0" borderId="11" xfId="0" applyFont="1" applyBorder="1"/>
    <xf numFmtId="0" fontId="18" fillId="0" borderId="12" xfId="0" applyFont="1" applyBorder="1"/>
    <xf numFmtId="0" fontId="8" fillId="0" borderId="1" xfId="3" applyFont="1" applyBorder="1" applyAlignment="1">
      <alignment horizontal="right" vertical="center" wrapText="1"/>
    </xf>
    <xf numFmtId="1" fontId="11" fillId="0" borderId="3" xfId="3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43" fontId="11" fillId="0" borderId="3" xfId="1" applyFont="1" applyFill="1" applyBorder="1" applyAlignment="1">
      <alignment horizontal="center" vertical="center"/>
    </xf>
    <xf numFmtId="0" fontId="8" fillId="0" borderId="3" xfId="3" applyFont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left" vertical="center" wrapText="1"/>
    </xf>
    <xf numFmtId="0" fontId="18" fillId="6" borderId="20" xfId="0" applyFont="1" applyFill="1" applyBorder="1"/>
    <xf numFmtId="0" fontId="17" fillId="6" borderId="9" xfId="0" applyFont="1" applyFill="1" applyBorder="1" applyAlignment="1">
      <alignment horizontal="center" vertical="center" wrapText="1"/>
    </xf>
    <xf numFmtId="0" fontId="18" fillId="6" borderId="9" xfId="0" applyFont="1" applyFill="1" applyBorder="1"/>
    <xf numFmtId="0" fontId="19" fillId="6" borderId="10" xfId="0" applyFont="1" applyFill="1" applyBorder="1" applyAlignment="1">
      <alignment horizontal="center" vertical="center" wrapText="1"/>
    </xf>
    <xf numFmtId="0" fontId="18" fillId="6" borderId="11" xfId="0" applyFont="1" applyFill="1" applyBorder="1"/>
    <xf numFmtId="0" fontId="18" fillId="6" borderId="12" xfId="0" applyFont="1" applyFill="1" applyBorder="1"/>
    <xf numFmtId="0" fontId="3" fillId="0" borderId="0" xfId="0" applyFont="1" applyAlignment="1">
      <alignment horizontal="left" vertical="top" wrapText="1"/>
    </xf>
    <xf numFmtId="0" fontId="17" fillId="5" borderId="16" xfId="0" applyFont="1" applyFill="1" applyBorder="1" applyAlignment="1">
      <alignment horizontal="left" vertical="center"/>
    </xf>
    <xf numFmtId="0" fontId="17" fillId="5" borderId="17" xfId="0" applyFont="1" applyFill="1" applyBorder="1" applyAlignment="1">
      <alignment horizontal="left" vertical="center"/>
    </xf>
    <xf numFmtId="0" fontId="17" fillId="5" borderId="18" xfId="0" applyFont="1" applyFill="1" applyBorder="1" applyAlignment="1">
      <alignment horizontal="left" vertical="center"/>
    </xf>
    <xf numFmtId="0" fontId="17" fillId="6" borderId="5" xfId="0" applyFont="1" applyFill="1" applyBorder="1" applyAlignment="1">
      <alignment horizontal="left" vertical="center" wrapText="1"/>
    </xf>
    <xf numFmtId="0" fontId="18" fillId="6" borderId="7" xfId="0" applyFont="1" applyFill="1" applyBorder="1"/>
    <xf numFmtId="0" fontId="17" fillId="6" borderId="6" xfId="0" applyFont="1" applyFill="1" applyBorder="1" applyAlignment="1">
      <alignment horizontal="center" vertical="center" wrapText="1"/>
    </xf>
    <xf numFmtId="0" fontId="18" fillId="6" borderId="6" xfId="0" applyFont="1" applyFill="1" applyBorder="1"/>
    <xf numFmtId="0" fontId="19" fillId="6" borderId="5" xfId="0" applyFont="1" applyFill="1" applyBorder="1" applyAlignment="1">
      <alignment horizontal="center" vertical="center" wrapText="1"/>
    </xf>
    <xf numFmtId="44" fontId="8" fillId="0" borderId="0" xfId="5" applyFont="1" applyFill="1" applyBorder="1" applyAlignment="1" applyProtection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2" fillId="0" borderId="1" xfId="0" applyFont="1" applyBorder="1"/>
    <xf numFmtId="0" fontId="8" fillId="0" borderId="1" xfId="3" applyFont="1" applyBorder="1" applyAlignment="1">
      <alignment horizontal="right"/>
    </xf>
    <xf numFmtId="0" fontId="19" fillId="0" borderId="10" xfId="0" applyFont="1" applyBorder="1" applyAlignment="1">
      <alignment horizontal="center" vertical="center" wrapText="1"/>
    </xf>
    <xf numFmtId="0" fontId="18" fillId="0" borderId="11" xfId="0" applyFont="1" applyBorder="1"/>
    <xf numFmtId="0" fontId="18" fillId="0" borderId="12" xfId="0" applyFont="1" applyBorder="1"/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left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17" fillId="0" borderId="9" xfId="0" applyFont="1" applyBorder="1" applyAlignment="1">
      <alignment horizontal="center" vertical="center" wrapText="1"/>
    </xf>
    <xf numFmtId="0" fontId="18" fillId="0" borderId="9" xfId="0" applyFont="1" applyBorder="1"/>
    <xf numFmtId="0" fontId="17" fillId="0" borderId="8" xfId="0" applyFont="1" applyBorder="1" applyAlignment="1">
      <alignment horizontal="left" vertical="center" wrapText="1"/>
    </xf>
    <xf numFmtId="0" fontId="18" fillId="0" borderId="20" xfId="0" applyFont="1" applyBorder="1"/>
    <xf numFmtId="0" fontId="12" fillId="2" borderId="21" xfId="3" applyFont="1" applyFill="1" applyBorder="1" applyAlignment="1">
      <alignment horizontal="left" vertical="center" wrapText="1"/>
    </xf>
    <xf numFmtId="0" fontId="12" fillId="2" borderId="22" xfId="3" applyFont="1" applyFill="1" applyBorder="1" applyAlignment="1">
      <alignment horizontal="left" vertical="center" wrapText="1"/>
    </xf>
    <xf numFmtId="0" fontId="12" fillId="2" borderId="23" xfId="3" applyFont="1" applyFill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8" fillId="0" borderId="15" xfId="0" applyFont="1" applyBorder="1"/>
    <xf numFmtId="0" fontId="17" fillId="0" borderId="14" xfId="0" applyFont="1" applyBorder="1" applyAlignment="1">
      <alignment horizontal="center" vertical="center" wrapText="1"/>
    </xf>
    <xf numFmtId="0" fontId="18" fillId="0" borderId="14" xfId="0" applyFont="1" applyBorder="1"/>
    <xf numFmtId="0" fontId="19" fillId="0" borderId="13" xfId="0" applyFont="1" applyBorder="1" applyAlignment="1">
      <alignment horizontal="center" vertical="center" wrapText="1"/>
    </xf>
  </cellXfs>
  <cellStyles count="7">
    <cellStyle name="Денежный 2 2 2 2" xfId="5" xr:uid="{71BF1493-4BE9-4750-880F-BDD2EAB41D35}"/>
    <cellStyle name="Обычный" xfId="0" builtinId="0"/>
    <cellStyle name="Обычный 2 2" xfId="2" xr:uid="{EF9FD6F9-7B9C-47DF-8E52-157031308726}"/>
    <cellStyle name="Обычный 2 3 2 2" xfId="3" xr:uid="{B9724830-B89E-4367-8210-8D1DE985167D}"/>
    <cellStyle name="Обычный 3" xfId="6" xr:uid="{BB886757-F73D-46CB-9971-F17C096578FC}"/>
    <cellStyle name="Финансовый" xfId="1" builtinId="3"/>
    <cellStyle name="Финансовый 2 2 2 2" xfId="4" xr:uid="{04736954-3354-44C3-8BE4-EFB32B1C62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A694E-6446-40EA-8170-BADCA2F011A7}">
  <dimension ref="A1:T67"/>
  <sheetViews>
    <sheetView view="pageBreakPreview" topLeftCell="A9" zoomScaleNormal="100" zoomScaleSheetLayoutView="100" workbookViewId="0">
      <selection activeCell="B62" sqref="B62:C62"/>
    </sheetView>
  </sheetViews>
  <sheetFormatPr defaultColWidth="9.5703125" defaultRowHeight="12.75" x14ac:dyDescent="0.2"/>
  <cols>
    <col min="1" max="1" width="7.140625" style="69" customWidth="1"/>
    <col min="2" max="2" width="44.42578125" style="14" customWidth="1"/>
    <col min="3" max="3" width="9" style="17" customWidth="1"/>
    <col min="4" max="4" width="10.5703125" style="76" customWidth="1"/>
    <col min="5" max="5" width="12.5703125" style="14" customWidth="1"/>
    <col min="6" max="6" width="12.5703125" style="28" customWidth="1"/>
    <col min="7" max="7" width="12.5703125" style="14" customWidth="1"/>
    <col min="8" max="8" width="16.140625" style="14" customWidth="1"/>
    <col min="9" max="9" width="15" style="14" customWidth="1"/>
    <col min="10" max="10" width="15.140625" style="75" customWidth="1"/>
    <col min="11" max="11" width="21" style="14" customWidth="1"/>
    <col min="12" max="12" width="10.42578125" style="14" bestFit="1" customWidth="1"/>
    <col min="13" max="13" width="12" style="14" bestFit="1" customWidth="1"/>
    <col min="14" max="15" width="9.5703125" style="14"/>
    <col min="16" max="16" width="10.42578125" style="14" bestFit="1" customWidth="1"/>
    <col min="17" max="19" width="9.5703125" style="14"/>
    <col min="20" max="20" width="10.42578125" style="14" bestFit="1" customWidth="1"/>
    <col min="21" max="16384" width="9.5703125" style="14"/>
  </cols>
  <sheetData>
    <row r="1" spans="1:20" s="6" customFormat="1" x14ac:dyDescent="0.2">
      <c r="A1" s="123"/>
      <c r="B1" s="123"/>
      <c r="C1" s="1"/>
      <c r="D1" s="2"/>
      <c r="E1" s="1"/>
      <c r="F1" s="1"/>
      <c r="G1" s="3"/>
      <c r="H1" s="3"/>
      <c r="I1" s="3"/>
      <c r="J1" s="4"/>
      <c r="K1" s="5"/>
    </row>
    <row r="2" spans="1:20" s="6" customFormat="1" x14ac:dyDescent="0.2">
      <c r="A2" s="124" t="s">
        <v>0</v>
      </c>
      <c r="B2" s="124"/>
      <c r="C2" s="7"/>
      <c r="D2" s="2"/>
      <c r="E2" s="1"/>
      <c r="F2" s="1"/>
      <c r="G2" s="3"/>
      <c r="H2" s="3"/>
      <c r="I2" s="3"/>
      <c r="J2" s="4"/>
      <c r="K2" s="5"/>
    </row>
    <row r="3" spans="1:20" s="6" customFormat="1" x14ac:dyDescent="0.2">
      <c r="A3" s="125"/>
      <c r="B3" s="125"/>
      <c r="C3" s="1"/>
      <c r="D3" s="2"/>
      <c r="E3" s="1"/>
      <c r="F3" s="1"/>
      <c r="G3" s="3"/>
      <c r="H3" s="3"/>
      <c r="I3" s="3"/>
      <c r="J3" s="4"/>
      <c r="K3" s="5"/>
    </row>
    <row r="4" spans="1:20" s="6" customFormat="1" x14ac:dyDescent="0.2">
      <c r="A4" s="124" t="s">
        <v>1</v>
      </c>
      <c r="B4" s="124"/>
      <c r="C4" s="7"/>
      <c r="D4" s="2"/>
      <c r="E4" s="1"/>
      <c r="F4" s="1"/>
      <c r="G4" s="3"/>
      <c r="H4" s="3"/>
      <c r="I4" s="3"/>
      <c r="J4" s="4"/>
      <c r="K4" s="5"/>
    </row>
    <row r="5" spans="1:20" s="6" customFormat="1" x14ac:dyDescent="0.2">
      <c r="A5" s="125"/>
      <c r="B5" s="125"/>
      <c r="C5" s="1"/>
      <c r="D5" s="2"/>
      <c r="E5" s="1"/>
      <c r="F5" s="1"/>
      <c r="G5" s="3"/>
      <c r="H5" s="3"/>
      <c r="I5" s="3"/>
      <c r="J5" s="4"/>
      <c r="K5" s="5"/>
    </row>
    <row r="6" spans="1:20" s="6" customFormat="1" x14ac:dyDescent="0.2">
      <c r="A6" s="124" t="s">
        <v>2</v>
      </c>
      <c r="B6" s="124"/>
      <c r="C6" s="7"/>
      <c r="D6" s="2"/>
      <c r="E6" s="1"/>
      <c r="F6" s="1"/>
      <c r="G6" s="3"/>
      <c r="H6" s="3"/>
      <c r="I6" s="3"/>
      <c r="J6" s="4"/>
      <c r="K6" s="5"/>
    </row>
    <row r="7" spans="1:20" ht="11.25" customHeight="1" x14ac:dyDescent="0.2">
      <c r="A7" s="126"/>
      <c r="B7" s="126"/>
      <c r="C7" s="8"/>
      <c r="D7" s="9"/>
      <c r="E7" s="8"/>
      <c r="F7" s="10"/>
      <c r="G7" s="11"/>
      <c r="H7" s="11"/>
      <c r="I7" s="12"/>
      <c r="J7" s="12"/>
      <c r="K7" s="13" t="s">
        <v>3</v>
      </c>
    </row>
    <row r="8" spans="1:20" ht="14.45" customHeight="1" x14ac:dyDescent="0.2">
      <c r="A8" s="15" t="s">
        <v>4</v>
      </c>
      <c r="B8" s="16"/>
      <c r="D8" s="9"/>
      <c r="E8" s="8"/>
      <c r="F8" s="10"/>
      <c r="G8" s="11"/>
      <c r="H8" s="11"/>
      <c r="I8" s="18"/>
      <c r="J8" s="19"/>
    </row>
    <row r="9" spans="1:20" x14ac:dyDescent="0.2">
      <c r="A9" s="20"/>
      <c r="B9" s="16"/>
      <c r="D9" s="9"/>
      <c r="E9" s="8"/>
      <c r="F9" s="10"/>
      <c r="G9" s="11"/>
      <c r="H9" s="11"/>
      <c r="I9" s="11"/>
      <c r="J9" s="19"/>
    </row>
    <row r="10" spans="1:20" ht="14.1" customHeight="1" x14ac:dyDescent="0.2">
      <c r="A10" s="121" t="s">
        <v>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</row>
    <row r="11" spans="1:20" ht="14.1" customHeight="1" x14ac:dyDescent="0.2">
      <c r="A11" s="121" t="s">
        <v>61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</row>
    <row r="12" spans="1:20" ht="13.5" customHeight="1" x14ac:dyDescent="0.2">
      <c r="A12" s="121" t="s">
        <v>57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</row>
    <row r="13" spans="1:20" ht="34.5" customHeight="1" x14ac:dyDescent="0.2">
      <c r="A13" s="122" t="s">
        <v>62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</row>
    <row r="14" spans="1:20" ht="12.75" customHeight="1" x14ac:dyDescent="0.2">
      <c r="A14" s="21"/>
      <c r="B14" s="22"/>
      <c r="C14" s="22"/>
      <c r="D14" s="23"/>
      <c r="E14" s="100" t="s">
        <v>6</v>
      </c>
      <c r="F14" s="100"/>
      <c r="G14" s="100"/>
      <c r="H14" s="100"/>
      <c r="I14" s="24">
        <f>J38</f>
        <v>0</v>
      </c>
      <c r="J14" s="25" t="s">
        <v>7</v>
      </c>
      <c r="K14" s="26"/>
    </row>
    <row r="15" spans="1:20" ht="26.25" customHeight="1" x14ac:dyDescent="0.2">
      <c r="A15" s="101" t="s">
        <v>8</v>
      </c>
      <c r="B15" s="102" t="s">
        <v>9</v>
      </c>
      <c r="C15" s="102" t="s">
        <v>10</v>
      </c>
      <c r="D15" s="103" t="s">
        <v>11</v>
      </c>
      <c r="E15" s="104" t="s">
        <v>12</v>
      </c>
      <c r="F15" s="104"/>
      <c r="G15" s="104"/>
      <c r="H15" s="104" t="s">
        <v>13</v>
      </c>
      <c r="I15" s="104"/>
      <c r="J15" s="104"/>
      <c r="K15" s="27" t="s">
        <v>14</v>
      </c>
      <c r="T15" s="28"/>
    </row>
    <row r="16" spans="1:20" x14ac:dyDescent="0.2">
      <c r="A16" s="101"/>
      <c r="B16" s="102"/>
      <c r="C16" s="102"/>
      <c r="D16" s="103"/>
      <c r="E16" s="29" t="s">
        <v>15</v>
      </c>
      <c r="F16" s="30" t="s">
        <v>16</v>
      </c>
      <c r="G16" s="29" t="s">
        <v>17</v>
      </c>
      <c r="H16" s="29" t="s">
        <v>15</v>
      </c>
      <c r="I16" s="29" t="s">
        <v>16</v>
      </c>
      <c r="J16" s="31" t="s">
        <v>17</v>
      </c>
      <c r="K16" s="32"/>
      <c r="N16" s="33"/>
      <c r="P16" s="33"/>
      <c r="T16" s="33"/>
    </row>
    <row r="17" spans="1:11" x14ac:dyDescent="0.2">
      <c r="A17" s="34">
        <v>1</v>
      </c>
      <c r="B17" s="29">
        <v>2</v>
      </c>
      <c r="C17" s="29">
        <v>3</v>
      </c>
      <c r="D17" s="77">
        <v>4</v>
      </c>
      <c r="E17" s="29">
        <v>5</v>
      </c>
      <c r="F17" s="35">
        <v>6</v>
      </c>
      <c r="G17" s="29">
        <v>7</v>
      </c>
      <c r="H17" s="29">
        <v>8</v>
      </c>
      <c r="I17" s="29">
        <v>9</v>
      </c>
      <c r="J17" s="29">
        <v>10</v>
      </c>
      <c r="K17" s="29">
        <v>11</v>
      </c>
    </row>
    <row r="18" spans="1:11" ht="14.1" customHeight="1" x14ac:dyDescent="0.2">
      <c r="A18" s="89">
        <v>1</v>
      </c>
      <c r="B18" s="141" t="s">
        <v>63</v>
      </c>
      <c r="C18" s="142"/>
      <c r="D18" s="142"/>
      <c r="E18" s="142"/>
      <c r="F18" s="142"/>
      <c r="G18" s="142"/>
      <c r="H18" s="142"/>
      <c r="I18" s="142"/>
      <c r="J18" s="142"/>
      <c r="K18" s="143"/>
    </row>
    <row r="19" spans="1:11" s="41" customFormat="1" ht="25.5" x14ac:dyDescent="0.2">
      <c r="A19" s="36" t="s">
        <v>80</v>
      </c>
      <c r="B19" s="37" t="s">
        <v>65</v>
      </c>
      <c r="C19" s="38" t="s">
        <v>66</v>
      </c>
      <c r="D19" s="39">
        <v>1</v>
      </c>
      <c r="E19" s="31"/>
      <c r="F19" s="31"/>
      <c r="G19" s="31">
        <f>ROUND((E19+F19),2)</f>
        <v>0</v>
      </c>
      <c r="H19" s="31">
        <f>ROUND(E19*D19,2)</f>
        <v>0</v>
      </c>
      <c r="I19" s="31">
        <f t="shared" ref="I19" si="0">ROUND(F19*D19,2)</f>
        <v>0</v>
      </c>
      <c r="J19" s="31">
        <f>ROUND(H19+I19,2)</f>
        <v>0</v>
      </c>
      <c r="K19" s="87"/>
    </row>
    <row r="20" spans="1:11" s="41" customFormat="1" ht="38.25" x14ac:dyDescent="0.2">
      <c r="A20" s="36" t="s">
        <v>81</v>
      </c>
      <c r="B20" s="37" t="s">
        <v>67</v>
      </c>
      <c r="C20" s="38" t="s">
        <v>68</v>
      </c>
      <c r="D20" s="39">
        <v>105.7</v>
      </c>
      <c r="E20" s="31"/>
      <c r="F20" s="31"/>
      <c r="G20" s="31">
        <f t="shared" ref="G20:G26" si="1">ROUND((E20+F20),2)</f>
        <v>0</v>
      </c>
      <c r="H20" s="31">
        <f t="shared" ref="H20:H26" si="2">ROUND(E20*D20,2)</f>
        <v>0</v>
      </c>
      <c r="I20" s="31">
        <f t="shared" ref="I20:I26" si="3">ROUND(F20*D20,2)</f>
        <v>0</v>
      </c>
      <c r="J20" s="31">
        <f t="shared" ref="J20:J26" si="4">ROUND(H20+I20,2)</f>
        <v>0</v>
      </c>
      <c r="K20" s="87"/>
    </row>
    <row r="21" spans="1:11" s="41" customFormat="1" ht="25.5" x14ac:dyDescent="0.2">
      <c r="A21" s="36" t="s">
        <v>82</v>
      </c>
      <c r="B21" s="37" t="s">
        <v>69</v>
      </c>
      <c r="C21" s="38" t="s">
        <v>66</v>
      </c>
      <c r="D21" s="39">
        <v>1</v>
      </c>
      <c r="E21" s="31"/>
      <c r="F21" s="31"/>
      <c r="G21" s="31">
        <f t="shared" si="1"/>
        <v>0</v>
      </c>
      <c r="H21" s="31">
        <f t="shared" si="2"/>
        <v>0</v>
      </c>
      <c r="I21" s="31">
        <f t="shared" si="3"/>
        <v>0</v>
      </c>
      <c r="J21" s="31">
        <f t="shared" si="4"/>
        <v>0</v>
      </c>
      <c r="K21" s="87"/>
    </row>
    <row r="22" spans="1:11" s="41" customFormat="1" ht="25.5" x14ac:dyDescent="0.2">
      <c r="A22" s="36" t="s">
        <v>83</v>
      </c>
      <c r="B22" s="37" t="s">
        <v>70</v>
      </c>
      <c r="C22" s="38" t="s">
        <v>66</v>
      </c>
      <c r="D22" s="39">
        <v>1</v>
      </c>
      <c r="E22" s="31"/>
      <c r="F22" s="31"/>
      <c r="G22" s="31">
        <f t="shared" si="1"/>
        <v>0</v>
      </c>
      <c r="H22" s="31">
        <f t="shared" si="2"/>
        <v>0</v>
      </c>
      <c r="I22" s="31">
        <f t="shared" si="3"/>
        <v>0</v>
      </c>
      <c r="J22" s="31">
        <f t="shared" si="4"/>
        <v>0</v>
      </c>
      <c r="K22" s="87"/>
    </row>
    <row r="23" spans="1:11" s="41" customFormat="1" ht="25.5" x14ac:dyDescent="0.2">
      <c r="A23" s="36" t="s">
        <v>84</v>
      </c>
      <c r="B23" s="37" t="s">
        <v>71</v>
      </c>
      <c r="C23" s="38" t="s">
        <v>66</v>
      </c>
      <c r="D23" s="39">
        <v>1</v>
      </c>
      <c r="E23" s="31"/>
      <c r="F23" s="31"/>
      <c r="G23" s="31">
        <f t="shared" si="1"/>
        <v>0</v>
      </c>
      <c r="H23" s="31">
        <f t="shared" si="2"/>
        <v>0</v>
      </c>
      <c r="I23" s="31">
        <f t="shared" si="3"/>
        <v>0</v>
      </c>
      <c r="J23" s="31">
        <f t="shared" si="4"/>
        <v>0</v>
      </c>
      <c r="K23" s="87"/>
    </row>
    <row r="24" spans="1:11" s="41" customFormat="1" ht="25.5" x14ac:dyDescent="0.2">
      <c r="A24" s="36" t="s">
        <v>85</v>
      </c>
      <c r="B24" s="37" t="s">
        <v>72</v>
      </c>
      <c r="C24" s="38" t="s">
        <v>66</v>
      </c>
      <c r="D24" s="39">
        <v>1</v>
      </c>
      <c r="E24" s="31"/>
      <c r="F24" s="31"/>
      <c r="G24" s="31">
        <f t="shared" si="1"/>
        <v>0</v>
      </c>
      <c r="H24" s="31">
        <f t="shared" si="2"/>
        <v>0</v>
      </c>
      <c r="I24" s="31">
        <f t="shared" si="3"/>
        <v>0</v>
      </c>
      <c r="J24" s="31">
        <f t="shared" si="4"/>
        <v>0</v>
      </c>
      <c r="K24" s="87"/>
    </row>
    <row r="25" spans="1:11" s="41" customFormat="1" x14ac:dyDescent="0.2">
      <c r="A25" s="36" t="s">
        <v>86</v>
      </c>
      <c r="B25" s="37" t="s">
        <v>73</v>
      </c>
      <c r="C25" s="38" t="s">
        <v>68</v>
      </c>
      <c r="D25" s="39">
        <v>161.5</v>
      </c>
      <c r="E25" s="31"/>
      <c r="F25" s="31"/>
      <c r="G25" s="31">
        <f t="shared" si="1"/>
        <v>0</v>
      </c>
      <c r="H25" s="31">
        <f t="shared" si="2"/>
        <v>0</v>
      </c>
      <c r="I25" s="31">
        <f t="shared" si="3"/>
        <v>0</v>
      </c>
      <c r="J25" s="31">
        <f t="shared" si="4"/>
        <v>0</v>
      </c>
      <c r="K25" s="87"/>
    </row>
    <row r="26" spans="1:11" s="41" customFormat="1" ht="25.5" x14ac:dyDescent="0.2">
      <c r="A26" s="36" t="s">
        <v>87</v>
      </c>
      <c r="B26" s="37" t="s">
        <v>74</v>
      </c>
      <c r="C26" s="38" t="s">
        <v>75</v>
      </c>
      <c r="D26" s="39">
        <v>69.599999999999994</v>
      </c>
      <c r="E26" s="31"/>
      <c r="F26" s="31"/>
      <c r="G26" s="31">
        <f t="shared" si="1"/>
        <v>0</v>
      </c>
      <c r="H26" s="31">
        <f t="shared" si="2"/>
        <v>0</v>
      </c>
      <c r="I26" s="31">
        <f t="shared" si="3"/>
        <v>0</v>
      </c>
      <c r="J26" s="31">
        <f t="shared" si="4"/>
        <v>0</v>
      </c>
      <c r="K26" s="87"/>
    </row>
    <row r="27" spans="1:11" s="41" customFormat="1" ht="14.45" customHeight="1" x14ac:dyDescent="0.2">
      <c r="A27" s="89">
        <v>2</v>
      </c>
      <c r="B27" s="141" t="s">
        <v>64</v>
      </c>
      <c r="C27" s="142"/>
      <c r="D27" s="142"/>
      <c r="E27" s="142"/>
      <c r="F27" s="142"/>
      <c r="G27" s="142"/>
      <c r="H27" s="142"/>
      <c r="I27" s="142"/>
      <c r="J27" s="142"/>
      <c r="K27" s="143"/>
    </row>
    <row r="28" spans="1:11" s="41" customFormat="1" ht="25.5" x14ac:dyDescent="0.2">
      <c r="A28" s="36" t="s">
        <v>88</v>
      </c>
      <c r="B28" s="37" t="s">
        <v>76</v>
      </c>
      <c r="C28" s="38" t="s">
        <v>66</v>
      </c>
      <c r="D28" s="39">
        <v>1</v>
      </c>
      <c r="E28" s="31"/>
      <c r="F28" s="31"/>
      <c r="G28" s="31">
        <f t="shared" ref="G28" si="5">ROUND((E28+F28),2)</f>
        <v>0</v>
      </c>
      <c r="H28" s="31">
        <f t="shared" ref="H28" si="6">ROUND(E28*D28,2)</f>
        <v>0</v>
      </c>
      <c r="I28" s="31">
        <f t="shared" ref="I28" si="7">ROUND(F28*D28,2)</f>
        <v>0</v>
      </c>
      <c r="J28" s="31">
        <f t="shared" ref="J28" si="8">ROUND(H28+I28,2)</f>
        <v>0</v>
      </c>
      <c r="K28" s="87"/>
    </row>
    <row r="29" spans="1:11" s="41" customFormat="1" ht="38.25" x14ac:dyDescent="0.2">
      <c r="A29" s="36" t="s">
        <v>89</v>
      </c>
      <c r="B29" s="37" t="s">
        <v>96</v>
      </c>
      <c r="C29" s="38" t="s">
        <v>66</v>
      </c>
      <c r="D29" s="39">
        <v>1</v>
      </c>
      <c r="E29" s="31"/>
      <c r="F29" s="31"/>
      <c r="G29" s="31">
        <f t="shared" ref="G29:G35" si="9">ROUND((E29+F29),2)</f>
        <v>0</v>
      </c>
      <c r="H29" s="31">
        <f t="shared" ref="H29:H35" si="10">ROUND(E29*D29,2)</f>
        <v>0</v>
      </c>
      <c r="I29" s="31">
        <f t="shared" ref="I29:I35" si="11">ROUND(F29*D29,2)</f>
        <v>0</v>
      </c>
      <c r="J29" s="31">
        <f t="shared" ref="J29:J35" si="12">ROUND(H29+I29,2)</f>
        <v>0</v>
      </c>
      <c r="K29" s="87"/>
    </row>
    <row r="30" spans="1:11" s="41" customFormat="1" ht="25.5" x14ac:dyDescent="0.2">
      <c r="A30" s="36" t="s">
        <v>90</v>
      </c>
      <c r="B30" s="37" t="s">
        <v>77</v>
      </c>
      <c r="C30" s="38" t="s">
        <v>66</v>
      </c>
      <c r="D30" s="39">
        <v>1</v>
      </c>
      <c r="E30" s="31"/>
      <c r="F30" s="31"/>
      <c r="G30" s="31">
        <f t="shared" si="9"/>
        <v>0</v>
      </c>
      <c r="H30" s="31">
        <f t="shared" si="10"/>
        <v>0</v>
      </c>
      <c r="I30" s="31">
        <f t="shared" si="11"/>
        <v>0</v>
      </c>
      <c r="J30" s="31">
        <f t="shared" si="12"/>
        <v>0</v>
      </c>
      <c r="K30" s="87"/>
    </row>
    <row r="31" spans="1:11" s="41" customFormat="1" ht="25.5" x14ac:dyDescent="0.2">
      <c r="A31" s="36" t="s">
        <v>91</v>
      </c>
      <c r="B31" s="37" t="s">
        <v>70</v>
      </c>
      <c r="C31" s="38" t="s">
        <v>66</v>
      </c>
      <c r="D31" s="39">
        <v>1</v>
      </c>
      <c r="E31" s="31"/>
      <c r="F31" s="31"/>
      <c r="G31" s="31">
        <f t="shared" si="9"/>
        <v>0</v>
      </c>
      <c r="H31" s="31">
        <f t="shared" si="10"/>
        <v>0</v>
      </c>
      <c r="I31" s="31">
        <f t="shared" si="11"/>
        <v>0</v>
      </c>
      <c r="J31" s="31">
        <f t="shared" si="12"/>
        <v>0</v>
      </c>
      <c r="K31" s="87"/>
    </row>
    <row r="32" spans="1:11" s="41" customFormat="1" ht="25.5" x14ac:dyDescent="0.2">
      <c r="A32" s="36" t="s">
        <v>92</v>
      </c>
      <c r="B32" s="37" t="s">
        <v>71</v>
      </c>
      <c r="C32" s="38" t="s">
        <v>66</v>
      </c>
      <c r="D32" s="39">
        <v>1</v>
      </c>
      <c r="E32" s="31"/>
      <c r="F32" s="31"/>
      <c r="G32" s="31">
        <f t="shared" si="9"/>
        <v>0</v>
      </c>
      <c r="H32" s="31">
        <f t="shared" si="10"/>
        <v>0</v>
      </c>
      <c r="I32" s="31">
        <f t="shared" si="11"/>
        <v>0</v>
      </c>
      <c r="J32" s="31">
        <f t="shared" si="12"/>
        <v>0</v>
      </c>
      <c r="K32" s="87"/>
    </row>
    <row r="33" spans="1:15" s="41" customFormat="1" ht="25.5" x14ac:dyDescent="0.2">
      <c r="A33" s="36" t="s">
        <v>93</v>
      </c>
      <c r="B33" s="37" t="s">
        <v>72</v>
      </c>
      <c r="C33" s="38" t="s">
        <v>66</v>
      </c>
      <c r="D33" s="39">
        <v>1</v>
      </c>
      <c r="E33" s="31"/>
      <c r="F33" s="31"/>
      <c r="G33" s="31">
        <f t="shared" si="9"/>
        <v>0</v>
      </c>
      <c r="H33" s="31">
        <f t="shared" si="10"/>
        <v>0</v>
      </c>
      <c r="I33" s="31">
        <f t="shared" si="11"/>
        <v>0</v>
      </c>
      <c r="J33" s="31">
        <f t="shared" si="12"/>
        <v>0</v>
      </c>
      <c r="K33" s="87"/>
    </row>
    <row r="34" spans="1:15" s="41" customFormat="1" x14ac:dyDescent="0.2">
      <c r="A34" s="36" t="s">
        <v>94</v>
      </c>
      <c r="B34" s="37" t="s">
        <v>73</v>
      </c>
      <c r="C34" s="38" t="s">
        <v>68</v>
      </c>
      <c r="D34" s="39">
        <v>161.5</v>
      </c>
      <c r="E34" s="31"/>
      <c r="F34" s="31"/>
      <c r="G34" s="31">
        <f t="shared" si="9"/>
        <v>0</v>
      </c>
      <c r="H34" s="31">
        <f t="shared" si="10"/>
        <v>0</v>
      </c>
      <c r="I34" s="31">
        <f t="shared" si="11"/>
        <v>0</v>
      </c>
      <c r="J34" s="31">
        <f t="shared" si="12"/>
        <v>0</v>
      </c>
      <c r="K34" s="87"/>
    </row>
    <row r="35" spans="1:15" s="41" customFormat="1" ht="25.5" x14ac:dyDescent="0.2">
      <c r="A35" s="36" t="s">
        <v>95</v>
      </c>
      <c r="B35" s="37" t="s">
        <v>78</v>
      </c>
      <c r="C35" s="38" t="s">
        <v>79</v>
      </c>
      <c r="D35" s="39">
        <v>69.599999999999994</v>
      </c>
      <c r="E35" s="31"/>
      <c r="F35" s="31"/>
      <c r="G35" s="31">
        <f t="shared" si="9"/>
        <v>0</v>
      </c>
      <c r="H35" s="31">
        <f t="shared" si="10"/>
        <v>0</v>
      </c>
      <c r="I35" s="31">
        <f t="shared" si="11"/>
        <v>0</v>
      </c>
      <c r="J35" s="31">
        <f t="shared" si="12"/>
        <v>0</v>
      </c>
      <c r="K35" s="87"/>
    </row>
    <row r="36" spans="1:15" s="48" customFormat="1" x14ac:dyDescent="0.2">
      <c r="A36" s="43"/>
      <c r="B36" s="44" t="s">
        <v>18</v>
      </c>
      <c r="C36" s="45"/>
      <c r="D36" s="46"/>
      <c r="E36" s="40"/>
      <c r="F36" s="40"/>
      <c r="G36" s="40"/>
      <c r="H36" s="47">
        <f>SUM(H19:H35)</f>
        <v>0</v>
      </c>
      <c r="I36" s="47">
        <f>SUM(I19:I35)</f>
        <v>0</v>
      </c>
      <c r="J36" s="47">
        <f>SUM(J19:J35)</f>
        <v>0</v>
      </c>
      <c r="K36" s="47">
        <f>SUM(K19:K35)</f>
        <v>0</v>
      </c>
      <c r="O36" s="42"/>
    </row>
    <row r="37" spans="1:15" s="41" customFormat="1" x14ac:dyDescent="0.2">
      <c r="A37" s="78"/>
      <c r="B37" s="79" t="s">
        <v>19</v>
      </c>
      <c r="C37" s="80"/>
      <c r="D37" s="46"/>
      <c r="E37" s="40"/>
      <c r="F37" s="40"/>
      <c r="G37" s="40"/>
      <c r="H37" s="47">
        <f>H38-H36</f>
        <v>0</v>
      </c>
      <c r="I37" s="47">
        <f t="shared" ref="I37:K37" si="13">I38-I36</f>
        <v>0</v>
      </c>
      <c r="J37" s="47">
        <f t="shared" si="13"/>
        <v>0</v>
      </c>
      <c r="K37" s="47">
        <f t="shared" si="13"/>
        <v>0</v>
      </c>
      <c r="N37" s="41" t="s">
        <v>20</v>
      </c>
    </row>
    <row r="38" spans="1:15" s="48" customFormat="1" x14ac:dyDescent="0.2">
      <c r="A38" s="43"/>
      <c r="B38" s="44" t="s">
        <v>21</v>
      </c>
      <c r="C38" s="45"/>
      <c r="D38" s="46"/>
      <c r="E38" s="40"/>
      <c r="F38" s="40"/>
      <c r="G38" s="40"/>
      <c r="H38" s="47">
        <f>H36*1.2</f>
        <v>0</v>
      </c>
      <c r="I38" s="47">
        <f t="shared" ref="I38:K38" si="14">I36*1.2</f>
        <v>0</v>
      </c>
      <c r="J38" s="47">
        <f t="shared" si="14"/>
        <v>0</v>
      </c>
      <c r="K38" s="47">
        <f t="shared" si="14"/>
        <v>0</v>
      </c>
    </row>
    <row r="39" spans="1:15" s="42" customFormat="1" ht="12.75" customHeight="1" x14ac:dyDescent="0.2">
      <c r="A39" s="49"/>
      <c r="B39" s="50"/>
      <c r="C39" s="51"/>
      <c r="D39" s="52"/>
      <c r="E39" s="53"/>
      <c r="F39" s="53"/>
      <c r="G39" s="53"/>
      <c r="H39" s="53"/>
      <c r="I39" s="53"/>
      <c r="J39" s="53"/>
      <c r="K39" s="54"/>
      <c r="M39" s="55"/>
      <c r="N39" s="55"/>
      <c r="O39" s="48"/>
    </row>
    <row r="40" spans="1:15" s="64" customFormat="1" ht="15.75" x14ac:dyDescent="0.2">
      <c r="A40" s="56" t="s">
        <v>22</v>
      </c>
      <c r="B40" s="57"/>
      <c r="C40" s="58"/>
      <c r="D40" s="59"/>
      <c r="E40" s="60"/>
      <c r="F40" s="61"/>
      <c r="G40" s="61"/>
      <c r="H40" s="61"/>
      <c r="I40" s="62"/>
      <c r="J40" s="63"/>
      <c r="K40" s="63"/>
      <c r="O40" s="14"/>
    </row>
    <row r="41" spans="1:15" s="6" customFormat="1" ht="121.5" customHeight="1" x14ac:dyDescent="0.2">
      <c r="A41" s="112" t="s">
        <v>56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O41" s="64"/>
    </row>
    <row r="42" spans="1:15" s="6" customFormat="1" ht="16.5" customHeight="1" thickBot="1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O42" s="64"/>
    </row>
    <row r="43" spans="1:15" customFormat="1" ht="15.75" thickBot="1" x14ac:dyDescent="0.3">
      <c r="A43" s="113" t="s">
        <v>23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5"/>
      <c r="M43" s="66"/>
      <c r="O43" s="42"/>
    </row>
    <row r="44" spans="1:15" customFormat="1" ht="15" x14ac:dyDescent="0.25">
      <c r="A44" s="88">
        <v>1</v>
      </c>
      <c r="B44" s="116" t="s">
        <v>24</v>
      </c>
      <c r="C44" s="117"/>
      <c r="D44" s="118" t="s">
        <v>25</v>
      </c>
      <c r="E44" s="119"/>
      <c r="F44" s="119"/>
      <c r="G44" s="120"/>
      <c r="H44" s="119"/>
      <c r="I44" s="119"/>
      <c r="J44" s="119"/>
      <c r="K44" s="117"/>
    </row>
    <row r="45" spans="1:15" customFormat="1" ht="33" customHeight="1" x14ac:dyDescent="0.25">
      <c r="A45" s="88">
        <v>2</v>
      </c>
      <c r="B45" s="105" t="s">
        <v>26</v>
      </c>
      <c r="C45" s="106"/>
      <c r="D45" s="107" t="s">
        <v>27</v>
      </c>
      <c r="E45" s="108"/>
      <c r="F45" s="108"/>
      <c r="G45" s="109"/>
      <c r="H45" s="110"/>
      <c r="I45" s="110"/>
      <c r="J45" s="110"/>
      <c r="K45" s="111"/>
    </row>
    <row r="46" spans="1:15" customFormat="1" ht="30" customHeight="1" x14ac:dyDescent="0.25">
      <c r="A46" s="88">
        <v>3</v>
      </c>
      <c r="B46" s="105" t="s">
        <v>28</v>
      </c>
      <c r="C46" s="106"/>
      <c r="D46" s="107" t="s">
        <v>58</v>
      </c>
      <c r="E46" s="108"/>
      <c r="F46" s="108"/>
      <c r="G46" s="109"/>
      <c r="H46" s="110"/>
      <c r="I46" s="110"/>
      <c r="J46" s="110"/>
      <c r="K46" s="111"/>
      <c r="L46" s="67"/>
    </row>
    <row r="47" spans="1:15" customFormat="1" ht="70.5" customHeight="1" x14ac:dyDescent="0.25">
      <c r="A47" s="88">
        <v>4</v>
      </c>
      <c r="B47" s="132" t="s">
        <v>59</v>
      </c>
      <c r="C47" s="133"/>
      <c r="D47" s="134" t="s">
        <v>29</v>
      </c>
      <c r="E47" s="134"/>
      <c r="F47" s="135"/>
      <c r="G47" s="85"/>
      <c r="H47" s="84"/>
      <c r="I47" s="84"/>
      <c r="J47" s="84"/>
      <c r="K47" s="86"/>
      <c r="L47" s="67"/>
    </row>
    <row r="48" spans="1:15" customFormat="1" ht="15" x14ac:dyDescent="0.25">
      <c r="A48" s="88">
        <v>5</v>
      </c>
      <c r="B48" s="139" t="s">
        <v>30</v>
      </c>
      <c r="C48" s="140"/>
      <c r="D48" s="137" t="s">
        <v>27</v>
      </c>
      <c r="E48" s="138"/>
      <c r="F48" s="138"/>
      <c r="G48" s="127"/>
      <c r="H48" s="128"/>
      <c r="I48" s="128"/>
      <c r="J48" s="128"/>
      <c r="K48" s="129"/>
    </row>
    <row r="49" spans="1:12" customFormat="1" ht="15" x14ac:dyDescent="0.25">
      <c r="A49" s="88">
        <v>6</v>
      </c>
      <c r="B49" s="130" t="s">
        <v>53</v>
      </c>
      <c r="C49" s="136"/>
      <c r="D49" s="131" t="s">
        <v>36</v>
      </c>
      <c r="E49" s="128"/>
      <c r="F49" s="128"/>
      <c r="G49" s="82"/>
      <c r="H49" s="81"/>
      <c r="I49" s="81"/>
      <c r="J49" s="81"/>
      <c r="K49" s="83"/>
    </row>
    <row r="50" spans="1:12" customFormat="1" ht="47.25" customHeight="1" x14ac:dyDescent="0.25">
      <c r="A50" s="88">
        <v>7</v>
      </c>
      <c r="B50" s="130" t="s">
        <v>54</v>
      </c>
      <c r="C50" s="136"/>
      <c r="D50" s="137" t="s">
        <v>27</v>
      </c>
      <c r="E50" s="138"/>
      <c r="F50" s="138"/>
      <c r="G50" s="82"/>
      <c r="H50" s="81"/>
      <c r="I50" s="81"/>
      <c r="J50" s="81"/>
      <c r="K50" s="83"/>
    </row>
    <row r="51" spans="1:12" customFormat="1" ht="15" x14ac:dyDescent="0.25">
      <c r="A51" s="88">
        <v>8</v>
      </c>
      <c r="B51" s="130" t="s">
        <v>31</v>
      </c>
      <c r="C51" s="129"/>
      <c r="D51" s="131" t="s">
        <v>60</v>
      </c>
      <c r="E51" s="128"/>
      <c r="F51" s="128"/>
      <c r="G51" s="127"/>
      <c r="H51" s="128"/>
      <c r="I51" s="128"/>
      <c r="J51" s="128"/>
      <c r="K51" s="129"/>
    </row>
    <row r="52" spans="1:12" customFormat="1" ht="15" x14ac:dyDescent="0.25">
      <c r="A52" s="88">
        <v>9</v>
      </c>
      <c r="B52" s="130" t="s">
        <v>32</v>
      </c>
      <c r="C52" s="129"/>
      <c r="D52" s="131" t="s">
        <v>27</v>
      </c>
      <c r="E52" s="128"/>
      <c r="F52" s="128"/>
      <c r="G52" s="127"/>
      <c r="H52" s="128"/>
      <c r="I52" s="128"/>
      <c r="J52" s="128"/>
      <c r="K52" s="129"/>
    </row>
    <row r="53" spans="1:12" customFormat="1" ht="35.25" customHeight="1" x14ac:dyDescent="0.25">
      <c r="A53" s="88">
        <v>10</v>
      </c>
      <c r="B53" s="130" t="s">
        <v>33</v>
      </c>
      <c r="C53" s="129"/>
      <c r="D53" s="131" t="s">
        <v>34</v>
      </c>
      <c r="E53" s="128"/>
      <c r="F53" s="128"/>
      <c r="G53" s="127"/>
      <c r="H53" s="128"/>
      <c r="I53" s="128"/>
      <c r="J53" s="128"/>
      <c r="K53" s="129"/>
    </row>
    <row r="54" spans="1:12" customFormat="1" ht="20.25" customHeight="1" x14ac:dyDescent="0.25">
      <c r="A54" s="88">
        <v>11</v>
      </c>
      <c r="B54" s="132" t="s">
        <v>35</v>
      </c>
      <c r="C54" s="111"/>
      <c r="D54" s="134" t="s">
        <v>36</v>
      </c>
      <c r="E54" s="110"/>
      <c r="F54" s="110"/>
      <c r="G54" s="109"/>
      <c r="H54" s="110"/>
      <c r="I54" s="110"/>
      <c r="J54" s="110"/>
      <c r="K54" s="111"/>
    </row>
    <row r="55" spans="1:12" customFormat="1" ht="15" x14ac:dyDescent="0.25">
      <c r="A55" s="88">
        <v>12</v>
      </c>
      <c r="B55" s="130" t="s">
        <v>37</v>
      </c>
      <c r="C55" s="129"/>
      <c r="D55" s="131" t="s">
        <v>38</v>
      </c>
      <c r="E55" s="128"/>
      <c r="F55" s="128"/>
      <c r="G55" s="127"/>
      <c r="H55" s="128"/>
      <c r="I55" s="128"/>
      <c r="J55" s="128"/>
      <c r="K55" s="129"/>
    </row>
    <row r="56" spans="1:12" customFormat="1" ht="44.25" customHeight="1" x14ac:dyDescent="0.25">
      <c r="A56" s="88">
        <v>13</v>
      </c>
      <c r="B56" s="130" t="s">
        <v>39</v>
      </c>
      <c r="C56" s="129"/>
      <c r="D56" s="131" t="s">
        <v>40</v>
      </c>
      <c r="E56" s="128"/>
      <c r="F56" s="128"/>
      <c r="G56" s="127"/>
      <c r="H56" s="128"/>
      <c r="I56" s="128"/>
      <c r="J56" s="128"/>
      <c r="K56" s="129"/>
    </row>
    <row r="57" spans="1:12" customFormat="1" ht="29.25" customHeight="1" x14ac:dyDescent="0.25">
      <c r="A57" s="88">
        <v>14</v>
      </c>
      <c r="B57" s="130" t="s">
        <v>41</v>
      </c>
      <c r="C57" s="129"/>
      <c r="D57" s="131" t="s">
        <v>42</v>
      </c>
      <c r="E57" s="128"/>
      <c r="F57" s="128"/>
      <c r="G57" s="127"/>
      <c r="H57" s="128"/>
      <c r="I57" s="128"/>
      <c r="J57" s="128"/>
      <c r="K57" s="129"/>
    </row>
    <row r="58" spans="1:12" customFormat="1" ht="15" x14ac:dyDescent="0.25">
      <c r="A58" s="88">
        <v>15</v>
      </c>
      <c r="B58" s="130" t="s">
        <v>43</v>
      </c>
      <c r="C58" s="129"/>
      <c r="D58" s="131" t="s">
        <v>44</v>
      </c>
      <c r="E58" s="128"/>
      <c r="F58" s="128"/>
      <c r="G58" s="127"/>
      <c r="H58" s="128"/>
      <c r="I58" s="128"/>
      <c r="J58" s="128"/>
      <c r="K58" s="129"/>
    </row>
    <row r="59" spans="1:12" customFormat="1" ht="42.75" customHeight="1" x14ac:dyDescent="0.25">
      <c r="A59" s="88">
        <v>16</v>
      </c>
      <c r="B59" s="130" t="s">
        <v>45</v>
      </c>
      <c r="C59" s="129"/>
      <c r="D59" s="131" t="s">
        <v>46</v>
      </c>
      <c r="E59" s="128"/>
      <c r="F59" s="128"/>
      <c r="G59" s="127" t="s">
        <v>55</v>
      </c>
      <c r="H59" s="128"/>
      <c r="I59" s="128"/>
      <c r="J59" s="128"/>
      <c r="K59" s="129"/>
    </row>
    <row r="60" spans="1:12" customFormat="1" ht="38.25" customHeight="1" x14ac:dyDescent="0.25">
      <c r="A60" s="88">
        <v>17</v>
      </c>
      <c r="B60" s="132" t="s">
        <v>47</v>
      </c>
      <c r="C60" s="111"/>
      <c r="D60" s="134"/>
      <c r="E60" s="110"/>
      <c r="F60" s="110"/>
      <c r="G60" s="109"/>
      <c r="H60" s="110"/>
      <c r="I60" s="110"/>
      <c r="J60" s="110"/>
      <c r="K60" s="111"/>
      <c r="L60" s="68"/>
    </row>
    <row r="61" spans="1:12" customFormat="1" ht="15" x14ac:dyDescent="0.25">
      <c r="A61" s="88">
        <v>18</v>
      </c>
      <c r="B61" s="130" t="s">
        <v>48</v>
      </c>
      <c r="C61" s="129"/>
      <c r="D61" s="131" t="s">
        <v>49</v>
      </c>
      <c r="E61" s="128"/>
      <c r="F61" s="128"/>
      <c r="G61" s="127"/>
      <c r="H61" s="128"/>
      <c r="I61" s="128"/>
      <c r="J61" s="128"/>
      <c r="K61" s="129"/>
    </row>
    <row r="62" spans="1:12" customFormat="1" ht="30.75" customHeight="1" x14ac:dyDescent="0.25">
      <c r="A62" s="88">
        <v>19</v>
      </c>
      <c r="B62" s="130" t="s">
        <v>50</v>
      </c>
      <c r="C62" s="129"/>
      <c r="D62" s="131"/>
      <c r="E62" s="128"/>
      <c r="F62" s="128"/>
      <c r="G62" s="127"/>
      <c r="H62" s="128"/>
      <c r="I62" s="128"/>
      <c r="J62" s="128"/>
      <c r="K62" s="129"/>
    </row>
    <row r="63" spans="1:12" customFormat="1" ht="15" x14ac:dyDescent="0.25">
      <c r="A63" s="88">
        <v>20</v>
      </c>
      <c r="B63" s="130" t="s">
        <v>51</v>
      </c>
      <c r="C63" s="129"/>
      <c r="D63" s="131"/>
      <c r="E63" s="128"/>
      <c r="F63" s="128"/>
      <c r="G63" s="127"/>
      <c r="H63" s="128"/>
      <c r="I63" s="128"/>
      <c r="J63" s="128"/>
      <c r="K63" s="129"/>
    </row>
    <row r="64" spans="1:12" customFormat="1" ht="15.75" thickBot="1" x14ac:dyDescent="0.3">
      <c r="A64" s="88">
        <v>21</v>
      </c>
      <c r="B64" s="144" t="s">
        <v>52</v>
      </c>
      <c r="C64" s="145"/>
      <c r="D64" s="146"/>
      <c r="E64" s="147"/>
      <c r="F64" s="147"/>
      <c r="G64" s="148"/>
      <c r="H64" s="147"/>
      <c r="I64" s="147"/>
      <c r="J64" s="147"/>
      <c r="K64" s="145"/>
    </row>
    <row r="65" spans="1:15" ht="15" x14ac:dyDescent="0.25">
      <c r="B65" s="70"/>
      <c r="C65" s="71"/>
      <c r="D65" s="72"/>
      <c r="E65" s="73"/>
      <c r="F65" s="74"/>
      <c r="L65" s="33"/>
      <c r="O65"/>
    </row>
    <row r="66" spans="1:15" x14ac:dyDescent="0.2">
      <c r="L66" s="33"/>
    </row>
    <row r="67" spans="1:15" s="6" customFormat="1" x14ac:dyDescent="0.2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</row>
  </sheetData>
  <mergeCells count="83">
    <mergeCell ref="B61:C61"/>
    <mergeCell ref="D61:F61"/>
    <mergeCell ref="G61:K61"/>
    <mergeCell ref="B62:C62"/>
    <mergeCell ref="D62:F62"/>
    <mergeCell ref="G62:K62"/>
    <mergeCell ref="A67:K67"/>
    <mergeCell ref="B63:C63"/>
    <mergeCell ref="D63:F63"/>
    <mergeCell ref="G63:K63"/>
    <mergeCell ref="B64:C64"/>
    <mergeCell ref="D64:F64"/>
    <mergeCell ref="G64:K64"/>
    <mergeCell ref="B60:C60"/>
    <mergeCell ref="D60:F60"/>
    <mergeCell ref="G60:K60"/>
    <mergeCell ref="B18:K18"/>
    <mergeCell ref="B27:K27"/>
    <mergeCell ref="B59:C59"/>
    <mergeCell ref="B58:C58"/>
    <mergeCell ref="D58:F58"/>
    <mergeCell ref="G58:K58"/>
    <mergeCell ref="D59:F59"/>
    <mergeCell ref="G59:K59"/>
    <mergeCell ref="B56:C56"/>
    <mergeCell ref="D56:F56"/>
    <mergeCell ref="G56:K56"/>
    <mergeCell ref="B57:C57"/>
    <mergeCell ref="D57:F57"/>
    <mergeCell ref="G57:K57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46:C46"/>
    <mergeCell ref="D46:F46"/>
    <mergeCell ref="G46:K46"/>
    <mergeCell ref="G48:K48"/>
    <mergeCell ref="B51:C51"/>
    <mergeCell ref="D51:F51"/>
    <mergeCell ref="G51:K51"/>
    <mergeCell ref="B47:C47"/>
    <mergeCell ref="D47:F47"/>
    <mergeCell ref="B49:C49"/>
    <mergeCell ref="D49:F49"/>
    <mergeCell ref="B50:C50"/>
    <mergeCell ref="D50:F50"/>
    <mergeCell ref="B48:C48"/>
    <mergeCell ref="D48:F48"/>
    <mergeCell ref="A11:K11"/>
    <mergeCell ref="A12:K12"/>
    <mergeCell ref="A13:K13"/>
    <mergeCell ref="A1:B1"/>
    <mergeCell ref="A2:B2"/>
    <mergeCell ref="A3:B3"/>
    <mergeCell ref="A4:B4"/>
    <mergeCell ref="A5:B5"/>
    <mergeCell ref="A6:B6"/>
    <mergeCell ref="A7:B7"/>
    <mergeCell ref="A10:K10"/>
    <mergeCell ref="B45:C45"/>
    <mergeCell ref="D45:F45"/>
    <mergeCell ref="G45:K45"/>
    <mergeCell ref="A41:K41"/>
    <mergeCell ref="A43:K43"/>
    <mergeCell ref="B44:C44"/>
    <mergeCell ref="D44:F44"/>
    <mergeCell ref="G44:K44"/>
    <mergeCell ref="E14:H14"/>
    <mergeCell ref="A15:A16"/>
    <mergeCell ref="B15:B16"/>
    <mergeCell ref="C15:C16"/>
    <mergeCell ref="D15:D16"/>
    <mergeCell ref="H15:J15"/>
    <mergeCell ref="E15:G15"/>
  </mergeCells>
  <phoneticPr fontId="21" type="noConversion"/>
  <pageMargins left="0.7" right="0.7" top="0.75" bottom="0.75" header="0.3" footer="0.3"/>
  <pageSetup paperSize="9" scale="74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A1965-A82F-4BAE-84B8-F807FAF8D22C}">
  <dimension ref="A1:T51"/>
  <sheetViews>
    <sheetView tabSelected="1" view="pageBreakPreview" topLeftCell="A5" zoomScale="115" zoomScaleNormal="100" zoomScaleSheetLayoutView="115" workbookViewId="0">
      <selection activeCell="B12" sqref="B12"/>
    </sheetView>
  </sheetViews>
  <sheetFormatPr defaultColWidth="9.5703125" defaultRowHeight="12.75" x14ac:dyDescent="0.2"/>
  <cols>
    <col min="1" max="1" width="7.140625" style="69" customWidth="1"/>
    <col min="2" max="2" width="44.42578125" style="14" customWidth="1"/>
    <col min="3" max="3" width="9" style="17" customWidth="1"/>
    <col min="4" max="4" width="10.5703125" style="76" customWidth="1"/>
    <col min="5" max="5" width="12.5703125" style="14" customWidth="1"/>
    <col min="6" max="6" width="12.5703125" style="28" customWidth="1"/>
    <col min="7" max="7" width="12.5703125" style="14" customWidth="1"/>
    <col min="8" max="8" width="16.140625" style="14" customWidth="1"/>
    <col min="9" max="9" width="15" style="14" customWidth="1"/>
    <col min="10" max="10" width="15.140625" style="75" customWidth="1"/>
    <col min="11" max="11" width="21" style="14" customWidth="1"/>
    <col min="12" max="12" width="10.42578125" style="14" bestFit="1" customWidth="1"/>
    <col min="13" max="13" width="12" style="14" bestFit="1" customWidth="1"/>
    <col min="14" max="15" width="9.5703125" style="14"/>
    <col min="16" max="16" width="10.42578125" style="14" bestFit="1" customWidth="1"/>
    <col min="17" max="19" width="9.5703125" style="14"/>
    <col min="20" max="20" width="10.42578125" style="14" bestFit="1" customWidth="1"/>
    <col min="21" max="16384" width="9.5703125" style="14"/>
  </cols>
  <sheetData>
    <row r="1" spans="1:20" x14ac:dyDescent="0.2">
      <c r="A1" s="20"/>
      <c r="B1" s="16"/>
      <c r="D1" s="9"/>
      <c r="E1" s="8"/>
      <c r="F1" s="10"/>
      <c r="G1" s="11"/>
      <c r="H1" s="11"/>
      <c r="I1" s="11"/>
      <c r="J1" s="19"/>
    </row>
    <row r="2" spans="1:20" ht="14.1" customHeight="1" x14ac:dyDescent="0.2">
      <c r="A2" s="121" t="s">
        <v>102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20" ht="14.1" customHeight="1" x14ac:dyDescent="0.2">
      <c r="A3" s="121" t="s">
        <v>61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20" ht="13.5" customHeight="1" x14ac:dyDescent="0.2">
      <c r="A4" s="121" t="s">
        <v>57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20" ht="34.5" customHeight="1" x14ac:dyDescent="0.2">
      <c r="A5" s="122" t="s">
        <v>62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20" ht="12.75" customHeight="1" x14ac:dyDescent="0.2">
      <c r="A6" s="21"/>
      <c r="B6" s="22"/>
      <c r="C6" s="22"/>
      <c r="D6" s="23"/>
      <c r="E6" s="100" t="s">
        <v>6</v>
      </c>
      <c r="F6" s="100"/>
      <c r="G6" s="100"/>
      <c r="H6" s="100"/>
      <c r="I6" s="24">
        <f>J22</f>
        <v>0</v>
      </c>
      <c r="J6" s="25" t="s">
        <v>7</v>
      </c>
      <c r="K6" s="26"/>
    </row>
    <row r="7" spans="1:20" ht="26.25" customHeight="1" x14ac:dyDescent="0.2">
      <c r="A7" s="101" t="s">
        <v>8</v>
      </c>
      <c r="B7" s="102" t="s">
        <v>9</v>
      </c>
      <c r="C7" s="102" t="s">
        <v>10</v>
      </c>
      <c r="D7" s="103" t="s">
        <v>11</v>
      </c>
      <c r="E7" s="104" t="s">
        <v>12</v>
      </c>
      <c r="F7" s="104"/>
      <c r="G7" s="104"/>
      <c r="H7" s="104" t="s">
        <v>13</v>
      </c>
      <c r="I7" s="104"/>
      <c r="J7" s="104"/>
      <c r="K7" s="27" t="s">
        <v>14</v>
      </c>
      <c r="T7" s="28"/>
    </row>
    <row r="8" spans="1:20" x14ac:dyDescent="0.2">
      <c r="A8" s="101"/>
      <c r="B8" s="102"/>
      <c r="C8" s="102"/>
      <c r="D8" s="103"/>
      <c r="E8" s="92" t="s">
        <v>15</v>
      </c>
      <c r="F8" s="30" t="s">
        <v>16</v>
      </c>
      <c r="G8" s="92" t="s">
        <v>17</v>
      </c>
      <c r="H8" s="92" t="s">
        <v>15</v>
      </c>
      <c r="I8" s="92" t="s">
        <v>16</v>
      </c>
      <c r="J8" s="31" t="s">
        <v>17</v>
      </c>
      <c r="K8" s="32"/>
      <c r="N8" s="33"/>
      <c r="P8" s="33"/>
      <c r="T8" s="33"/>
    </row>
    <row r="9" spans="1:20" x14ac:dyDescent="0.2">
      <c r="A9" s="91">
        <v>1</v>
      </c>
      <c r="B9" s="92">
        <v>2</v>
      </c>
      <c r="C9" s="92">
        <v>3</v>
      </c>
      <c r="D9" s="77">
        <v>4</v>
      </c>
      <c r="E9" s="92">
        <v>5</v>
      </c>
      <c r="F9" s="35">
        <v>6</v>
      </c>
      <c r="G9" s="92">
        <v>7</v>
      </c>
      <c r="H9" s="92">
        <v>8</v>
      </c>
      <c r="I9" s="92">
        <v>9</v>
      </c>
      <c r="J9" s="92">
        <v>10</v>
      </c>
      <c r="K9" s="92">
        <v>11</v>
      </c>
    </row>
    <row r="10" spans="1:20" ht="14.1" customHeight="1" x14ac:dyDescent="0.2">
      <c r="A10" s="89">
        <v>1</v>
      </c>
      <c r="B10" s="141" t="s">
        <v>63</v>
      </c>
      <c r="C10" s="142"/>
      <c r="D10" s="142"/>
      <c r="E10" s="142"/>
      <c r="F10" s="142"/>
      <c r="G10" s="142"/>
      <c r="H10" s="142"/>
      <c r="I10" s="142"/>
      <c r="J10" s="142"/>
      <c r="K10" s="143"/>
    </row>
    <row r="11" spans="1:20" s="41" customFormat="1" ht="38.25" x14ac:dyDescent="0.2">
      <c r="A11" s="36" t="s">
        <v>80</v>
      </c>
      <c r="B11" s="37" t="s">
        <v>67</v>
      </c>
      <c r="C11" s="38" t="s">
        <v>68</v>
      </c>
      <c r="D11" s="39">
        <v>105.7</v>
      </c>
      <c r="E11" s="31"/>
      <c r="F11" s="31"/>
      <c r="G11" s="40"/>
      <c r="H11" s="31">
        <f t="shared" ref="H11:H14" si="0">ROUND(E11*D11,2)</f>
        <v>0</v>
      </c>
      <c r="I11" s="31">
        <f t="shared" ref="I11:I14" si="1">ROUND(F11*D11,2)</f>
        <v>0</v>
      </c>
      <c r="J11" s="31">
        <f>D11*G11</f>
        <v>0</v>
      </c>
      <c r="K11" s="90"/>
    </row>
    <row r="12" spans="1:20" s="41" customFormat="1" ht="54.75" customHeight="1" x14ac:dyDescent="0.2">
      <c r="A12" s="36" t="s">
        <v>81</v>
      </c>
      <c r="B12" s="37" t="s">
        <v>104</v>
      </c>
      <c r="C12" s="38" t="s">
        <v>97</v>
      </c>
      <c r="D12" s="39">
        <v>8.5</v>
      </c>
      <c r="E12" s="31"/>
      <c r="F12" s="31"/>
      <c r="G12" s="40"/>
      <c r="H12" s="31">
        <f t="shared" si="0"/>
        <v>0</v>
      </c>
      <c r="I12" s="31">
        <f t="shared" si="1"/>
        <v>0</v>
      </c>
      <c r="J12" s="31">
        <f t="shared" ref="J12:J14" si="2">D12*G12</f>
        <v>0</v>
      </c>
      <c r="K12" s="90" t="s">
        <v>103</v>
      </c>
    </row>
    <row r="13" spans="1:20" s="41" customFormat="1" ht="76.5" x14ac:dyDescent="0.2">
      <c r="A13" s="36" t="s">
        <v>82</v>
      </c>
      <c r="B13" s="37" t="s">
        <v>73</v>
      </c>
      <c r="C13" s="38" t="s">
        <v>68</v>
      </c>
      <c r="D13" s="39">
        <v>161.5</v>
      </c>
      <c r="E13" s="31"/>
      <c r="F13" s="31"/>
      <c r="G13" s="40"/>
      <c r="H13" s="31">
        <f t="shared" si="0"/>
        <v>0</v>
      </c>
      <c r="I13" s="31">
        <f t="shared" si="1"/>
        <v>0</v>
      </c>
      <c r="J13" s="31">
        <f t="shared" si="2"/>
        <v>0</v>
      </c>
      <c r="K13" s="90" t="s">
        <v>99</v>
      </c>
    </row>
    <row r="14" spans="1:20" s="41" customFormat="1" ht="114.75" x14ac:dyDescent="0.2">
      <c r="A14" s="36" t="s">
        <v>83</v>
      </c>
      <c r="B14" s="37" t="s">
        <v>74</v>
      </c>
      <c r="C14" s="38" t="s">
        <v>75</v>
      </c>
      <c r="D14" s="39">
        <v>69.599999999999994</v>
      </c>
      <c r="E14" s="31"/>
      <c r="F14" s="31"/>
      <c r="G14" s="40"/>
      <c r="H14" s="31">
        <f t="shared" si="0"/>
        <v>0</v>
      </c>
      <c r="I14" s="31">
        <f t="shared" si="1"/>
        <v>0</v>
      </c>
      <c r="J14" s="31">
        <f t="shared" si="2"/>
        <v>0</v>
      </c>
      <c r="K14" s="90" t="s">
        <v>100</v>
      </c>
    </row>
    <row r="15" spans="1:20" s="41" customFormat="1" ht="14.45" customHeight="1" x14ac:dyDescent="0.2">
      <c r="A15" s="89">
        <v>2</v>
      </c>
      <c r="B15" s="141" t="s">
        <v>64</v>
      </c>
      <c r="C15" s="142"/>
      <c r="D15" s="142"/>
      <c r="E15" s="142"/>
      <c r="F15" s="142"/>
      <c r="G15" s="142"/>
      <c r="H15" s="142"/>
      <c r="I15" s="142"/>
      <c r="J15" s="142"/>
      <c r="K15" s="143"/>
    </row>
    <row r="16" spans="1:20" s="41" customFormat="1" ht="38.25" x14ac:dyDescent="0.2">
      <c r="A16" s="36" t="s">
        <v>88</v>
      </c>
      <c r="B16" s="37" t="s">
        <v>101</v>
      </c>
      <c r="C16" s="38" t="str">
        <f>C11</f>
        <v>м2</v>
      </c>
      <c r="D16" s="39">
        <f>D11</f>
        <v>105.7</v>
      </c>
      <c r="E16" s="31"/>
      <c r="F16" s="31"/>
      <c r="G16" s="40"/>
      <c r="H16" s="31">
        <f t="shared" ref="H16:H19" si="3">ROUND(E16*D16,2)</f>
        <v>0</v>
      </c>
      <c r="I16" s="31">
        <f t="shared" ref="I16:I19" si="4">ROUND(F16*D16,2)</f>
        <v>0</v>
      </c>
      <c r="J16" s="31">
        <f t="shared" ref="J16:J19" si="5">D16*G16</f>
        <v>0</v>
      </c>
      <c r="K16" s="90"/>
    </row>
    <row r="17" spans="1:15" s="41" customFormat="1" ht="54.75" customHeight="1" x14ac:dyDescent="0.2">
      <c r="A17" s="36" t="s">
        <v>89</v>
      </c>
      <c r="B17" s="37" t="s">
        <v>98</v>
      </c>
      <c r="C17" s="38" t="s">
        <v>97</v>
      </c>
      <c r="D17" s="39">
        <v>10.1</v>
      </c>
      <c r="E17" s="31"/>
      <c r="F17" s="31"/>
      <c r="G17" s="40"/>
      <c r="H17" s="31">
        <f t="shared" si="3"/>
        <v>0</v>
      </c>
      <c r="I17" s="31">
        <f t="shared" si="4"/>
        <v>0</v>
      </c>
      <c r="J17" s="31">
        <f t="shared" si="5"/>
        <v>0</v>
      </c>
      <c r="K17" s="90" t="s">
        <v>103</v>
      </c>
    </row>
    <row r="18" spans="1:15" s="41" customFormat="1" ht="76.5" x14ac:dyDescent="0.2">
      <c r="A18" s="36" t="s">
        <v>90</v>
      </c>
      <c r="B18" s="37" t="s">
        <v>73</v>
      </c>
      <c r="C18" s="38" t="s">
        <v>68</v>
      </c>
      <c r="D18" s="39">
        <v>161.5</v>
      </c>
      <c r="E18" s="31"/>
      <c r="F18" s="31"/>
      <c r="G18" s="40"/>
      <c r="H18" s="31">
        <f t="shared" si="3"/>
        <v>0</v>
      </c>
      <c r="I18" s="31">
        <f t="shared" si="4"/>
        <v>0</v>
      </c>
      <c r="J18" s="31">
        <f t="shared" si="5"/>
        <v>0</v>
      </c>
      <c r="K18" s="90" t="s">
        <v>99</v>
      </c>
    </row>
    <row r="19" spans="1:15" s="41" customFormat="1" ht="114.75" x14ac:dyDescent="0.2">
      <c r="A19" s="36" t="s">
        <v>91</v>
      </c>
      <c r="B19" s="37" t="s">
        <v>74</v>
      </c>
      <c r="C19" s="38" t="s">
        <v>75</v>
      </c>
      <c r="D19" s="39">
        <v>69.599999999999994</v>
      </c>
      <c r="E19" s="31"/>
      <c r="F19" s="31"/>
      <c r="G19" s="40"/>
      <c r="H19" s="31">
        <f t="shared" si="3"/>
        <v>0</v>
      </c>
      <c r="I19" s="31">
        <f t="shared" si="4"/>
        <v>0</v>
      </c>
      <c r="J19" s="31">
        <f t="shared" si="5"/>
        <v>0</v>
      </c>
      <c r="K19" s="90" t="s">
        <v>100</v>
      </c>
    </row>
    <row r="20" spans="1:15" s="48" customFormat="1" x14ac:dyDescent="0.2">
      <c r="A20" s="43"/>
      <c r="B20" s="44" t="s">
        <v>18</v>
      </c>
      <c r="C20" s="45"/>
      <c r="D20" s="46"/>
      <c r="E20" s="40"/>
      <c r="F20" s="40"/>
      <c r="G20" s="40"/>
      <c r="H20" s="47">
        <f>SUM(H11:H19)</f>
        <v>0</v>
      </c>
      <c r="I20" s="47">
        <f>SUM(I11:I19)</f>
        <v>0</v>
      </c>
      <c r="J20" s="47">
        <f>SUM(J11:J19)</f>
        <v>0</v>
      </c>
      <c r="K20" s="47">
        <f>SUM(K11:K19)</f>
        <v>0</v>
      </c>
      <c r="O20" s="42"/>
    </row>
    <row r="21" spans="1:15" s="41" customFormat="1" x14ac:dyDescent="0.2">
      <c r="A21" s="78"/>
      <c r="B21" s="79" t="s">
        <v>19</v>
      </c>
      <c r="C21" s="80"/>
      <c r="D21" s="46"/>
      <c r="E21" s="40"/>
      <c r="F21" s="40"/>
      <c r="G21" s="40"/>
      <c r="H21" s="47">
        <f>H22-H20</f>
        <v>0</v>
      </c>
      <c r="I21" s="47">
        <f t="shared" ref="I21:K21" si="6">I22-I20</f>
        <v>0</v>
      </c>
      <c r="J21" s="47">
        <f t="shared" si="6"/>
        <v>0</v>
      </c>
      <c r="K21" s="47">
        <f t="shared" si="6"/>
        <v>0</v>
      </c>
      <c r="N21" s="41" t="s">
        <v>20</v>
      </c>
    </row>
    <row r="22" spans="1:15" s="48" customFormat="1" x14ac:dyDescent="0.2">
      <c r="A22" s="43"/>
      <c r="B22" s="44" t="s">
        <v>21</v>
      </c>
      <c r="C22" s="45"/>
      <c r="D22" s="46"/>
      <c r="E22" s="40"/>
      <c r="F22" s="40"/>
      <c r="G22" s="40"/>
      <c r="H22" s="47">
        <f>H20*1.2</f>
        <v>0</v>
      </c>
      <c r="I22" s="47">
        <f t="shared" ref="I22:K22" si="7">I20*1.2</f>
        <v>0</v>
      </c>
      <c r="J22" s="47">
        <f t="shared" si="7"/>
        <v>0</v>
      </c>
      <c r="K22" s="47">
        <f t="shared" si="7"/>
        <v>0</v>
      </c>
    </row>
    <row r="23" spans="1:15" s="42" customFormat="1" ht="12.75" customHeight="1" x14ac:dyDescent="0.2">
      <c r="A23" s="49"/>
      <c r="B23" s="50"/>
      <c r="C23" s="51"/>
      <c r="D23" s="52"/>
      <c r="E23" s="53"/>
      <c r="F23" s="53"/>
      <c r="G23" s="53"/>
      <c r="H23" s="53"/>
      <c r="I23" s="53"/>
      <c r="J23" s="53"/>
      <c r="K23" s="54"/>
      <c r="M23" s="55"/>
      <c r="N23" s="55"/>
      <c r="O23" s="48"/>
    </row>
    <row r="24" spans="1:15" s="64" customFormat="1" ht="15.75" x14ac:dyDescent="0.2">
      <c r="A24" s="56" t="s">
        <v>22</v>
      </c>
      <c r="B24" s="57"/>
      <c r="C24" s="58"/>
      <c r="D24" s="59"/>
      <c r="E24" s="60"/>
      <c r="F24" s="61"/>
      <c r="G24" s="61"/>
      <c r="H24" s="61"/>
      <c r="I24" s="62"/>
      <c r="J24" s="63"/>
      <c r="K24" s="63"/>
      <c r="O24" s="14"/>
    </row>
    <row r="25" spans="1:15" s="6" customFormat="1" ht="121.5" customHeight="1" x14ac:dyDescent="0.2">
      <c r="A25" s="112" t="s">
        <v>56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O25" s="64"/>
    </row>
    <row r="26" spans="1:15" s="6" customFormat="1" ht="16.5" customHeight="1" thickBot="1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O26" s="64"/>
    </row>
    <row r="27" spans="1:15" customFormat="1" ht="15.75" thickBot="1" x14ac:dyDescent="0.3">
      <c r="A27" s="113" t="s">
        <v>23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5"/>
      <c r="M27" s="66"/>
      <c r="O27" s="42"/>
    </row>
    <row r="28" spans="1:15" customFormat="1" ht="15" x14ac:dyDescent="0.25">
      <c r="A28" s="88">
        <v>1</v>
      </c>
      <c r="B28" s="116" t="s">
        <v>24</v>
      </c>
      <c r="C28" s="117"/>
      <c r="D28" s="118" t="s">
        <v>25</v>
      </c>
      <c r="E28" s="119"/>
      <c r="F28" s="119"/>
      <c r="G28" s="120"/>
      <c r="H28" s="119"/>
      <c r="I28" s="119"/>
      <c r="J28" s="119"/>
      <c r="K28" s="117"/>
    </row>
    <row r="29" spans="1:15" customFormat="1" ht="33" customHeight="1" x14ac:dyDescent="0.25">
      <c r="A29" s="88">
        <v>2</v>
      </c>
      <c r="B29" s="105" t="s">
        <v>26</v>
      </c>
      <c r="C29" s="106"/>
      <c r="D29" s="107" t="s">
        <v>27</v>
      </c>
      <c r="E29" s="108"/>
      <c r="F29" s="108"/>
      <c r="G29" s="109"/>
      <c r="H29" s="110"/>
      <c r="I29" s="110"/>
      <c r="J29" s="110"/>
      <c r="K29" s="111"/>
    </row>
    <row r="30" spans="1:15" customFormat="1" ht="30" customHeight="1" x14ac:dyDescent="0.25">
      <c r="A30" s="88">
        <v>3</v>
      </c>
      <c r="B30" s="105" t="s">
        <v>28</v>
      </c>
      <c r="C30" s="106"/>
      <c r="D30" s="107" t="s">
        <v>58</v>
      </c>
      <c r="E30" s="108"/>
      <c r="F30" s="108"/>
      <c r="G30" s="109"/>
      <c r="H30" s="110"/>
      <c r="I30" s="110"/>
      <c r="J30" s="110"/>
      <c r="K30" s="111"/>
      <c r="L30" s="67"/>
    </row>
    <row r="31" spans="1:15" customFormat="1" ht="70.5" customHeight="1" x14ac:dyDescent="0.25">
      <c r="A31" s="88">
        <v>4</v>
      </c>
      <c r="B31" s="132" t="s">
        <v>59</v>
      </c>
      <c r="C31" s="133"/>
      <c r="D31" s="134" t="s">
        <v>29</v>
      </c>
      <c r="E31" s="134"/>
      <c r="F31" s="135"/>
      <c r="G31" s="93"/>
      <c r="H31" s="94"/>
      <c r="I31" s="94"/>
      <c r="J31" s="94"/>
      <c r="K31" s="95"/>
      <c r="L31" s="67"/>
    </row>
    <row r="32" spans="1:15" customFormat="1" ht="15" x14ac:dyDescent="0.25">
      <c r="A32" s="88">
        <v>5</v>
      </c>
      <c r="B32" s="139" t="s">
        <v>30</v>
      </c>
      <c r="C32" s="140"/>
      <c r="D32" s="137" t="s">
        <v>27</v>
      </c>
      <c r="E32" s="138"/>
      <c r="F32" s="138"/>
      <c r="G32" s="127"/>
      <c r="H32" s="128"/>
      <c r="I32" s="128"/>
      <c r="J32" s="128"/>
      <c r="K32" s="129"/>
    </row>
    <row r="33" spans="1:12" customFormat="1" ht="15" x14ac:dyDescent="0.25">
      <c r="A33" s="88">
        <v>6</v>
      </c>
      <c r="B33" s="130" t="s">
        <v>53</v>
      </c>
      <c r="C33" s="136"/>
      <c r="D33" s="131" t="s">
        <v>36</v>
      </c>
      <c r="E33" s="128"/>
      <c r="F33" s="128"/>
      <c r="G33" s="97"/>
      <c r="H33" s="98"/>
      <c r="I33" s="98"/>
      <c r="J33" s="98"/>
      <c r="K33" s="99"/>
    </row>
    <row r="34" spans="1:12" customFormat="1" ht="47.25" customHeight="1" x14ac:dyDescent="0.25">
      <c r="A34" s="88">
        <v>7</v>
      </c>
      <c r="B34" s="130" t="s">
        <v>54</v>
      </c>
      <c r="C34" s="136"/>
      <c r="D34" s="137" t="s">
        <v>27</v>
      </c>
      <c r="E34" s="138"/>
      <c r="F34" s="138"/>
      <c r="G34" s="97"/>
      <c r="H34" s="98"/>
      <c r="I34" s="98"/>
      <c r="J34" s="98"/>
      <c r="K34" s="99"/>
    </row>
    <row r="35" spans="1:12" customFormat="1" ht="15" x14ac:dyDescent="0.25">
      <c r="A35" s="88">
        <v>8</v>
      </c>
      <c r="B35" s="130" t="s">
        <v>31</v>
      </c>
      <c r="C35" s="129"/>
      <c r="D35" s="131" t="s">
        <v>60</v>
      </c>
      <c r="E35" s="128"/>
      <c r="F35" s="128"/>
      <c r="G35" s="127"/>
      <c r="H35" s="128"/>
      <c r="I35" s="128"/>
      <c r="J35" s="128"/>
      <c r="K35" s="129"/>
    </row>
    <row r="36" spans="1:12" customFormat="1" ht="15" x14ac:dyDescent="0.25">
      <c r="A36" s="88">
        <v>9</v>
      </c>
      <c r="B36" s="130" t="s">
        <v>32</v>
      </c>
      <c r="C36" s="129"/>
      <c r="D36" s="131" t="s">
        <v>27</v>
      </c>
      <c r="E36" s="128"/>
      <c r="F36" s="128"/>
      <c r="G36" s="127"/>
      <c r="H36" s="128"/>
      <c r="I36" s="128"/>
      <c r="J36" s="128"/>
      <c r="K36" s="129"/>
    </row>
    <row r="37" spans="1:12" customFormat="1" ht="35.25" customHeight="1" x14ac:dyDescent="0.25">
      <c r="A37" s="88">
        <v>10</v>
      </c>
      <c r="B37" s="130" t="s">
        <v>33</v>
      </c>
      <c r="C37" s="129"/>
      <c r="D37" s="131" t="s">
        <v>34</v>
      </c>
      <c r="E37" s="128"/>
      <c r="F37" s="128"/>
      <c r="G37" s="127"/>
      <c r="H37" s="128"/>
      <c r="I37" s="128"/>
      <c r="J37" s="128"/>
      <c r="K37" s="129"/>
    </row>
    <row r="38" spans="1:12" customFormat="1" ht="20.25" customHeight="1" x14ac:dyDescent="0.25">
      <c r="A38" s="88">
        <v>11</v>
      </c>
      <c r="B38" s="132" t="s">
        <v>35</v>
      </c>
      <c r="C38" s="111"/>
      <c r="D38" s="134" t="s">
        <v>36</v>
      </c>
      <c r="E38" s="110"/>
      <c r="F38" s="110"/>
      <c r="G38" s="109"/>
      <c r="H38" s="110"/>
      <c r="I38" s="110"/>
      <c r="J38" s="110"/>
      <c r="K38" s="111"/>
    </row>
    <row r="39" spans="1:12" customFormat="1" ht="15" x14ac:dyDescent="0.25">
      <c r="A39" s="88">
        <v>12</v>
      </c>
      <c r="B39" s="130" t="s">
        <v>37</v>
      </c>
      <c r="C39" s="129"/>
      <c r="D39" s="131" t="s">
        <v>38</v>
      </c>
      <c r="E39" s="128"/>
      <c r="F39" s="128"/>
      <c r="G39" s="127"/>
      <c r="H39" s="128"/>
      <c r="I39" s="128"/>
      <c r="J39" s="128"/>
      <c r="K39" s="129"/>
    </row>
    <row r="40" spans="1:12" customFormat="1" ht="44.25" customHeight="1" x14ac:dyDescent="0.25">
      <c r="A40" s="88">
        <v>13</v>
      </c>
      <c r="B40" s="130" t="s">
        <v>39</v>
      </c>
      <c r="C40" s="129"/>
      <c r="D40" s="131" t="s">
        <v>40</v>
      </c>
      <c r="E40" s="128"/>
      <c r="F40" s="128"/>
      <c r="G40" s="127"/>
      <c r="H40" s="128"/>
      <c r="I40" s="128"/>
      <c r="J40" s="128"/>
      <c r="K40" s="129"/>
    </row>
    <row r="41" spans="1:12" customFormat="1" ht="29.25" customHeight="1" x14ac:dyDescent="0.25">
      <c r="A41" s="88">
        <v>14</v>
      </c>
      <c r="B41" s="130" t="s">
        <v>41</v>
      </c>
      <c r="C41" s="129"/>
      <c r="D41" s="131" t="s">
        <v>42</v>
      </c>
      <c r="E41" s="128"/>
      <c r="F41" s="128"/>
      <c r="G41" s="127"/>
      <c r="H41" s="128"/>
      <c r="I41" s="128"/>
      <c r="J41" s="128"/>
      <c r="K41" s="129"/>
    </row>
    <row r="42" spans="1:12" customFormat="1" ht="15" x14ac:dyDescent="0.25">
      <c r="A42" s="88">
        <v>15</v>
      </c>
      <c r="B42" s="130" t="s">
        <v>43</v>
      </c>
      <c r="C42" s="129"/>
      <c r="D42" s="131" t="s">
        <v>44</v>
      </c>
      <c r="E42" s="128"/>
      <c r="F42" s="128"/>
      <c r="G42" s="127"/>
      <c r="H42" s="128"/>
      <c r="I42" s="128"/>
      <c r="J42" s="128"/>
      <c r="K42" s="129"/>
    </row>
    <row r="43" spans="1:12" customFormat="1" ht="42.75" customHeight="1" x14ac:dyDescent="0.25">
      <c r="A43" s="88">
        <v>16</v>
      </c>
      <c r="B43" s="130" t="s">
        <v>45</v>
      </c>
      <c r="C43" s="129"/>
      <c r="D43" s="131" t="s">
        <v>46</v>
      </c>
      <c r="E43" s="128"/>
      <c r="F43" s="128"/>
      <c r="G43" s="127" t="s">
        <v>55</v>
      </c>
      <c r="H43" s="128"/>
      <c r="I43" s="128"/>
      <c r="J43" s="128"/>
      <c r="K43" s="129"/>
    </row>
    <row r="44" spans="1:12" customFormat="1" ht="38.25" customHeight="1" x14ac:dyDescent="0.25">
      <c r="A44" s="88">
        <v>17</v>
      </c>
      <c r="B44" s="132" t="s">
        <v>47</v>
      </c>
      <c r="C44" s="111"/>
      <c r="D44" s="134"/>
      <c r="E44" s="110"/>
      <c r="F44" s="110"/>
      <c r="G44" s="109"/>
      <c r="H44" s="110"/>
      <c r="I44" s="110"/>
      <c r="J44" s="110"/>
      <c r="K44" s="111"/>
      <c r="L44" s="68"/>
    </row>
    <row r="45" spans="1:12" customFormat="1" ht="15" x14ac:dyDescent="0.25">
      <c r="A45" s="88">
        <v>18</v>
      </c>
      <c r="B45" s="130" t="s">
        <v>48</v>
      </c>
      <c r="C45" s="129"/>
      <c r="D45" s="131" t="s">
        <v>49</v>
      </c>
      <c r="E45" s="128"/>
      <c r="F45" s="128"/>
      <c r="G45" s="127"/>
      <c r="H45" s="128"/>
      <c r="I45" s="128"/>
      <c r="J45" s="128"/>
      <c r="K45" s="129"/>
    </row>
    <row r="46" spans="1:12" customFormat="1" ht="30.75" customHeight="1" x14ac:dyDescent="0.25">
      <c r="A46" s="88">
        <v>19</v>
      </c>
      <c r="B46" s="130" t="s">
        <v>50</v>
      </c>
      <c r="C46" s="129"/>
      <c r="D46" s="131"/>
      <c r="E46" s="128"/>
      <c r="F46" s="128"/>
      <c r="G46" s="127"/>
      <c r="H46" s="128"/>
      <c r="I46" s="128"/>
      <c r="J46" s="128"/>
      <c r="K46" s="129"/>
    </row>
    <row r="47" spans="1:12" customFormat="1" ht="15" x14ac:dyDescent="0.25">
      <c r="A47" s="88">
        <v>20</v>
      </c>
      <c r="B47" s="130" t="s">
        <v>51</v>
      </c>
      <c r="C47" s="129"/>
      <c r="D47" s="131"/>
      <c r="E47" s="128"/>
      <c r="F47" s="128"/>
      <c r="G47" s="127"/>
      <c r="H47" s="128"/>
      <c r="I47" s="128"/>
      <c r="J47" s="128"/>
      <c r="K47" s="129"/>
    </row>
    <row r="48" spans="1:12" customFormat="1" ht="15.75" thickBot="1" x14ac:dyDescent="0.3">
      <c r="A48" s="88">
        <v>21</v>
      </c>
      <c r="B48" s="144" t="s">
        <v>52</v>
      </c>
      <c r="C48" s="145"/>
      <c r="D48" s="146"/>
      <c r="E48" s="147"/>
      <c r="F48" s="147"/>
      <c r="G48" s="148"/>
      <c r="H48" s="147"/>
      <c r="I48" s="147"/>
      <c r="J48" s="147"/>
      <c r="K48" s="145"/>
    </row>
    <row r="49" spans="1:15" ht="15" x14ac:dyDescent="0.25">
      <c r="B49" s="70"/>
      <c r="C49" s="71"/>
      <c r="D49" s="72"/>
      <c r="E49" s="73"/>
      <c r="F49" s="74"/>
      <c r="L49" s="33"/>
      <c r="O49"/>
    </row>
    <row r="50" spans="1:15" x14ac:dyDescent="0.2">
      <c r="L50" s="33"/>
    </row>
    <row r="51" spans="1:15" s="6" customFormat="1" x14ac:dyDescent="0.2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</row>
  </sheetData>
  <mergeCells count="76">
    <mergeCell ref="B28:C28"/>
    <mergeCell ref="D28:F28"/>
    <mergeCell ref="G28:K28"/>
    <mergeCell ref="A2:K2"/>
    <mergeCell ref="A3:K3"/>
    <mergeCell ref="A4:K4"/>
    <mergeCell ref="A5:K5"/>
    <mergeCell ref="E6:H6"/>
    <mergeCell ref="A7:A8"/>
    <mergeCell ref="B7:B8"/>
    <mergeCell ref="C7:C8"/>
    <mergeCell ref="D7:D8"/>
    <mergeCell ref="E7:G7"/>
    <mergeCell ref="H7:J7"/>
    <mergeCell ref="B10:K10"/>
    <mergeCell ref="B15:K15"/>
    <mergeCell ref="A25:K25"/>
    <mergeCell ref="A27:K27"/>
    <mergeCell ref="B29:C29"/>
    <mergeCell ref="D29:F29"/>
    <mergeCell ref="G29:K29"/>
    <mergeCell ref="B30:C30"/>
    <mergeCell ref="D30:F30"/>
    <mergeCell ref="G30:K30"/>
    <mergeCell ref="B36:C36"/>
    <mergeCell ref="D36:F36"/>
    <mergeCell ref="G36:K36"/>
    <mergeCell ref="B31:C31"/>
    <mergeCell ref="D31:F31"/>
    <mergeCell ref="B32:C32"/>
    <mergeCell ref="D32:F32"/>
    <mergeCell ref="G32:K32"/>
    <mergeCell ref="B33:C33"/>
    <mergeCell ref="D33:F33"/>
    <mergeCell ref="B34:C34"/>
    <mergeCell ref="D34:F34"/>
    <mergeCell ref="B35:C35"/>
    <mergeCell ref="D35:F35"/>
    <mergeCell ref="G35:K35"/>
    <mergeCell ref="B37:C37"/>
    <mergeCell ref="D37:F37"/>
    <mergeCell ref="G37:K37"/>
    <mergeCell ref="B38:C38"/>
    <mergeCell ref="D38:F38"/>
    <mergeCell ref="G38:K38"/>
    <mergeCell ref="B39:C39"/>
    <mergeCell ref="D39:F39"/>
    <mergeCell ref="G39:K39"/>
    <mergeCell ref="B40:C40"/>
    <mergeCell ref="D40:F40"/>
    <mergeCell ref="G40:K40"/>
    <mergeCell ref="B41:C41"/>
    <mergeCell ref="D41:F41"/>
    <mergeCell ref="G41:K41"/>
    <mergeCell ref="B42:C42"/>
    <mergeCell ref="D42:F42"/>
    <mergeCell ref="G42:K42"/>
    <mergeCell ref="B43:C43"/>
    <mergeCell ref="D43:F43"/>
    <mergeCell ref="G43:K43"/>
    <mergeCell ref="B44:C44"/>
    <mergeCell ref="D44:F44"/>
    <mergeCell ref="G44:K44"/>
    <mergeCell ref="B45:C45"/>
    <mergeCell ref="D45:F45"/>
    <mergeCell ref="G45:K45"/>
    <mergeCell ref="B46:C46"/>
    <mergeCell ref="D46:F46"/>
    <mergeCell ref="G46:K46"/>
    <mergeCell ref="A51:K51"/>
    <mergeCell ref="B47:C47"/>
    <mergeCell ref="D47:F47"/>
    <mergeCell ref="G47:K47"/>
    <mergeCell ref="B48:C48"/>
    <mergeCell ref="D48:F48"/>
    <mergeCell ref="G48:K48"/>
  </mergeCells>
  <pageMargins left="0.7" right="0.7" top="0.75" bottom="0.75" header="0.3" footer="0.3"/>
  <pageSetup paperSize="9" scale="74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ТКП форма</vt:lpstr>
      <vt:lpstr>Лист1!Область_печати</vt:lpstr>
      <vt:lpstr>'ТКП форма'!Область_печати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Чеботарёва Елена Вячеславовна</dc:creator>
  <cp:lastModifiedBy>Абрамова Мария Юрьевна</cp:lastModifiedBy>
  <cp:lastPrinted>2024-08-05T12:56:39Z</cp:lastPrinted>
  <dcterms:created xsi:type="dcterms:W3CDTF">2024-08-05T11:14:23Z</dcterms:created>
  <dcterms:modified xsi:type="dcterms:W3CDTF">2024-11-11T10:48:20Z</dcterms:modified>
</cp:coreProperties>
</file>