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 l="1"/>
  <c r="F90" i="1"/>
  <c r="F83" i="1"/>
  <c r="H82" i="1"/>
  <c r="H83" i="1" s="1"/>
  <c r="H90" i="1" l="1"/>
  <c r="I75" i="1" l="1"/>
  <c r="I72" i="1"/>
  <c r="I69" i="1"/>
  <c r="I66" i="1"/>
  <c r="I76" i="1" s="1"/>
  <c r="H69" i="1"/>
  <c r="F69" i="1"/>
  <c r="H66" i="1"/>
  <c r="F66" i="1"/>
  <c r="I60" i="1"/>
  <c r="H60" i="1"/>
  <c r="F60" i="1"/>
  <c r="F75" i="1" l="1"/>
  <c r="G74" i="1"/>
  <c r="H74" i="1" s="1"/>
  <c r="F72" i="1"/>
  <c r="F76" i="1" s="1"/>
  <c r="G71" i="1"/>
  <c r="H71" i="1" s="1"/>
  <c r="H72" i="1" s="1"/>
  <c r="H76" i="1" s="1"/>
  <c r="F39" i="1"/>
  <c r="G38" i="1"/>
  <c r="H38" i="1" s="1"/>
  <c r="G37" i="1"/>
  <c r="H37" i="1" s="1"/>
  <c r="G36" i="1"/>
  <c r="H36" i="1" s="1"/>
  <c r="G35" i="1"/>
  <c r="H35" i="1" s="1"/>
  <c r="G16" i="1"/>
  <c r="H16" i="1" s="1"/>
  <c r="H39" i="1" l="1"/>
  <c r="F14" i="1"/>
  <c r="G10" i="1" l="1"/>
  <c r="H10" i="1" s="1"/>
  <c r="G9" i="1"/>
  <c r="H9" i="1" s="1"/>
  <c r="G6" i="1"/>
  <c r="H6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F18" i="1"/>
  <c r="F31" i="1" s="1"/>
  <c r="G13" i="1"/>
  <c r="H13" i="1" s="1"/>
  <c r="G12" i="1"/>
  <c r="H12" i="1" s="1"/>
  <c r="G7" i="1"/>
  <c r="F7" i="1"/>
  <c r="H14" i="1" l="1"/>
  <c r="H18" i="1"/>
  <c r="H31" i="1" s="1"/>
  <c r="H7" i="1"/>
</calcChain>
</file>

<file path=xl/sharedStrings.xml><?xml version="1.0" encoding="utf-8"?>
<sst xmlns="http://schemas.openxmlformats.org/spreadsheetml/2006/main" count="287" uniqueCount="91">
  <si>
    <t>Марка, поз.</t>
  </si>
  <si>
    <t>Обозначение</t>
  </si>
  <si>
    <t>Наименование</t>
  </si>
  <si>
    <t>Длина, мм</t>
  </si>
  <si>
    <t>Кол-во, шт</t>
  </si>
  <si>
    <t>един.</t>
  </si>
  <si>
    <t>всех</t>
  </si>
  <si>
    <t>Примечание</t>
  </si>
  <si>
    <t>Цвет/ артикул</t>
  </si>
  <si>
    <t>КЛ1</t>
  </si>
  <si>
    <t>ГОСТ 24045-2016</t>
  </si>
  <si>
    <t>С21-1000-0,5, AISI 304</t>
  </si>
  <si>
    <t>СЛ1</t>
  </si>
  <si>
    <t>прозрачный</t>
  </si>
  <si>
    <t>СЛ2</t>
  </si>
  <si>
    <t>СЛ3</t>
  </si>
  <si>
    <t>ПЛ73</t>
  </si>
  <si>
    <t xml:space="preserve"> RAL DESIGN 110 60 65</t>
  </si>
  <si>
    <t>ПЛ74</t>
  </si>
  <si>
    <t>ПЛ75</t>
  </si>
  <si>
    <t>ПЛ76</t>
  </si>
  <si>
    <t>ПЛ77</t>
  </si>
  <si>
    <t>ПЛ78</t>
  </si>
  <si>
    <t>ПЛ79</t>
  </si>
  <si>
    <t>ПЛ80</t>
  </si>
  <si>
    <t>ПЛ81</t>
  </si>
  <si>
    <t>ПЛ82</t>
  </si>
  <si>
    <t>ПЛ83</t>
  </si>
  <si>
    <t>ПЛ84</t>
  </si>
  <si>
    <t>ПЛ85</t>
  </si>
  <si>
    <t>Всего:</t>
  </si>
  <si>
    <t>Итого:</t>
  </si>
  <si>
    <r>
      <t>Площадь, м</t>
    </r>
    <r>
      <rPr>
        <vertAlign val="superscript"/>
        <sz val="12"/>
        <rFont val="Times New Roman"/>
        <family val="1"/>
        <charset val="204"/>
      </rPr>
      <t>2</t>
    </r>
  </si>
  <si>
    <t>Кол-во, шт.</t>
  </si>
  <si>
    <t>Приведена площадь листов с учетом рабочей ширины листа.</t>
  </si>
  <si>
    <t>Профилированные листы прозрачного стеклопластика марки "Фибролайт" должны соответствовать по профилю профнастилу НС44.</t>
  </si>
  <si>
    <t>НС35-1000-0,6 Ст3пс Ц1Ц1 ПЭ</t>
  </si>
  <si>
    <t>ПЛ105</t>
  </si>
  <si>
    <t>ПЛ106</t>
  </si>
  <si>
    <t>ПЛ107</t>
  </si>
  <si>
    <t>ПЛ108</t>
  </si>
  <si>
    <t>RAL 5024</t>
  </si>
  <si>
    <t>Н75-750-0.7 Ст3пс Ц1Ц1 ПЭ</t>
  </si>
  <si>
    <t>Лп3</t>
  </si>
  <si>
    <t>покрытие в осях 57/2-57/3 у оси В (Пристрой концевого барабана КЛ9)</t>
  </si>
  <si>
    <t>Лп4</t>
  </si>
  <si>
    <t>Спецификация стенового профнастила пристроя в осях 57/2-57/3 у оси В (Пристрой концевого барабана КЛ 9) 1632-2021-3.1-АС.СУБ лист 2.3</t>
  </si>
  <si>
    <t>Спецификация профнастила на стеновое ограждение по осям Б.3, В.1 в осях 1/1-1/5  (Моб.бункер) 1632-2021-3.1-АС.СУБ лист 2.3</t>
  </si>
  <si>
    <t>Спецификация профнастила на стеновое ограждение по оси 1 в осях В-А (Стена 1) 1632-2021-3.1-АС.СУБ лист 2.2</t>
  </si>
  <si>
    <t>Спецификация профнастила на стеновое ограждение по оси 57.1 в осях А-В (Стена 57.1) 1632-2021-3.1-АС.СУБ лист 2.2</t>
  </si>
  <si>
    <t>Спецификация профнастила на стеновое ограждение по оси В в осях 57.1-1 (Стена В) 1632-2021-3.1-АС.СУБ лист 2.1</t>
  </si>
  <si>
    <t>Спецификация профнастила на стеновое ограждение по оси А в осях 1-57.1 (стена А) 1632-2021-3.1-АС.СУБ лист 2.1</t>
  </si>
  <si>
    <t>НС44 фибролайт,1.3 мм</t>
  </si>
  <si>
    <t>НС44 фибролайт, 1.3 мм</t>
  </si>
  <si>
    <t>Спецификация профнастила на покрытие пристроев 1632-2021-3.1-АС.СУБ лист 2.3</t>
  </si>
  <si>
    <t>Все крепежные элементы (метизы) уплотнитель, монтажная пена, герметики и иные вспомогательные материалы не учтены в указаной спецификации и входят в стоимость монтажа</t>
  </si>
  <si>
    <t>покрытие в осях Б.3-В.1 / 1.5-1.1 (Мобильный бункер)</t>
  </si>
  <si>
    <t>Приложение №2 к Техническому заданию</t>
  </si>
  <si>
    <t>Спецификация поставки материалов Подрядчика по Крытому складу №1</t>
  </si>
  <si>
    <t>Спецификация профнастила на стены по осям А.1, Б.1 в осях 1/1-1/6 (Приемная башня) 1632-2021-3.1-АС.СУБ лист 2.3</t>
  </si>
  <si>
    <t>ПЛ86</t>
  </si>
  <si>
    <t>ПЛ87</t>
  </si>
  <si>
    <t>кг</t>
  </si>
  <si>
    <t>Спецификация профнастила на стены по осям А.2, Б.2 в осях 57/2-57/3 (Башня привода) 1632-2021-3.1-АС.СУБ лист 2.3</t>
  </si>
  <si>
    <t>ПЛ88</t>
  </si>
  <si>
    <t>ПЛ89</t>
  </si>
  <si>
    <t>ПЛ90</t>
  </si>
  <si>
    <t>ПЛ91</t>
  </si>
  <si>
    <t>ПЛ92</t>
  </si>
  <si>
    <t>ПЛ93</t>
  </si>
  <si>
    <t>ПЛ94</t>
  </si>
  <si>
    <t>ПЛ95</t>
  </si>
  <si>
    <t>ПЛ96</t>
  </si>
  <si>
    <t>ПЛ97</t>
  </si>
  <si>
    <t>ПЛ98</t>
  </si>
  <si>
    <t>покрытие в осях А.2, Б.2 в осях 57/2-57/3 (Башня привода)</t>
  </si>
  <si>
    <t>Лп1</t>
  </si>
  <si>
    <t>покрытие в осях А.1, Б.1 в осях 1/1-1/6 (Приемная башня)</t>
  </si>
  <si>
    <t>Лп2</t>
  </si>
  <si>
    <t>Всего металл листов:</t>
  </si>
  <si>
    <t>Спецификация сэндвич-панелей на оси 57/2 в осях А (АУПТ) 1632-2021-3.1-АС.СУБ лист 2.4</t>
  </si>
  <si>
    <t>КРОВЕЛЬНЫЕ</t>
  </si>
  <si>
    <t>КП1</t>
  </si>
  <si>
    <t>ГОСТ 32603-2012</t>
  </si>
  <si>
    <t>сэндвич-панель 200х1000х4150, толщина листа не менее 0.7 мм, оцинкованный</t>
  </si>
  <si>
    <t>EI45</t>
  </si>
  <si>
    <t>Спецификация сэндвич-панелей в осях 57.2-57.3 у оси А/2 (Электрощитовая) 1632-2021-3.1-АС.СУБ лист 2.4</t>
  </si>
  <si>
    <t>КП2</t>
  </si>
  <si>
    <t>сэндвич-панель 200х1000х8950, толщина листа не менее 0.7 мм, оцинкованный</t>
  </si>
  <si>
    <t>КП3</t>
  </si>
  <si>
    <t>сэндвич-панель 200х750х3140, толщина листа не менее 0.7 мм, оцинкованный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</si>
</sst>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GOST type 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 indent="1"/>
    </xf>
    <xf numFmtId="164" fontId="3" fillId="0" borderId="8" xfId="0" applyNumberFormat="1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4" fillId="0" borderId="5" xfId="0" applyFont="1" applyBorder="1" applyAlignment="1">
      <alignment horizontal="right" vertical="center" wrapText="1"/>
    </xf>
    <xf numFmtId="0" fontId="5" fillId="0" borderId="22" xfId="0" applyFont="1" applyBorder="1"/>
    <xf numFmtId="0" fontId="2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ill="1"/>
    <xf numFmtId="0" fontId="8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indent="1"/>
    </xf>
    <xf numFmtId="0" fontId="5" fillId="0" borderId="11" xfId="0" applyFont="1" applyBorder="1"/>
    <xf numFmtId="0" fontId="6" fillId="0" borderId="11" xfId="0" applyFont="1" applyBorder="1" applyAlignment="1">
      <alignment horizontal="right" vertical="center"/>
    </xf>
    <xf numFmtId="0" fontId="6" fillId="0" borderId="11" xfId="0" applyFont="1" applyBorder="1"/>
    <xf numFmtId="0" fontId="5" fillId="0" borderId="20" xfId="0" applyFont="1" applyBorder="1"/>
    <xf numFmtId="0" fontId="3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 indent="1"/>
    </xf>
    <xf numFmtId="164" fontId="3" fillId="0" borderId="11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11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7" xfId="0" applyFont="1" applyBorder="1" applyAlignment="1">
      <alignment horizontal="right" vertical="center"/>
    </xf>
    <xf numFmtId="0" fontId="5" fillId="0" borderId="33" xfId="0" applyFont="1" applyBorder="1"/>
    <xf numFmtId="0" fontId="4" fillId="0" borderId="5" xfId="0" applyFont="1" applyFill="1" applyBorder="1" applyAlignment="1">
      <alignment horizontal="right" vertical="center"/>
    </xf>
    <xf numFmtId="0" fontId="9" fillId="0" borderId="21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1" xfId="0" applyFont="1" applyBorder="1"/>
    <xf numFmtId="165" fontId="4" fillId="0" borderId="11" xfId="0" applyNumberFormat="1" applyFont="1" applyBorder="1" applyAlignment="1">
      <alignment horizontal="right" vertical="center" indent="1"/>
    </xf>
    <xf numFmtId="165" fontId="3" fillId="0" borderId="8" xfId="0" applyNumberFormat="1" applyFont="1" applyBorder="1" applyAlignment="1">
      <alignment horizontal="right" vertical="center" inden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11" xfId="0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/>
    </xf>
    <xf numFmtId="0" fontId="5" fillId="0" borderId="20" xfId="0" applyFont="1" applyBorder="1" applyAlignment="1">
      <alignment horizontal="left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0" fontId="3" fillId="0" borderId="14" xfId="0" applyFont="1" applyFill="1" applyBorder="1"/>
    <xf numFmtId="0" fontId="9" fillId="0" borderId="15" xfId="0" applyFont="1" applyBorder="1" applyAlignment="1">
      <alignment horizontal="center" vertical="center"/>
    </xf>
    <xf numFmtId="0" fontId="5" fillId="0" borderId="19" xfId="0" applyFont="1" applyBorder="1"/>
    <xf numFmtId="0" fontId="5" fillId="0" borderId="9" xfId="0" applyFont="1" applyBorder="1"/>
    <xf numFmtId="0" fontId="5" fillId="0" borderId="10" xfId="0" applyFont="1" applyBorder="1" applyAlignment="1">
      <alignment horizontal="left"/>
    </xf>
    <xf numFmtId="0" fontId="5" fillId="0" borderId="36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165" fontId="3" fillId="0" borderId="7" xfId="0" applyNumberFormat="1" applyFont="1" applyFill="1" applyBorder="1"/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4" borderId="26" xfId="0" applyFont="1" applyFill="1" applyBorder="1" applyAlignment="1">
      <alignment horizontal="left" vertical="center"/>
    </xf>
    <xf numFmtId="0" fontId="4" fillId="4" borderId="18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left" vertical="center"/>
    </xf>
    <xf numFmtId="0" fontId="6" fillId="4" borderId="24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4" borderId="1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94</xdr:row>
      <xdr:rowOff>0</xdr:rowOff>
    </xdr:from>
    <xdr:to>
      <xdr:col>10</xdr:col>
      <xdr:colOff>361950</xdr:colOff>
      <xdr:row>135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1155025"/>
          <a:ext cx="10848975" cy="788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10</xdr:col>
      <xdr:colOff>57150</xdr:colOff>
      <xdr:row>177</xdr:row>
      <xdr:rowOff>54382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9346525"/>
          <a:ext cx="10544175" cy="7674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179</xdr:row>
      <xdr:rowOff>0</xdr:rowOff>
    </xdr:from>
    <xdr:to>
      <xdr:col>10</xdr:col>
      <xdr:colOff>47625</xdr:colOff>
      <xdr:row>219</xdr:row>
      <xdr:rowOff>20617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7347525"/>
          <a:ext cx="10534650" cy="76406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220</xdr:row>
      <xdr:rowOff>0</xdr:rowOff>
    </xdr:from>
    <xdr:to>
      <xdr:col>10</xdr:col>
      <xdr:colOff>66675</xdr:colOff>
      <xdr:row>260</xdr:row>
      <xdr:rowOff>15967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158025"/>
          <a:ext cx="10553700" cy="76359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tabSelected="1" topLeftCell="A67" workbookViewId="0">
      <selection activeCell="L125" sqref="L125"/>
    </sheetView>
  </sheetViews>
  <sheetFormatPr defaultRowHeight="15"/>
  <cols>
    <col min="1" max="1" width="9.140625" style="26"/>
    <col min="3" max="3" width="25.28515625" customWidth="1"/>
    <col min="4" max="4" width="44.7109375" customWidth="1"/>
    <col min="9" max="9" width="15.7109375" customWidth="1"/>
    <col min="10" max="10" width="25.85546875" customWidth="1"/>
    <col min="11" max="11" width="11.140625" customWidth="1"/>
    <col min="12" max="12" width="18.140625" customWidth="1"/>
  </cols>
  <sheetData>
    <row r="1" spans="1:14">
      <c r="G1" s="130" t="s">
        <v>57</v>
      </c>
      <c r="H1" s="130"/>
      <c r="I1" s="130"/>
      <c r="J1" s="130"/>
    </row>
    <row r="2" spans="1:14" ht="32.25" customHeight="1" thickBot="1">
      <c r="C2" s="138" t="s">
        <v>58</v>
      </c>
      <c r="D2" s="138"/>
      <c r="E2" s="138"/>
      <c r="F2" s="138"/>
      <c r="G2" s="138"/>
    </row>
    <row r="3" spans="1:14" ht="15.75">
      <c r="A3" s="120">
        <v>1</v>
      </c>
      <c r="B3" s="114" t="s">
        <v>51</v>
      </c>
      <c r="C3" s="115"/>
      <c r="D3" s="115"/>
      <c r="E3" s="115"/>
      <c r="F3" s="115"/>
      <c r="G3" s="115"/>
      <c r="H3" s="115"/>
      <c r="I3" s="115"/>
      <c r="J3" s="116"/>
    </row>
    <row r="4" spans="1:14" ht="18.75">
      <c r="A4" s="121"/>
      <c r="B4" s="112" t="s">
        <v>0</v>
      </c>
      <c r="C4" s="112" t="s">
        <v>1</v>
      </c>
      <c r="D4" s="112" t="s">
        <v>2</v>
      </c>
      <c r="E4" s="112" t="s">
        <v>3</v>
      </c>
      <c r="F4" s="112" t="s">
        <v>4</v>
      </c>
      <c r="G4" s="113" t="s">
        <v>32</v>
      </c>
      <c r="H4" s="113"/>
      <c r="I4" s="113" t="s">
        <v>7</v>
      </c>
      <c r="J4" s="117" t="s">
        <v>8</v>
      </c>
    </row>
    <row r="5" spans="1:14" ht="15.75">
      <c r="A5" s="121"/>
      <c r="B5" s="112"/>
      <c r="C5" s="112"/>
      <c r="D5" s="112"/>
      <c r="E5" s="112"/>
      <c r="F5" s="112"/>
      <c r="G5" s="7" t="s">
        <v>5</v>
      </c>
      <c r="H5" s="7" t="s">
        <v>6</v>
      </c>
      <c r="I5" s="113"/>
      <c r="J5" s="117"/>
    </row>
    <row r="6" spans="1:14" ht="20.25" hidden="1" customHeight="1">
      <c r="A6" s="121"/>
      <c r="B6" s="7" t="s">
        <v>9</v>
      </c>
      <c r="C6" s="7" t="s">
        <v>10</v>
      </c>
      <c r="D6" s="25" t="s">
        <v>11</v>
      </c>
      <c r="E6" s="8">
        <v>6100</v>
      </c>
      <c r="F6" s="9">
        <v>58</v>
      </c>
      <c r="G6" s="10">
        <f t="shared" ref="G6:G10" si="0">E6/1000</f>
        <v>6.1</v>
      </c>
      <c r="H6" s="50">
        <f t="shared" ref="H6:H10" si="1">G6*F6</f>
        <v>353.79999999999995</v>
      </c>
      <c r="I6" s="7"/>
      <c r="J6" s="65"/>
    </row>
    <row r="7" spans="1:14" ht="21" customHeight="1" thickBot="1">
      <c r="A7" s="122"/>
      <c r="B7" s="2" t="s">
        <v>12</v>
      </c>
      <c r="C7" s="2" t="s">
        <v>10</v>
      </c>
      <c r="D7" s="13" t="s">
        <v>52</v>
      </c>
      <c r="E7" s="60">
        <v>2400</v>
      </c>
      <c r="F7" s="61">
        <f>343*1-10*6-9</f>
        <v>274</v>
      </c>
      <c r="G7" s="62">
        <f t="shared" si="0"/>
        <v>2.4</v>
      </c>
      <c r="H7" s="2">
        <f t="shared" si="1"/>
        <v>657.6</v>
      </c>
      <c r="I7" s="2"/>
      <c r="J7" s="14" t="s">
        <v>13</v>
      </c>
    </row>
    <row r="8" spans="1:14" ht="15.75">
      <c r="A8" s="120">
        <v>2</v>
      </c>
      <c r="B8" s="118" t="s">
        <v>50</v>
      </c>
      <c r="C8" s="118"/>
      <c r="D8" s="118"/>
      <c r="E8" s="118"/>
      <c r="F8" s="118"/>
      <c r="G8" s="118"/>
      <c r="H8" s="118"/>
      <c r="I8" s="118"/>
      <c r="J8" s="119"/>
    </row>
    <row r="9" spans="1:14" ht="19.5" hidden="1" customHeight="1">
      <c r="A9" s="121"/>
      <c r="B9" s="7" t="s">
        <v>9</v>
      </c>
      <c r="C9" s="7" t="s">
        <v>10</v>
      </c>
      <c r="D9" s="25" t="s">
        <v>11</v>
      </c>
      <c r="E9" s="8">
        <v>6100</v>
      </c>
      <c r="F9" s="15">
        <v>58</v>
      </c>
      <c r="G9" s="10">
        <f t="shared" si="0"/>
        <v>6.1</v>
      </c>
      <c r="H9" s="7">
        <f t="shared" si="1"/>
        <v>353.79999999999995</v>
      </c>
      <c r="I9" s="7"/>
      <c r="J9" s="65"/>
    </row>
    <row r="10" spans="1:14" ht="21" customHeight="1" thickBot="1">
      <c r="A10" s="122"/>
      <c r="B10" s="2" t="s">
        <v>12</v>
      </c>
      <c r="C10" s="2" t="s">
        <v>10</v>
      </c>
      <c r="D10" s="13" t="s">
        <v>53</v>
      </c>
      <c r="E10" s="60">
        <v>2400</v>
      </c>
      <c r="F10" s="61">
        <v>274</v>
      </c>
      <c r="G10" s="62">
        <f t="shared" si="0"/>
        <v>2.4</v>
      </c>
      <c r="H10" s="2">
        <f t="shared" si="1"/>
        <v>657.6</v>
      </c>
      <c r="I10" s="2"/>
      <c r="J10" s="14" t="s">
        <v>13</v>
      </c>
    </row>
    <row r="11" spans="1:14" s="27" customFormat="1" ht="21" customHeight="1">
      <c r="A11" s="123">
        <v>3</v>
      </c>
      <c r="B11" s="114" t="s">
        <v>49</v>
      </c>
      <c r="C11" s="115"/>
      <c r="D11" s="115"/>
      <c r="E11" s="115"/>
      <c r="F11" s="115"/>
      <c r="G11" s="115"/>
      <c r="H11" s="115"/>
      <c r="I11" s="115"/>
      <c r="J11" s="116"/>
      <c r="K11"/>
      <c r="L11"/>
      <c r="M11"/>
      <c r="N11"/>
    </row>
    <row r="12" spans="1:14" s="27" customFormat="1" ht="21" customHeight="1">
      <c r="A12" s="124"/>
      <c r="B12" s="50" t="s">
        <v>14</v>
      </c>
      <c r="C12" s="50" t="s">
        <v>10</v>
      </c>
      <c r="D12" s="11" t="s">
        <v>53</v>
      </c>
      <c r="E12" s="55">
        <v>5400</v>
      </c>
      <c r="F12" s="63">
        <v>39</v>
      </c>
      <c r="G12" s="64">
        <f>E12/1000</f>
        <v>5.4</v>
      </c>
      <c r="H12" s="50">
        <f>G12*F12</f>
        <v>210.60000000000002</v>
      </c>
      <c r="I12" s="50"/>
      <c r="J12" s="12" t="s">
        <v>13</v>
      </c>
      <c r="K12" s="111"/>
      <c r="L12" s="111"/>
      <c r="M12" s="111"/>
      <c r="N12" s="111"/>
    </row>
    <row r="13" spans="1:14" s="27" customFormat="1" ht="21" customHeight="1">
      <c r="A13" s="124"/>
      <c r="B13" s="50" t="s">
        <v>15</v>
      </c>
      <c r="C13" s="50" t="s">
        <v>10</v>
      </c>
      <c r="D13" s="11" t="s">
        <v>53</v>
      </c>
      <c r="E13" s="55">
        <v>6450</v>
      </c>
      <c r="F13" s="63">
        <v>6</v>
      </c>
      <c r="G13" s="64">
        <f>E13/1000</f>
        <v>6.45</v>
      </c>
      <c r="H13" s="50">
        <f>G13*F13</f>
        <v>38.700000000000003</v>
      </c>
      <c r="I13" s="50"/>
      <c r="J13" s="12" t="s">
        <v>13</v>
      </c>
    </row>
    <row r="14" spans="1:14" s="27" customFormat="1" ht="21" customHeight="1" thickBot="1">
      <c r="A14" s="125"/>
      <c r="B14" s="2"/>
      <c r="C14" s="2"/>
      <c r="D14" s="3" t="s">
        <v>31</v>
      </c>
      <c r="E14" s="4"/>
      <c r="F14" s="48">
        <f>SUM(F12:F13)</f>
        <v>45</v>
      </c>
      <c r="G14" s="5"/>
      <c r="H14" s="51">
        <f>SUM(H12:H13)</f>
        <v>249.3</v>
      </c>
      <c r="I14" s="2"/>
      <c r="J14" s="6"/>
    </row>
    <row r="15" spans="1:14" ht="19.5" customHeight="1">
      <c r="A15" s="126">
        <v>4</v>
      </c>
      <c r="B15" s="114" t="s">
        <v>48</v>
      </c>
      <c r="C15" s="115"/>
      <c r="D15" s="115"/>
      <c r="E15" s="115"/>
      <c r="F15" s="115"/>
      <c r="G15" s="115"/>
      <c r="H15" s="115"/>
      <c r="I15" s="115"/>
      <c r="J15" s="116"/>
    </row>
    <row r="16" spans="1:14" ht="16.5" thickBot="1">
      <c r="A16" s="127"/>
      <c r="B16" s="2" t="s">
        <v>14</v>
      </c>
      <c r="C16" s="2" t="s">
        <v>10</v>
      </c>
      <c r="D16" s="13" t="s">
        <v>53</v>
      </c>
      <c r="E16" s="60">
        <v>5400</v>
      </c>
      <c r="F16" s="61">
        <v>30</v>
      </c>
      <c r="G16" s="62">
        <f t="shared" ref="G16" si="2">E16/1000</f>
        <v>5.4</v>
      </c>
      <c r="H16" s="2">
        <f t="shared" ref="H16" si="3">G16*F16</f>
        <v>162</v>
      </c>
      <c r="I16" s="2"/>
      <c r="J16" s="14" t="s">
        <v>13</v>
      </c>
    </row>
    <row r="17" spans="1:14" ht="21.75" customHeight="1">
      <c r="A17" s="126">
        <v>5</v>
      </c>
      <c r="B17" s="118" t="s">
        <v>47</v>
      </c>
      <c r="C17" s="118"/>
      <c r="D17" s="118"/>
      <c r="E17" s="118"/>
      <c r="F17" s="118"/>
      <c r="G17" s="118"/>
      <c r="H17" s="118"/>
      <c r="I17" s="118"/>
      <c r="J17" s="119"/>
    </row>
    <row r="18" spans="1:14" ht="15.75">
      <c r="A18" s="128"/>
      <c r="B18" s="7" t="s">
        <v>16</v>
      </c>
      <c r="C18" s="7" t="s">
        <v>10</v>
      </c>
      <c r="D18" s="8" t="s">
        <v>36</v>
      </c>
      <c r="E18" s="8">
        <v>6500</v>
      </c>
      <c r="F18" s="9">
        <f>6+11</f>
        <v>17</v>
      </c>
      <c r="G18" s="10">
        <f>E18/1000</f>
        <v>6.5</v>
      </c>
      <c r="H18" s="7">
        <f>G18*F18</f>
        <v>110.5</v>
      </c>
      <c r="I18" s="7"/>
      <c r="J18" s="28" t="s">
        <v>17</v>
      </c>
    </row>
    <row r="19" spans="1:14" ht="15.75">
      <c r="A19" s="128"/>
      <c r="B19" s="7" t="s">
        <v>18</v>
      </c>
      <c r="C19" s="7" t="s">
        <v>10</v>
      </c>
      <c r="D19" s="8" t="s">
        <v>36</v>
      </c>
      <c r="E19" s="8">
        <v>2000</v>
      </c>
      <c r="F19" s="9">
        <v>5</v>
      </c>
      <c r="G19" s="10">
        <f>E19/1000</f>
        <v>2</v>
      </c>
      <c r="H19" s="7">
        <f>G19*F19</f>
        <v>10</v>
      </c>
      <c r="I19" s="7"/>
      <c r="J19" s="28" t="s">
        <v>17</v>
      </c>
    </row>
    <row r="20" spans="1:14" ht="15.75">
      <c r="A20" s="128"/>
      <c r="B20" s="7" t="s">
        <v>19</v>
      </c>
      <c r="C20" s="7" t="s">
        <v>10</v>
      </c>
      <c r="D20" s="8" t="s">
        <v>36</v>
      </c>
      <c r="E20" s="8">
        <v>5800</v>
      </c>
      <c r="F20" s="9">
        <v>2</v>
      </c>
      <c r="G20" s="10">
        <f t="shared" ref="G20:G30" si="4">E20/1000</f>
        <v>5.8</v>
      </c>
      <c r="H20" s="7">
        <f t="shared" ref="H20:H30" si="5">G20*F20</f>
        <v>11.6</v>
      </c>
      <c r="I20" s="7"/>
      <c r="J20" s="28" t="s">
        <v>17</v>
      </c>
    </row>
    <row r="21" spans="1:14" ht="15.75">
      <c r="A21" s="128"/>
      <c r="B21" s="7" t="s">
        <v>20</v>
      </c>
      <c r="C21" s="7" t="s">
        <v>10</v>
      </c>
      <c r="D21" s="8" t="s">
        <v>36</v>
      </c>
      <c r="E21" s="8">
        <v>5870</v>
      </c>
      <c r="F21" s="9">
        <v>2</v>
      </c>
      <c r="G21" s="10">
        <f t="shared" si="4"/>
        <v>5.87</v>
      </c>
      <c r="H21" s="7">
        <f t="shared" si="5"/>
        <v>11.74</v>
      </c>
      <c r="I21" s="7"/>
      <c r="J21" s="28" t="s">
        <v>17</v>
      </c>
    </row>
    <row r="22" spans="1:14" ht="15.75">
      <c r="A22" s="128"/>
      <c r="B22" s="7" t="s">
        <v>21</v>
      </c>
      <c r="C22" s="7" t="s">
        <v>10</v>
      </c>
      <c r="D22" s="8" t="s">
        <v>36</v>
      </c>
      <c r="E22" s="8">
        <v>5940</v>
      </c>
      <c r="F22" s="9">
        <v>2</v>
      </c>
      <c r="G22" s="10">
        <f t="shared" si="4"/>
        <v>5.94</v>
      </c>
      <c r="H22" s="7">
        <f t="shared" si="5"/>
        <v>11.88</v>
      </c>
      <c r="I22" s="7"/>
      <c r="J22" s="28" t="s">
        <v>17</v>
      </c>
    </row>
    <row r="23" spans="1:14" ht="15.75">
      <c r="A23" s="128"/>
      <c r="B23" s="7" t="s">
        <v>22</v>
      </c>
      <c r="C23" s="7" t="s">
        <v>10</v>
      </c>
      <c r="D23" s="8" t="s">
        <v>36</v>
      </c>
      <c r="E23" s="8">
        <v>6010</v>
      </c>
      <c r="F23" s="9">
        <v>2</v>
      </c>
      <c r="G23" s="10">
        <f t="shared" si="4"/>
        <v>6.01</v>
      </c>
      <c r="H23" s="7">
        <f t="shared" si="5"/>
        <v>12.02</v>
      </c>
      <c r="I23" s="7"/>
      <c r="J23" s="28" t="s">
        <v>17</v>
      </c>
    </row>
    <row r="24" spans="1:14" ht="15.75">
      <c r="A24" s="128"/>
      <c r="B24" s="7" t="s">
        <v>23</v>
      </c>
      <c r="C24" s="7" t="s">
        <v>10</v>
      </c>
      <c r="D24" s="8" t="s">
        <v>36</v>
      </c>
      <c r="E24" s="8">
        <v>6080</v>
      </c>
      <c r="F24" s="9">
        <v>2</v>
      </c>
      <c r="G24" s="10">
        <f t="shared" si="4"/>
        <v>6.08</v>
      </c>
      <c r="H24" s="7">
        <f t="shared" si="5"/>
        <v>12.16</v>
      </c>
      <c r="I24" s="7"/>
      <c r="J24" s="28" t="s">
        <v>17</v>
      </c>
    </row>
    <row r="25" spans="1:14" ht="15.75">
      <c r="A25" s="128"/>
      <c r="B25" s="7" t="s">
        <v>24</v>
      </c>
      <c r="C25" s="7" t="s">
        <v>10</v>
      </c>
      <c r="D25" s="8" t="s">
        <v>36</v>
      </c>
      <c r="E25" s="8">
        <v>6150</v>
      </c>
      <c r="F25" s="9">
        <v>2</v>
      </c>
      <c r="G25" s="10">
        <f t="shared" si="4"/>
        <v>6.15</v>
      </c>
      <c r="H25" s="7">
        <f t="shared" si="5"/>
        <v>12.3</v>
      </c>
      <c r="I25" s="7"/>
      <c r="J25" s="28" t="s">
        <v>17</v>
      </c>
    </row>
    <row r="26" spans="1:14" ht="15.75">
      <c r="A26" s="128"/>
      <c r="B26" s="7" t="s">
        <v>25</v>
      </c>
      <c r="C26" s="7" t="s">
        <v>10</v>
      </c>
      <c r="D26" s="8" t="s">
        <v>36</v>
      </c>
      <c r="E26" s="8">
        <v>6220</v>
      </c>
      <c r="F26" s="9">
        <v>2</v>
      </c>
      <c r="G26" s="10">
        <f t="shared" si="4"/>
        <v>6.22</v>
      </c>
      <c r="H26" s="7">
        <f t="shared" si="5"/>
        <v>12.44</v>
      </c>
      <c r="I26" s="7"/>
      <c r="J26" s="28" t="s">
        <v>17</v>
      </c>
    </row>
    <row r="27" spans="1:14" ht="15.75">
      <c r="A27" s="128"/>
      <c r="B27" s="7" t="s">
        <v>26</v>
      </c>
      <c r="C27" s="7" t="s">
        <v>10</v>
      </c>
      <c r="D27" s="8" t="s">
        <v>36</v>
      </c>
      <c r="E27" s="8">
        <v>6290</v>
      </c>
      <c r="F27" s="9">
        <v>2</v>
      </c>
      <c r="G27" s="10">
        <f t="shared" si="4"/>
        <v>6.29</v>
      </c>
      <c r="H27" s="7">
        <f t="shared" si="5"/>
        <v>12.58</v>
      </c>
      <c r="I27" s="7"/>
      <c r="J27" s="28" t="s">
        <v>17</v>
      </c>
    </row>
    <row r="28" spans="1:14" ht="15.75">
      <c r="A28" s="128"/>
      <c r="B28" s="7" t="s">
        <v>27</v>
      </c>
      <c r="C28" s="7" t="s">
        <v>10</v>
      </c>
      <c r="D28" s="8" t="s">
        <v>36</v>
      </c>
      <c r="E28" s="8">
        <v>6360</v>
      </c>
      <c r="F28" s="9">
        <v>2</v>
      </c>
      <c r="G28" s="10">
        <f t="shared" si="4"/>
        <v>6.36</v>
      </c>
      <c r="H28" s="7">
        <f t="shared" si="5"/>
        <v>12.72</v>
      </c>
      <c r="I28" s="7"/>
      <c r="J28" s="28" t="s">
        <v>17</v>
      </c>
    </row>
    <row r="29" spans="1:14" ht="15.75">
      <c r="A29" s="128"/>
      <c r="B29" s="7" t="s">
        <v>28</v>
      </c>
      <c r="C29" s="7" t="s">
        <v>10</v>
      </c>
      <c r="D29" s="8" t="s">
        <v>36</v>
      </c>
      <c r="E29" s="8">
        <v>6430</v>
      </c>
      <c r="F29" s="9">
        <v>2</v>
      </c>
      <c r="G29" s="10">
        <f t="shared" si="4"/>
        <v>6.43</v>
      </c>
      <c r="H29" s="7">
        <f t="shared" si="5"/>
        <v>12.86</v>
      </c>
      <c r="I29" s="7"/>
      <c r="J29" s="28" t="s">
        <v>17</v>
      </c>
    </row>
    <row r="30" spans="1:14" ht="15.75">
      <c r="A30" s="128"/>
      <c r="B30" s="7" t="s">
        <v>29</v>
      </c>
      <c r="C30" s="7" t="s">
        <v>10</v>
      </c>
      <c r="D30" s="8" t="s">
        <v>36</v>
      </c>
      <c r="E30" s="8">
        <v>6470</v>
      </c>
      <c r="F30" s="9">
        <v>2</v>
      </c>
      <c r="G30" s="10">
        <f t="shared" si="4"/>
        <v>6.47</v>
      </c>
      <c r="H30" s="7">
        <f t="shared" si="5"/>
        <v>12.94</v>
      </c>
      <c r="I30" s="7"/>
      <c r="J30" s="28" t="s">
        <v>17</v>
      </c>
      <c r="K30" s="111"/>
      <c r="L30" s="111"/>
      <c r="M30" s="111"/>
      <c r="N30" s="111"/>
    </row>
    <row r="31" spans="1:14" ht="18.75" customHeight="1" thickBot="1">
      <c r="A31" s="129"/>
      <c r="B31" s="30"/>
      <c r="C31" s="30"/>
      <c r="D31" s="31" t="s">
        <v>31</v>
      </c>
      <c r="E31" s="30"/>
      <c r="F31" s="32">
        <f>SUM(F18:F30)</f>
        <v>44</v>
      </c>
      <c r="G31" s="32"/>
      <c r="H31" s="52">
        <f>SUM(H18:H30)</f>
        <v>255.74</v>
      </c>
      <c r="I31" s="30"/>
      <c r="J31" s="33"/>
      <c r="K31" s="111"/>
      <c r="L31" s="111"/>
      <c r="M31" s="111"/>
      <c r="N31" s="111"/>
    </row>
    <row r="32" spans="1:14" ht="18.75" customHeight="1">
      <c r="A32" s="120">
        <v>8</v>
      </c>
      <c r="B32" s="118" t="s">
        <v>46</v>
      </c>
      <c r="C32" s="118"/>
      <c r="D32" s="118"/>
      <c r="E32" s="118"/>
      <c r="F32" s="118"/>
      <c r="G32" s="118"/>
      <c r="H32" s="118"/>
      <c r="I32" s="118"/>
      <c r="J32" s="119"/>
      <c r="K32" s="29"/>
      <c r="L32" s="29"/>
      <c r="M32" s="29"/>
      <c r="N32" s="29"/>
    </row>
    <row r="33" spans="1:18" ht="18.75" customHeight="1">
      <c r="A33" s="121"/>
      <c r="B33" s="131" t="s">
        <v>0</v>
      </c>
      <c r="C33" s="112" t="s">
        <v>1</v>
      </c>
      <c r="D33" s="112" t="s">
        <v>2</v>
      </c>
      <c r="E33" s="112" t="s">
        <v>3</v>
      </c>
      <c r="F33" s="112" t="s">
        <v>4</v>
      </c>
      <c r="G33" s="113" t="s">
        <v>32</v>
      </c>
      <c r="H33" s="113"/>
      <c r="I33" s="113" t="s">
        <v>7</v>
      </c>
      <c r="J33" s="117" t="s">
        <v>8</v>
      </c>
      <c r="K33" s="29"/>
      <c r="L33" s="29"/>
      <c r="M33" s="29"/>
      <c r="N33" s="29"/>
    </row>
    <row r="34" spans="1:18" ht="18.75" customHeight="1">
      <c r="A34" s="121"/>
      <c r="B34" s="131"/>
      <c r="C34" s="112"/>
      <c r="D34" s="112"/>
      <c r="E34" s="112"/>
      <c r="F34" s="112"/>
      <c r="G34" s="7" t="s">
        <v>5</v>
      </c>
      <c r="H34" s="7" t="s">
        <v>6</v>
      </c>
      <c r="I34" s="113"/>
      <c r="J34" s="117"/>
      <c r="K34" s="29"/>
      <c r="L34" s="29"/>
      <c r="M34" s="29"/>
      <c r="N34" s="29"/>
    </row>
    <row r="35" spans="1:18" ht="18.75" customHeight="1">
      <c r="A35" s="121"/>
      <c r="B35" s="7" t="s">
        <v>37</v>
      </c>
      <c r="C35" s="7" t="s">
        <v>10</v>
      </c>
      <c r="D35" s="8" t="s">
        <v>36</v>
      </c>
      <c r="E35" s="8">
        <v>3540</v>
      </c>
      <c r="F35" s="9">
        <v>7</v>
      </c>
      <c r="G35" s="10">
        <f t="shared" ref="G35:G38" si="6">E35/1000</f>
        <v>3.54</v>
      </c>
      <c r="H35" s="54">
        <f t="shared" ref="H35:H38" si="7">G35*F35</f>
        <v>24.78</v>
      </c>
      <c r="I35" s="7"/>
      <c r="J35" s="28" t="s">
        <v>17</v>
      </c>
      <c r="K35" s="29"/>
      <c r="L35" s="29"/>
      <c r="M35" s="29"/>
      <c r="N35" s="29"/>
    </row>
    <row r="36" spans="1:18" ht="18.75" customHeight="1">
      <c r="A36" s="121"/>
      <c r="B36" s="7" t="s">
        <v>38</v>
      </c>
      <c r="C36" s="7" t="s">
        <v>10</v>
      </c>
      <c r="D36" s="8" t="s">
        <v>36</v>
      </c>
      <c r="E36" s="8">
        <v>3670</v>
      </c>
      <c r="F36" s="9">
        <v>2</v>
      </c>
      <c r="G36" s="10">
        <f t="shared" si="6"/>
        <v>3.67</v>
      </c>
      <c r="H36" s="54">
        <f t="shared" si="7"/>
        <v>7.34</v>
      </c>
      <c r="I36" s="7"/>
      <c r="J36" s="28" t="s">
        <v>17</v>
      </c>
      <c r="K36" s="29"/>
      <c r="L36" s="29"/>
      <c r="M36" s="29"/>
      <c r="N36" s="29"/>
    </row>
    <row r="37" spans="1:18" ht="18.75" customHeight="1">
      <c r="A37" s="121"/>
      <c r="B37" s="7" t="s">
        <v>39</v>
      </c>
      <c r="C37" s="7" t="s">
        <v>10</v>
      </c>
      <c r="D37" s="8" t="s">
        <v>36</v>
      </c>
      <c r="E37" s="8">
        <v>3800</v>
      </c>
      <c r="F37" s="9">
        <v>2</v>
      </c>
      <c r="G37" s="10">
        <f t="shared" si="6"/>
        <v>3.8</v>
      </c>
      <c r="H37" s="54">
        <f t="shared" si="7"/>
        <v>7.6</v>
      </c>
      <c r="I37" s="7"/>
      <c r="J37" s="28" t="s">
        <v>17</v>
      </c>
      <c r="K37" s="29"/>
      <c r="L37" s="29"/>
      <c r="M37" s="29"/>
      <c r="N37" s="29"/>
    </row>
    <row r="38" spans="1:18" ht="18.75" customHeight="1">
      <c r="A38" s="121"/>
      <c r="B38" s="7" t="s">
        <v>40</v>
      </c>
      <c r="C38" s="7" t="s">
        <v>10</v>
      </c>
      <c r="D38" s="8" t="s">
        <v>36</v>
      </c>
      <c r="E38" s="8">
        <v>3920</v>
      </c>
      <c r="F38" s="9">
        <v>2</v>
      </c>
      <c r="G38" s="10">
        <f t="shared" si="6"/>
        <v>3.92</v>
      </c>
      <c r="H38" s="54">
        <f t="shared" si="7"/>
        <v>7.84</v>
      </c>
      <c r="I38" s="7"/>
      <c r="J38" s="28" t="s">
        <v>17</v>
      </c>
      <c r="K38" s="29"/>
      <c r="L38" s="29"/>
      <c r="M38" s="29"/>
      <c r="N38" s="29"/>
    </row>
    <row r="39" spans="1:18" ht="18.75" customHeight="1" thickBot="1">
      <c r="A39" s="121"/>
      <c r="B39" s="34"/>
      <c r="C39" s="34"/>
      <c r="D39" s="38" t="s">
        <v>31</v>
      </c>
      <c r="E39" s="24"/>
      <c r="F39" s="35">
        <f>SUM(F35:F38)</f>
        <v>13</v>
      </c>
      <c r="G39" s="36"/>
      <c r="H39" s="53">
        <f>SUM(H35:H38)</f>
        <v>47.56</v>
      </c>
      <c r="I39" s="34"/>
      <c r="J39" s="37"/>
      <c r="K39" s="29"/>
      <c r="L39" s="29"/>
      <c r="M39" s="29"/>
      <c r="N39" s="29"/>
    </row>
    <row r="40" spans="1:18" ht="15.75">
      <c r="A40" s="126">
        <v>9</v>
      </c>
      <c r="B40" s="114" t="s">
        <v>59</v>
      </c>
      <c r="C40" s="115"/>
      <c r="D40" s="115"/>
      <c r="E40" s="115"/>
      <c r="F40" s="115"/>
      <c r="G40" s="115"/>
      <c r="H40" s="115"/>
      <c r="I40" s="115"/>
      <c r="J40" s="116"/>
    </row>
    <row r="41" spans="1:18" ht="21" customHeight="1">
      <c r="A41" s="128"/>
      <c r="B41" s="112" t="s">
        <v>0</v>
      </c>
      <c r="C41" s="112" t="s">
        <v>1</v>
      </c>
      <c r="D41" s="112" t="s">
        <v>2</v>
      </c>
      <c r="E41" s="112" t="s">
        <v>3</v>
      </c>
      <c r="F41" s="112" t="s">
        <v>33</v>
      </c>
      <c r="G41" s="113" t="s">
        <v>32</v>
      </c>
      <c r="H41" s="113"/>
      <c r="I41" s="113" t="s">
        <v>7</v>
      </c>
      <c r="J41" s="117" t="s">
        <v>8</v>
      </c>
      <c r="K41" s="18"/>
      <c r="L41" s="18"/>
      <c r="M41" s="18"/>
      <c r="N41" s="18"/>
      <c r="O41" s="18"/>
      <c r="P41" s="18"/>
      <c r="Q41" s="18"/>
      <c r="R41" s="18"/>
    </row>
    <row r="42" spans="1:18" ht="18.75" customHeight="1">
      <c r="A42" s="128"/>
      <c r="B42" s="112"/>
      <c r="C42" s="112"/>
      <c r="D42" s="112"/>
      <c r="E42" s="112"/>
      <c r="F42" s="112"/>
      <c r="G42" s="7" t="s">
        <v>5</v>
      </c>
      <c r="H42" s="7" t="s">
        <v>6</v>
      </c>
      <c r="I42" s="113"/>
      <c r="J42" s="117"/>
      <c r="K42" s="18"/>
      <c r="L42" s="18"/>
      <c r="M42" s="18"/>
      <c r="N42" s="18"/>
      <c r="O42" s="18"/>
      <c r="P42" s="18"/>
      <c r="Q42" s="18"/>
      <c r="R42" s="18"/>
    </row>
    <row r="43" spans="1:18" ht="19.5" customHeight="1">
      <c r="A43" s="128"/>
      <c r="B43" s="7" t="s">
        <v>60</v>
      </c>
      <c r="C43" s="69" t="s">
        <v>10</v>
      </c>
      <c r="D43" s="68" t="s">
        <v>36</v>
      </c>
      <c r="E43" s="8">
        <v>8900</v>
      </c>
      <c r="F43" s="8">
        <v>21</v>
      </c>
      <c r="G43" s="76">
        <v>8.9</v>
      </c>
      <c r="H43" s="55">
        <v>186.9</v>
      </c>
      <c r="I43" s="7">
        <v>1196</v>
      </c>
      <c r="J43" s="28" t="s">
        <v>17</v>
      </c>
    </row>
    <row r="44" spans="1:18" ht="18.75" customHeight="1">
      <c r="A44" s="128"/>
      <c r="B44" s="7" t="s">
        <v>61</v>
      </c>
      <c r="C44" s="69" t="s">
        <v>10</v>
      </c>
      <c r="D44" s="68" t="s">
        <v>36</v>
      </c>
      <c r="E44" s="68">
        <v>6170</v>
      </c>
      <c r="F44" s="68">
        <v>1</v>
      </c>
      <c r="G44" s="76">
        <v>6.17</v>
      </c>
      <c r="H44" s="55">
        <v>6.17</v>
      </c>
      <c r="I44" s="69">
        <v>39</v>
      </c>
      <c r="J44" s="28" t="s">
        <v>17</v>
      </c>
    </row>
    <row r="45" spans="1:18" s="16" customFormat="1" ht="19.5" customHeight="1" thickBot="1">
      <c r="A45" s="129"/>
      <c r="B45" s="34"/>
      <c r="C45" s="34"/>
      <c r="D45" s="38" t="s">
        <v>31</v>
      </c>
      <c r="E45" s="39"/>
      <c r="F45" s="39">
        <v>22</v>
      </c>
      <c r="G45" s="39"/>
      <c r="H45" s="56">
        <v>193.1</v>
      </c>
      <c r="I45" s="24">
        <v>1236</v>
      </c>
      <c r="J45" s="37" t="s">
        <v>62</v>
      </c>
    </row>
    <row r="46" spans="1:18" ht="18.75" customHeight="1">
      <c r="A46" s="105">
        <v>10</v>
      </c>
      <c r="B46" s="115" t="s">
        <v>63</v>
      </c>
      <c r="C46" s="115"/>
      <c r="D46" s="115"/>
      <c r="E46" s="115"/>
      <c r="F46" s="115"/>
      <c r="G46" s="115"/>
      <c r="H46" s="115"/>
      <c r="I46" s="115"/>
      <c r="J46" s="116"/>
    </row>
    <row r="47" spans="1:18" ht="18.75" customHeight="1">
      <c r="A47" s="106"/>
      <c r="B47" s="131" t="s">
        <v>0</v>
      </c>
      <c r="C47" s="112" t="s">
        <v>1</v>
      </c>
      <c r="D47" s="112" t="s">
        <v>2</v>
      </c>
      <c r="E47" s="112" t="s">
        <v>3</v>
      </c>
      <c r="F47" s="112" t="s">
        <v>33</v>
      </c>
      <c r="G47" s="113" t="s">
        <v>32</v>
      </c>
      <c r="H47" s="113"/>
      <c r="I47" s="113" t="s">
        <v>7</v>
      </c>
      <c r="J47" s="117" t="s">
        <v>8</v>
      </c>
    </row>
    <row r="48" spans="1:18" ht="18.75" customHeight="1">
      <c r="A48" s="106"/>
      <c r="B48" s="134"/>
      <c r="C48" s="137"/>
      <c r="D48" s="137"/>
      <c r="E48" s="137"/>
      <c r="F48" s="137"/>
      <c r="G48" s="34" t="s">
        <v>5</v>
      </c>
      <c r="H48" s="34" t="s">
        <v>6</v>
      </c>
      <c r="I48" s="135"/>
      <c r="J48" s="136"/>
    </row>
    <row r="49" spans="1:10" ht="18.75" customHeight="1">
      <c r="A49" s="106"/>
      <c r="B49" s="77" t="s">
        <v>64</v>
      </c>
      <c r="C49" s="69" t="s">
        <v>10</v>
      </c>
      <c r="D49" s="68" t="s">
        <v>36</v>
      </c>
      <c r="E49" s="73">
        <v>9350</v>
      </c>
      <c r="F49" s="73">
        <v>19</v>
      </c>
      <c r="G49" s="36">
        <v>9.35</v>
      </c>
      <c r="H49" s="70">
        <v>177.65</v>
      </c>
      <c r="I49" s="70">
        <v>1137</v>
      </c>
      <c r="J49" s="28" t="s">
        <v>17</v>
      </c>
    </row>
    <row r="50" spans="1:10" ht="18.75" customHeight="1">
      <c r="A50" s="106"/>
      <c r="B50" s="77" t="s">
        <v>65</v>
      </c>
      <c r="C50" s="69" t="s">
        <v>10</v>
      </c>
      <c r="D50" s="68" t="s">
        <v>36</v>
      </c>
      <c r="E50" s="73">
        <v>6770</v>
      </c>
      <c r="F50" s="73">
        <v>1</v>
      </c>
      <c r="G50" s="36">
        <v>6.77</v>
      </c>
      <c r="H50" s="70">
        <v>6.77</v>
      </c>
      <c r="I50" s="70">
        <v>43</v>
      </c>
      <c r="J50" s="28" t="s">
        <v>17</v>
      </c>
    </row>
    <row r="51" spans="1:10" ht="18.75" customHeight="1">
      <c r="A51" s="106"/>
      <c r="B51" s="77" t="s">
        <v>66</v>
      </c>
      <c r="C51" s="69" t="s">
        <v>10</v>
      </c>
      <c r="D51" s="68" t="s">
        <v>36</v>
      </c>
      <c r="E51" s="73">
        <v>9450</v>
      </c>
      <c r="F51" s="73">
        <v>2</v>
      </c>
      <c r="G51" s="36">
        <v>9.4499999999999993</v>
      </c>
      <c r="H51" s="70">
        <v>18.899999999999999</v>
      </c>
      <c r="I51" s="70">
        <v>121</v>
      </c>
      <c r="J51" s="28" t="s">
        <v>17</v>
      </c>
    </row>
    <row r="52" spans="1:10" ht="18.75" customHeight="1">
      <c r="A52" s="106"/>
      <c r="B52" s="77" t="s">
        <v>67</v>
      </c>
      <c r="C52" s="69" t="s">
        <v>10</v>
      </c>
      <c r="D52" s="68" t="s">
        <v>36</v>
      </c>
      <c r="E52" s="73">
        <v>9580</v>
      </c>
      <c r="F52" s="73">
        <v>2</v>
      </c>
      <c r="G52" s="36">
        <v>9.58</v>
      </c>
      <c r="H52" s="70">
        <v>19.16</v>
      </c>
      <c r="I52" s="70">
        <v>123</v>
      </c>
      <c r="J52" s="28" t="s">
        <v>17</v>
      </c>
    </row>
    <row r="53" spans="1:10" ht="18.75" customHeight="1">
      <c r="A53" s="106"/>
      <c r="B53" s="77" t="s">
        <v>68</v>
      </c>
      <c r="C53" s="69" t="s">
        <v>10</v>
      </c>
      <c r="D53" s="68" t="s">
        <v>36</v>
      </c>
      <c r="E53" s="73">
        <v>9720</v>
      </c>
      <c r="F53" s="73">
        <v>2</v>
      </c>
      <c r="G53" s="36">
        <v>9.7200000000000006</v>
      </c>
      <c r="H53" s="70">
        <v>19.440000000000001</v>
      </c>
      <c r="I53" s="70">
        <v>124</v>
      </c>
      <c r="J53" s="28" t="s">
        <v>17</v>
      </c>
    </row>
    <row r="54" spans="1:10" ht="18.75" customHeight="1">
      <c r="A54" s="106"/>
      <c r="B54" s="77" t="s">
        <v>69</v>
      </c>
      <c r="C54" s="69" t="s">
        <v>10</v>
      </c>
      <c r="D54" s="68" t="s">
        <v>36</v>
      </c>
      <c r="E54" s="73">
        <v>9850</v>
      </c>
      <c r="F54" s="73">
        <v>2</v>
      </c>
      <c r="G54" s="36">
        <v>9.85</v>
      </c>
      <c r="H54" s="70">
        <v>19.7</v>
      </c>
      <c r="I54" s="70">
        <v>126</v>
      </c>
      <c r="J54" s="28" t="s">
        <v>17</v>
      </c>
    </row>
    <row r="55" spans="1:10" ht="18.75" customHeight="1">
      <c r="A55" s="106"/>
      <c r="B55" s="77" t="s">
        <v>70</v>
      </c>
      <c r="C55" s="69" t="s">
        <v>10</v>
      </c>
      <c r="D55" s="68" t="s">
        <v>36</v>
      </c>
      <c r="E55" s="73">
        <v>9980</v>
      </c>
      <c r="F55" s="73">
        <v>2</v>
      </c>
      <c r="G55" s="36">
        <v>9.98</v>
      </c>
      <c r="H55" s="70">
        <v>19.96</v>
      </c>
      <c r="I55" s="70">
        <v>128</v>
      </c>
      <c r="J55" s="28" t="s">
        <v>17</v>
      </c>
    </row>
    <row r="56" spans="1:10" ht="18.75" customHeight="1">
      <c r="A56" s="106"/>
      <c r="B56" s="77" t="s">
        <v>71</v>
      </c>
      <c r="C56" s="69" t="s">
        <v>10</v>
      </c>
      <c r="D56" s="68" t="s">
        <v>36</v>
      </c>
      <c r="E56" s="73">
        <v>10110</v>
      </c>
      <c r="F56" s="73">
        <v>2</v>
      </c>
      <c r="G56" s="36">
        <v>10.11</v>
      </c>
      <c r="H56" s="70">
        <v>20.22</v>
      </c>
      <c r="I56" s="70">
        <v>129</v>
      </c>
      <c r="J56" s="28" t="s">
        <v>17</v>
      </c>
    </row>
    <row r="57" spans="1:10" ht="15.75">
      <c r="A57" s="106"/>
      <c r="B57" s="77" t="s">
        <v>72</v>
      </c>
      <c r="C57" s="69" t="s">
        <v>10</v>
      </c>
      <c r="D57" s="68" t="s">
        <v>36</v>
      </c>
      <c r="E57" s="40">
        <v>10250</v>
      </c>
      <c r="F57" s="40">
        <v>2</v>
      </c>
      <c r="G57" s="79">
        <v>10.25</v>
      </c>
      <c r="H57" s="50">
        <v>20.5</v>
      </c>
      <c r="I57" s="7">
        <v>131</v>
      </c>
      <c r="J57" s="28" t="s">
        <v>17</v>
      </c>
    </row>
    <row r="58" spans="1:10" ht="15.75">
      <c r="A58" s="106"/>
      <c r="B58" s="77" t="s">
        <v>73</v>
      </c>
      <c r="C58" s="69" t="s">
        <v>10</v>
      </c>
      <c r="D58" s="68" t="s">
        <v>36</v>
      </c>
      <c r="E58" s="41">
        <v>10380</v>
      </c>
      <c r="F58" s="41">
        <v>2</v>
      </c>
      <c r="G58" s="80">
        <v>10.38</v>
      </c>
      <c r="H58" s="57">
        <v>20.76</v>
      </c>
      <c r="I58" s="70">
        <v>133</v>
      </c>
      <c r="J58" s="28" t="s">
        <v>17</v>
      </c>
    </row>
    <row r="59" spans="1:10" ht="15.75">
      <c r="A59" s="106"/>
      <c r="B59" s="72" t="s">
        <v>74</v>
      </c>
      <c r="C59" s="69" t="s">
        <v>10</v>
      </c>
      <c r="D59" s="68" t="s">
        <v>36</v>
      </c>
      <c r="E59" s="41">
        <v>10450</v>
      </c>
      <c r="F59" s="41">
        <v>1</v>
      </c>
      <c r="G59" s="80">
        <v>10.45</v>
      </c>
      <c r="H59" s="57">
        <v>10.45</v>
      </c>
      <c r="I59" s="70">
        <v>67</v>
      </c>
      <c r="J59" s="28" t="s">
        <v>17</v>
      </c>
    </row>
    <row r="60" spans="1:10" ht="16.5" thickBot="1">
      <c r="A60" s="107"/>
      <c r="B60" s="81"/>
      <c r="C60" s="41"/>
      <c r="D60" s="38" t="s">
        <v>31</v>
      </c>
      <c r="E60" s="41"/>
      <c r="F60" s="41">
        <f>SUM(F49:F59)</f>
        <v>37</v>
      </c>
      <c r="G60" s="41"/>
      <c r="H60" s="57">
        <f>SUM(H49:H59)</f>
        <v>353.50999999999993</v>
      </c>
      <c r="I60" s="41">
        <f>SUM(I49:I59)</f>
        <v>2262</v>
      </c>
      <c r="J60" s="78" t="s">
        <v>62</v>
      </c>
    </row>
    <row r="61" spans="1:10" ht="21" customHeight="1" thickBot="1">
      <c r="A61" s="139">
        <v>12</v>
      </c>
      <c r="B61" s="132" t="s">
        <v>54</v>
      </c>
      <c r="C61" s="132"/>
      <c r="D61" s="132"/>
      <c r="E61" s="132"/>
      <c r="F61" s="132"/>
      <c r="G61" s="132"/>
      <c r="H61" s="132"/>
      <c r="I61" s="132"/>
      <c r="J61" s="133"/>
    </row>
    <row r="62" spans="1:10" ht="18.75">
      <c r="A62" s="140"/>
      <c r="B62" s="145" t="s">
        <v>0</v>
      </c>
      <c r="C62" s="147" t="s">
        <v>1</v>
      </c>
      <c r="D62" s="147" t="s">
        <v>2</v>
      </c>
      <c r="E62" s="147" t="s">
        <v>3</v>
      </c>
      <c r="F62" s="147" t="s">
        <v>33</v>
      </c>
      <c r="G62" s="151" t="s">
        <v>32</v>
      </c>
      <c r="H62" s="151"/>
      <c r="I62" s="151" t="s">
        <v>7</v>
      </c>
      <c r="J62" s="149" t="s">
        <v>8</v>
      </c>
    </row>
    <row r="63" spans="1:10" ht="16.5" thickBot="1">
      <c r="A63" s="140"/>
      <c r="B63" s="146"/>
      <c r="C63" s="148"/>
      <c r="D63" s="148"/>
      <c r="E63" s="148"/>
      <c r="F63" s="148"/>
      <c r="G63" s="1" t="s">
        <v>5</v>
      </c>
      <c r="H63" s="1" t="s">
        <v>6</v>
      </c>
      <c r="I63" s="152"/>
      <c r="J63" s="150"/>
    </row>
    <row r="64" spans="1:10" ht="16.5" thickBot="1">
      <c r="A64" s="140"/>
      <c r="B64" s="108" t="s">
        <v>75</v>
      </c>
      <c r="C64" s="109"/>
      <c r="D64" s="109"/>
      <c r="E64" s="109"/>
      <c r="F64" s="109"/>
      <c r="G64" s="109"/>
      <c r="H64" s="109"/>
      <c r="I64" s="109"/>
      <c r="J64" s="110"/>
    </row>
    <row r="65" spans="1:10" ht="16.5" thickBot="1">
      <c r="A65" s="140"/>
      <c r="B65" s="96" t="s">
        <v>76</v>
      </c>
      <c r="C65" s="42" t="s">
        <v>10</v>
      </c>
      <c r="D65" s="44" t="s">
        <v>42</v>
      </c>
      <c r="E65" s="83">
        <v>8350</v>
      </c>
      <c r="F65" s="83">
        <v>36</v>
      </c>
      <c r="G65" s="84">
        <v>8.35</v>
      </c>
      <c r="H65" s="84">
        <v>300.60000000000002</v>
      </c>
      <c r="I65" s="84">
        <v>1954</v>
      </c>
      <c r="J65" s="49" t="s">
        <v>41</v>
      </c>
    </row>
    <row r="66" spans="1:10" ht="16.5" thickBot="1">
      <c r="A66" s="140"/>
      <c r="B66" s="97"/>
      <c r="C66" s="84"/>
      <c r="D66" s="21" t="s">
        <v>79</v>
      </c>
      <c r="E66" s="83"/>
      <c r="F66" s="83">
        <f>F65</f>
        <v>36</v>
      </c>
      <c r="G66" s="84"/>
      <c r="H66" s="84">
        <f>H65</f>
        <v>300.60000000000002</v>
      </c>
      <c r="I66" s="84">
        <f>I65</f>
        <v>1954</v>
      </c>
      <c r="J66" s="95" t="s">
        <v>62</v>
      </c>
    </row>
    <row r="67" spans="1:10" ht="18" customHeight="1" thickBot="1">
      <c r="A67" s="140"/>
      <c r="B67" s="108" t="s">
        <v>77</v>
      </c>
      <c r="C67" s="109"/>
      <c r="D67" s="109"/>
      <c r="E67" s="109"/>
      <c r="F67" s="109"/>
      <c r="G67" s="109"/>
      <c r="H67" s="109"/>
      <c r="I67" s="109"/>
      <c r="J67" s="110"/>
    </row>
    <row r="68" spans="1:10" ht="17.25" customHeight="1" thickBot="1">
      <c r="A68" s="140"/>
      <c r="B68" s="82" t="s">
        <v>78</v>
      </c>
      <c r="C68" s="42" t="s">
        <v>10</v>
      </c>
      <c r="D68" s="44" t="s">
        <v>42</v>
      </c>
      <c r="E68" s="83">
        <v>8250</v>
      </c>
      <c r="F68" s="83">
        <v>40</v>
      </c>
      <c r="G68" s="84">
        <v>8.25</v>
      </c>
      <c r="H68" s="86">
        <v>330</v>
      </c>
      <c r="I68" s="84">
        <v>2145</v>
      </c>
      <c r="J68" s="49" t="s">
        <v>41</v>
      </c>
    </row>
    <row r="69" spans="1:10" ht="17.25" customHeight="1" thickBot="1">
      <c r="A69" s="140"/>
      <c r="B69" s="82"/>
      <c r="C69" s="85"/>
      <c r="D69" s="38" t="s">
        <v>79</v>
      </c>
      <c r="E69" s="83"/>
      <c r="F69" s="83">
        <f>F68</f>
        <v>40</v>
      </c>
      <c r="G69" s="84"/>
      <c r="H69" s="86">
        <f>H68</f>
        <v>330</v>
      </c>
      <c r="I69" s="84">
        <f>I68</f>
        <v>2145</v>
      </c>
      <c r="J69" s="87" t="s">
        <v>62</v>
      </c>
    </row>
    <row r="70" spans="1:10" ht="16.5" thickBot="1">
      <c r="A70" s="140"/>
      <c r="B70" s="108" t="s">
        <v>56</v>
      </c>
      <c r="C70" s="109"/>
      <c r="D70" s="109"/>
      <c r="E70" s="109"/>
      <c r="F70" s="109"/>
      <c r="G70" s="109"/>
      <c r="H70" s="109"/>
      <c r="I70" s="109"/>
      <c r="J70" s="110"/>
    </row>
    <row r="71" spans="1:10" ht="15.75">
      <c r="A71" s="140"/>
      <c r="B71" s="88" t="s">
        <v>43</v>
      </c>
      <c r="C71" s="71" t="s">
        <v>10</v>
      </c>
      <c r="D71" s="89" t="s">
        <v>42</v>
      </c>
      <c r="E71" s="89">
        <v>10700</v>
      </c>
      <c r="F71" s="89">
        <v>27</v>
      </c>
      <c r="G71" s="89">
        <f t="shared" ref="G71" si="8">E71/1000</f>
        <v>10.7</v>
      </c>
      <c r="H71" s="98">
        <f t="shared" ref="H71" si="9">G71*F71</f>
        <v>288.89999999999998</v>
      </c>
      <c r="I71" s="89">
        <v>1878</v>
      </c>
      <c r="J71" s="92" t="s">
        <v>41</v>
      </c>
    </row>
    <row r="72" spans="1:10" ht="16.5" thickBot="1">
      <c r="A72" s="140"/>
      <c r="B72" s="99"/>
      <c r="C72" s="43"/>
      <c r="D72" s="21" t="s">
        <v>79</v>
      </c>
      <c r="E72" s="43"/>
      <c r="F72" s="43">
        <f>SUM(F71)</f>
        <v>27</v>
      </c>
      <c r="G72" s="43"/>
      <c r="H72" s="58">
        <f>SUM(H71)</f>
        <v>288.89999999999998</v>
      </c>
      <c r="I72" s="43">
        <f>I71</f>
        <v>1878</v>
      </c>
      <c r="J72" s="95" t="s">
        <v>62</v>
      </c>
    </row>
    <row r="73" spans="1:10" ht="16.5" thickBot="1">
      <c r="A73" s="140"/>
      <c r="B73" s="142" t="s">
        <v>44</v>
      </c>
      <c r="C73" s="143"/>
      <c r="D73" s="143"/>
      <c r="E73" s="143"/>
      <c r="F73" s="143"/>
      <c r="G73" s="143"/>
      <c r="H73" s="143"/>
      <c r="I73" s="143"/>
      <c r="J73" s="144"/>
    </row>
    <row r="74" spans="1:10" ht="15.75">
      <c r="A74" s="140"/>
      <c r="B74" s="88" t="s">
        <v>45</v>
      </c>
      <c r="C74" s="71" t="s">
        <v>10</v>
      </c>
      <c r="D74" s="89" t="s">
        <v>42</v>
      </c>
      <c r="E74" s="90">
        <v>3080</v>
      </c>
      <c r="F74" s="100">
        <v>12</v>
      </c>
      <c r="G74" s="90">
        <f t="shared" ref="G74" si="10">E74/1000</f>
        <v>3.08</v>
      </c>
      <c r="H74" s="91">
        <f t="shared" ref="H74" si="11">G74*F74</f>
        <v>36.96</v>
      </c>
      <c r="I74" s="89">
        <v>240</v>
      </c>
      <c r="J74" s="92" t="s">
        <v>41</v>
      </c>
    </row>
    <row r="75" spans="1:10" ht="16.5" thickBot="1">
      <c r="A75" s="140"/>
      <c r="B75" s="93"/>
      <c r="C75" s="30"/>
      <c r="D75" s="38" t="s">
        <v>79</v>
      </c>
      <c r="E75" s="30"/>
      <c r="F75" s="101">
        <f>SUM(F74)</f>
        <v>12</v>
      </c>
      <c r="G75" s="30"/>
      <c r="H75" s="59">
        <v>37</v>
      </c>
      <c r="I75" s="45">
        <f>I74</f>
        <v>240</v>
      </c>
      <c r="J75" s="33"/>
    </row>
    <row r="76" spans="1:10" ht="16.5" thickBot="1">
      <c r="A76" s="141"/>
      <c r="B76" s="94"/>
      <c r="C76" s="22"/>
      <c r="D76" s="46" t="s">
        <v>30</v>
      </c>
      <c r="E76" s="47"/>
      <c r="F76" s="102">
        <f>F66+F69+F72+F75</f>
        <v>115</v>
      </c>
      <c r="G76" s="47"/>
      <c r="H76" s="104">
        <f>H66+H69+H72+H75</f>
        <v>956.5</v>
      </c>
      <c r="I76" s="103">
        <f>I66+I69+I72+I75</f>
        <v>6217</v>
      </c>
      <c r="J76" s="95" t="s">
        <v>62</v>
      </c>
    </row>
    <row r="77" spans="1:10" ht="15.75" thickBot="1"/>
    <row r="78" spans="1:10" ht="18.75" customHeight="1">
      <c r="B78" s="153" t="s">
        <v>80</v>
      </c>
      <c r="C78" s="153"/>
      <c r="D78" s="153"/>
      <c r="E78" s="153"/>
      <c r="F78" s="153"/>
      <c r="G78" s="153"/>
      <c r="H78" s="153"/>
      <c r="I78" s="153"/>
      <c r="J78" s="154"/>
    </row>
    <row r="79" spans="1:10" ht="18.75">
      <c r="B79" s="112" t="s">
        <v>0</v>
      </c>
      <c r="C79" s="112" t="s">
        <v>1</v>
      </c>
      <c r="D79" s="112" t="s">
        <v>2</v>
      </c>
      <c r="E79" s="112" t="s">
        <v>3</v>
      </c>
      <c r="F79" s="112" t="s">
        <v>33</v>
      </c>
      <c r="G79" s="113" t="s">
        <v>32</v>
      </c>
      <c r="H79" s="113"/>
      <c r="I79" s="113" t="s">
        <v>7</v>
      </c>
      <c r="J79" s="117" t="s">
        <v>8</v>
      </c>
    </row>
    <row r="80" spans="1:10" ht="16.5" thickBot="1">
      <c r="A80" s="19"/>
      <c r="B80" s="137"/>
      <c r="C80" s="137"/>
      <c r="D80" s="137"/>
      <c r="E80" s="137"/>
      <c r="F80" s="137"/>
      <c r="G80" s="75" t="s">
        <v>5</v>
      </c>
      <c r="H80" s="75" t="s">
        <v>6</v>
      </c>
      <c r="I80" s="135"/>
      <c r="J80" s="136"/>
    </row>
    <row r="81" spans="1:13" ht="15.75">
      <c r="A81" s="19"/>
      <c r="B81" s="155" t="s">
        <v>81</v>
      </c>
      <c r="C81" s="156"/>
      <c r="D81" s="156"/>
      <c r="E81" s="156"/>
      <c r="F81" s="156"/>
      <c r="G81" s="156"/>
      <c r="H81" s="156"/>
      <c r="I81" s="156"/>
      <c r="J81" s="157"/>
    </row>
    <row r="82" spans="1:13" ht="31.5">
      <c r="B82" s="158" t="s">
        <v>82</v>
      </c>
      <c r="C82" s="74" t="s">
        <v>83</v>
      </c>
      <c r="D82" s="159" t="s">
        <v>84</v>
      </c>
      <c r="E82" s="40">
        <v>4150</v>
      </c>
      <c r="F82" s="40">
        <v>9</v>
      </c>
      <c r="G82" s="40">
        <f>E82/1000</f>
        <v>4.1500000000000004</v>
      </c>
      <c r="H82" s="50">
        <f t="shared" ref="H82" si="12">G82*F82</f>
        <v>37.35</v>
      </c>
      <c r="I82" s="74" t="s">
        <v>85</v>
      </c>
      <c r="J82" s="160" t="s">
        <v>41</v>
      </c>
      <c r="K82" s="20"/>
      <c r="L82" s="20"/>
      <c r="M82" s="20"/>
    </row>
    <row r="83" spans="1:13" ht="16.5" thickBot="1">
      <c r="B83" s="161"/>
      <c r="C83" s="162"/>
      <c r="D83" s="21" t="s">
        <v>31</v>
      </c>
      <c r="E83" s="162"/>
      <c r="F83" s="162">
        <f>SUM(F82)</f>
        <v>9</v>
      </c>
      <c r="G83" s="162"/>
      <c r="H83" s="170">
        <f>SUM(H82)</f>
        <v>37.35</v>
      </c>
      <c r="I83" s="162"/>
      <c r="J83" s="163"/>
      <c r="K83" s="66"/>
      <c r="L83" s="66"/>
      <c r="M83" s="66"/>
    </row>
    <row r="84" spans="1:13" ht="15.75">
      <c r="B84" s="153" t="s">
        <v>86</v>
      </c>
      <c r="C84" s="153"/>
      <c r="D84" s="153"/>
      <c r="E84" s="153"/>
      <c r="F84" s="153"/>
      <c r="G84" s="153"/>
      <c r="H84" s="153"/>
      <c r="I84" s="153"/>
      <c r="J84" s="154"/>
      <c r="K84" s="66"/>
      <c r="L84" s="66"/>
      <c r="M84" s="66"/>
    </row>
    <row r="85" spans="1:13" ht="18.75">
      <c r="B85" s="112" t="s">
        <v>0</v>
      </c>
      <c r="C85" s="112" t="s">
        <v>1</v>
      </c>
      <c r="D85" s="112" t="s">
        <v>2</v>
      </c>
      <c r="E85" s="112" t="s">
        <v>3</v>
      </c>
      <c r="F85" s="112" t="s">
        <v>33</v>
      </c>
      <c r="G85" s="113" t="s">
        <v>32</v>
      </c>
      <c r="H85" s="113"/>
      <c r="I85" s="113" t="s">
        <v>7</v>
      </c>
      <c r="J85" s="117" t="s">
        <v>8</v>
      </c>
      <c r="K85" s="66"/>
      <c r="L85" s="66"/>
      <c r="M85" s="66"/>
    </row>
    <row r="86" spans="1:13" ht="16.5" thickBot="1">
      <c r="B86" s="137"/>
      <c r="C86" s="137"/>
      <c r="D86" s="137"/>
      <c r="E86" s="137"/>
      <c r="F86" s="137"/>
      <c r="G86" s="75" t="s">
        <v>5</v>
      </c>
      <c r="H86" s="75" t="s">
        <v>6</v>
      </c>
      <c r="I86" s="135"/>
      <c r="J86" s="136"/>
      <c r="K86" s="66"/>
      <c r="L86" s="66"/>
      <c r="M86" s="66"/>
    </row>
    <row r="87" spans="1:13" ht="16.5" thickBot="1">
      <c r="B87" s="142" t="s">
        <v>81</v>
      </c>
      <c r="C87" s="143"/>
      <c r="D87" s="143"/>
      <c r="E87" s="143"/>
      <c r="F87" s="143"/>
      <c r="G87" s="143"/>
      <c r="H87" s="143"/>
      <c r="I87" s="143"/>
      <c r="J87" s="144"/>
    </row>
    <row r="88" spans="1:13" ht="31.5">
      <c r="B88" s="164" t="s">
        <v>87</v>
      </c>
      <c r="C88" s="42" t="s">
        <v>83</v>
      </c>
      <c r="D88" s="165" t="s">
        <v>88</v>
      </c>
      <c r="E88" s="164">
        <v>8950</v>
      </c>
      <c r="F88" s="164">
        <v>5</v>
      </c>
      <c r="G88" s="164">
        <v>9</v>
      </c>
      <c r="H88" s="166">
        <v>44.75</v>
      </c>
      <c r="I88" s="74" t="s">
        <v>85</v>
      </c>
      <c r="J88" s="49" t="s">
        <v>41</v>
      </c>
    </row>
    <row r="89" spans="1:13" ht="31.5">
      <c r="B89" s="40" t="s">
        <v>89</v>
      </c>
      <c r="C89" s="74" t="s">
        <v>83</v>
      </c>
      <c r="D89" s="167" t="s">
        <v>90</v>
      </c>
      <c r="E89" s="40">
        <v>3140</v>
      </c>
      <c r="F89" s="40">
        <v>2</v>
      </c>
      <c r="G89" s="40">
        <v>2.4</v>
      </c>
      <c r="H89" s="50">
        <v>4.71</v>
      </c>
      <c r="I89" s="74" t="s">
        <v>85</v>
      </c>
      <c r="J89" s="168" t="s">
        <v>41</v>
      </c>
    </row>
    <row r="90" spans="1:13" ht="15.75">
      <c r="B90" s="40"/>
      <c r="C90" s="40"/>
      <c r="D90" s="38" t="s">
        <v>31</v>
      </c>
      <c r="E90" s="40"/>
      <c r="F90" s="40">
        <f>SUM(F88:F89)</f>
        <v>7</v>
      </c>
      <c r="G90" s="40"/>
      <c r="H90" s="171">
        <f>SUM(H88:H89)</f>
        <v>49.46</v>
      </c>
      <c r="I90" s="40"/>
      <c r="J90" s="169"/>
    </row>
    <row r="91" spans="1:13">
      <c r="B91" s="67">
        <v>1</v>
      </c>
      <c r="C91" s="23" t="s">
        <v>34</v>
      </c>
    </row>
    <row r="92" spans="1:13">
      <c r="B92" s="67">
        <v>2</v>
      </c>
      <c r="C92" s="23" t="s">
        <v>35</v>
      </c>
    </row>
    <row r="93" spans="1:13">
      <c r="B93" s="67">
        <v>3</v>
      </c>
      <c r="C93" s="66" t="s">
        <v>55</v>
      </c>
      <c r="D93" s="17"/>
      <c r="F93" s="17"/>
      <c r="G93" s="17"/>
      <c r="H93" s="17"/>
      <c r="I93" s="17"/>
      <c r="J93" s="17"/>
      <c r="K93" s="20"/>
      <c r="L93" s="20"/>
      <c r="M93" s="20"/>
    </row>
  </sheetData>
  <mergeCells count="87">
    <mergeCell ref="B87:J87"/>
    <mergeCell ref="B81:J81"/>
    <mergeCell ref="B84:J84"/>
    <mergeCell ref="B85:B86"/>
    <mergeCell ref="C85:C86"/>
    <mergeCell ref="D85:D86"/>
    <mergeCell ref="E85:E86"/>
    <mergeCell ref="F85:F86"/>
    <mergeCell ref="G85:H85"/>
    <mergeCell ref="I85:I86"/>
    <mergeCell ref="J85:J86"/>
    <mergeCell ref="B78:J78"/>
    <mergeCell ref="B79:B80"/>
    <mergeCell ref="C79:C80"/>
    <mergeCell ref="D79:D80"/>
    <mergeCell ref="E79:E80"/>
    <mergeCell ref="F79:F80"/>
    <mergeCell ref="G79:H79"/>
    <mergeCell ref="I79:I80"/>
    <mergeCell ref="J79:J80"/>
    <mergeCell ref="A61:A76"/>
    <mergeCell ref="C47:C48"/>
    <mergeCell ref="D47:D48"/>
    <mergeCell ref="E47:E48"/>
    <mergeCell ref="B73:J73"/>
    <mergeCell ref="B62:B63"/>
    <mergeCell ref="C62:C63"/>
    <mergeCell ref="D62:D63"/>
    <mergeCell ref="J62:J63"/>
    <mergeCell ref="B70:J70"/>
    <mergeCell ref="E62:E63"/>
    <mergeCell ref="F62:F63"/>
    <mergeCell ref="G62:H62"/>
    <mergeCell ref="I62:I63"/>
    <mergeCell ref="G1:J1"/>
    <mergeCell ref="B33:B34"/>
    <mergeCell ref="C33:C34"/>
    <mergeCell ref="D33:D34"/>
    <mergeCell ref="B61:J61"/>
    <mergeCell ref="B47:B48"/>
    <mergeCell ref="I47:I48"/>
    <mergeCell ref="J47:J48"/>
    <mergeCell ref="F47:F48"/>
    <mergeCell ref="C2:G2"/>
    <mergeCell ref="B46:J46"/>
    <mergeCell ref="G41:H41"/>
    <mergeCell ref="B3:J3"/>
    <mergeCell ref="B40:J40"/>
    <mergeCell ref="E41:E42"/>
    <mergeCell ref="F41:F42"/>
    <mergeCell ref="I41:I42"/>
    <mergeCell ref="D41:D42"/>
    <mergeCell ref="B41:B42"/>
    <mergeCell ref="C41:C42"/>
    <mergeCell ref="J41:J42"/>
    <mergeCell ref="A3:A7"/>
    <mergeCell ref="A8:A10"/>
    <mergeCell ref="A11:A14"/>
    <mergeCell ref="A15:A16"/>
    <mergeCell ref="A17:A31"/>
    <mergeCell ref="G4:H4"/>
    <mergeCell ref="I4:I5"/>
    <mergeCell ref="B11:J11"/>
    <mergeCell ref="B15:J15"/>
    <mergeCell ref="J4:J5"/>
    <mergeCell ref="B8:J8"/>
    <mergeCell ref="B4:B5"/>
    <mergeCell ref="C4:C5"/>
    <mergeCell ref="D4:D5"/>
    <mergeCell ref="E4:E5"/>
    <mergeCell ref="F4:F5"/>
    <mergeCell ref="A46:A60"/>
    <mergeCell ref="B64:J64"/>
    <mergeCell ref="B67:J67"/>
    <mergeCell ref="K31:N31"/>
    <mergeCell ref="K12:N12"/>
    <mergeCell ref="B17:J17"/>
    <mergeCell ref="K30:N30"/>
    <mergeCell ref="G47:H47"/>
    <mergeCell ref="B32:J32"/>
    <mergeCell ref="A32:A39"/>
    <mergeCell ref="A40:A45"/>
    <mergeCell ref="J33:J34"/>
    <mergeCell ref="E33:E34"/>
    <mergeCell ref="F33:F34"/>
    <mergeCell ref="G33:H33"/>
    <mergeCell ref="I33:I34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2024-08-23T05:59:56Z</dcterms:modified>
</cp:coreProperties>
</file>