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H103" i="1"/>
  <c r="F96" i="1"/>
  <c r="H96" i="1"/>
  <c r="I83" i="1" l="1"/>
  <c r="I84" i="1" s="1"/>
  <c r="H75" i="1"/>
  <c r="F75" i="1"/>
  <c r="I75" i="1"/>
  <c r="I72" i="1"/>
  <c r="H72" i="1"/>
  <c r="F66" i="1"/>
  <c r="I66" i="1"/>
  <c r="H66" i="1"/>
  <c r="I51" i="1"/>
  <c r="G81" i="1" l="1"/>
  <c r="H81" i="1" s="1"/>
  <c r="G82" i="1"/>
  <c r="H82" i="1" s="1"/>
  <c r="F78" i="1"/>
  <c r="G80" i="1"/>
  <c r="H80" i="1" s="1"/>
  <c r="G77" i="1"/>
  <c r="H77" i="1" s="1"/>
  <c r="H78" i="1" s="1"/>
  <c r="F45" i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3" i="1"/>
  <c r="H13" i="1" s="1"/>
  <c r="G10" i="1"/>
  <c r="H10" i="1" s="1"/>
  <c r="G9" i="1"/>
  <c r="H9" i="1" s="1"/>
  <c r="G5" i="1"/>
  <c r="H5" i="1" s="1"/>
  <c r="G7" i="1"/>
  <c r="H7" i="1" s="1"/>
  <c r="F84" i="1" l="1"/>
  <c r="H84" i="1"/>
  <c r="H45" i="1"/>
  <c r="H83" i="1"/>
  <c r="F83" i="1"/>
  <c r="F11" i="1" l="1"/>
  <c r="F51" i="1" l="1"/>
  <c r="H51" i="1"/>
  <c r="F28" i="1"/>
  <c r="H11" i="1"/>
  <c r="H28" i="1" l="1"/>
</calcChain>
</file>

<file path=xl/sharedStrings.xml><?xml version="1.0" encoding="utf-8"?>
<sst xmlns="http://schemas.openxmlformats.org/spreadsheetml/2006/main" count="327" uniqueCount="100">
  <si>
    <t>Марка, поз.</t>
  </si>
  <si>
    <t>Обозначение</t>
  </si>
  <si>
    <t>Наименование</t>
  </si>
  <si>
    <t>Длина, мм</t>
  </si>
  <si>
    <t>Кол-во, шт</t>
  </si>
  <si>
    <t>един.</t>
  </si>
  <si>
    <t>всех</t>
  </si>
  <si>
    <t>Примечание</t>
  </si>
  <si>
    <t>Цвет/ артикул</t>
  </si>
  <si>
    <t>ГОСТ 24045-2016</t>
  </si>
  <si>
    <t>СЛ1</t>
  </si>
  <si>
    <t>прозрачный</t>
  </si>
  <si>
    <t>СЛ2</t>
  </si>
  <si>
    <t>СЛ3</t>
  </si>
  <si>
    <t>ПЛ73</t>
  </si>
  <si>
    <t xml:space="preserve"> RAL DESIGN 110 60 65</t>
  </si>
  <si>
    <t>ПЛ74</t>
  </si>
  <si>
    <t>ПЛ75</t>
  </si>
  <si>
    <t>ПЛ76</t>
  </si>
  <si>
    <t>ПЛ77</t>
  </si>
  <si>
    <t>ПЛ78</t>
  </si>
  <si>
    <t>ПЛ79</t>
  </si>
  <si>
    <t>ПЛ80</t>
  </si>
  <si>
    <t>ПЛ81</t>
  </si>
  <si>
    <t>ПЛ82</t>
  </si>
  <si>
    <t>ПЛ83</t>
  </si>
  <si>
    <t>ПЛ84</t>
  </si>
  <si>
    <t>ПЛ85</t>
  </si>
  <si>
    <t>Всего:</t>
  </si>
  <si>
    <t>Итого:</t>
  </si>
  <si>
    <r>
      <t>Площадь, м</t>
    </r>
    <r>
      <rPr>
        <vertAlign val="superscript"/>
        <sz val="12"/>
        <rFont val="Times New Roman"/>
        <family val="1"/>
        <charset val="204"/>
      </rPr>
      <t>2</t>
    </r>
  </si>
  <si>
    <t>Кол-во, шт.</t>
  </si>
  <si>
    <t>Примечания:</t>
  </si>
  <si>
    <t>Приведена площадь листов с учетом рабочей ширины листа.</t>
  </si>
  <si>
    <t>Профилированные листы прозрачного стеклопластика марки "Фибролайт" должны соответствовать по профилю профнастилу НС44.</t>
  </si>
  <si>
    <t>НС35-1000-0,6 Ст3пс Ц1Ц1 ПЭ</t>
  </si>
  <si>
    <t>ПЛ105</t>
  </si>
  <si>
    <t>ПЛ106</t>
  </si>
  <si>
    <t>ПЛ107</t>
  </si>
  <si>
    <t>ПЛ108</t>
  </si>
  <si>
    <t>RAL 5024</t>
  </si>
  <si>
    <t>Н75-750-0.7 Ст3пс Ц1Ц1 ПЭ</t>
  </si>
  <si>
    <t>Лп3</t>
  </si>
  <si>
    <t>Лп4</t>
  </si>
  <si>
    <t>ПЛ109</t>
  </si>
  <si>
    <t>ПЛ110</t>
  </si>
  <si>
    <t>ПЛ111</t>
  </si>
  <si>
    <t>ПЛ112</t>
  </si>
  <si>
    <t>ПЛ113</t>
  </si>
  <si>
    <t>ПЛ114</t>
  </si>
  <si>
    <t>ПЛ115</t>
  </si>
  <si>
    <t>ПЛ116</t>
  </si>
  <si>
    <t>ПЛ117</t>
  </si>
  <si>
    <t>Лп5</t>
  </si>
  <si>
    <t>Лп6</t>
  </si>
  <si>
    <t>НС44 фибролайт, 1.3 мм</t>
  </si>
  <si>
    <t>Спецификация профнастила на стеновое ограждение по осям А.1, А.4 в осях 1/1-1/5  (Моб.бункер) 1632-2021-3.2-АС.СУБ, лист 2.3</t>
  </si>
  <si>
    <t>Спецификация профнастила на покрытие пристроев 1632-2021-3.2-АС.СУБ, лист 2.3</t>
  </si>
  <si>
    <t>Все крепежные элементы (метизы) уплотнитель, монтажная пена, герметики и иные вспомогательные материалы не учтены в указаной спецификации и входят в стоимость монтажа</t>
  </si>
  <si>
    <t>покрытие в осях А.1-А.4 / 1.5-1.1 (Мобильный бункер)</t>
  </si>
  <si>
    <t>покрытие в осях 67/2-67/3 у оси В (Пристрой натяжного устройства КЛ15)</t>
  </si>
  <si>
    <t>Спецификация поставки материалов Подрядчика по Крытому складу №2</t>
  </si>
  <si>
    <t>Спецификация профнастила на стеновое ограждение по оси А в осях 1-67.1 1632-2021-3.2-АС.СУБ, лист 2.1</t>
  </si>
  <si>
    <t>Спецификация профнастила на стеновое ограждение по оси В в осях 67.1-1 1632-2021-3.2-АС.СУБ, лист 2.1</t>
  </si>
  <si>
    <t>Спецификация профнастила на стеновое ограждение по оси 67.1 в осях А-В  1632-2021-3.2-АС.СУБ, лист 2.2</t>
  </si>
  <si>
    <t>Спецификация профнастила на стеновое ограждение по оси 1 в осях В-А 1632-2021-3.2-АС.СУБ, лист 2.2</t>
  </si>
  <si>
    <t>кг</t>
  </si>
  <si>
    <t>Спецификация стенового профнастила пристроя в осях 67/2-67/3 у оси В (Пристрой натяжного устройства КЛ 15) 1632-2021-3.2-АС.СУБ, лист 2.3</t>
  </si>
  <si>
    <t>Спецификация стенового профнастила пристроя по осям А.6, Б.4 в осях 1/1-1/6 (Приемная башня) 1632-2021-3.2-АС.СУБ, лист 2.3</t>
  </si>
  <si>
    <t>ПЛ86</t>
  </si>
  <si>
    <t>ПЛ87</t>
  </si>
  <si>
    <t>Спецификация профнастила по осям А.5, Б.3 в осях 67/2-67/3, по 67/3 (Приводная башня) 1632-2021-3.2-АС.СУБ, лист 2.3</t>
  </si>
  <si>
    <t>ПЛ88</t>
  </si>
  <si>
    <t>ПЛ89</t>
  </si>
  <si>
    <t>ПЛ90</t>
  </si>
  <si>
    <t>ПЛ91</t>
  </si>
  <si>
    <t>ПЛ92</t>
  </si>
  <si>
    <t>ПЛ93</t>
  </si>
  <si>
    <t>ПЛ94</t>
  </si>
  <si>
    <t>ПЛ95</t>
  </si>
  <si>
    <t>ПЛ96</t>
  </si>
  <si>
    <t>ПЛ97</t>
  </si>
  <si>
    <t>ПЛ98</t>
  </si>
  <si>
    <t xml:space="preserve">НС35-1000-0,6 Ст3пс Ц1Ц1 </t>
  </si>
  <si>
    <t>покрытие в осях А.5-Б.3 / 67.2-67.3 (Башня привода)</t>
  </si>
  <si>
    <t>Лп1</t>
  </si>
  <si>
    <t>Всего металл. Листов:</t>
  </si>
  <si>
    <t>покрытие в осях А.6-Б.4 / 1.6-1.1 (Приемная башня)</t>
  </si>
  <si>
    <t>Лп2</t>
  </si>
  <si>
    <t>Спецификация сэндвич-панелей на оси 57/2 в осях А (АУПТ) 1632-2021-3.1-АС.СУБ лист 2.4</t>
  </si>
  <si>
    <t>КРОВЕЛЬНЫЕ</t>
  </si>
  <si>
    <t>КП1</t>
  </si>
  <si>
    <t>ГОСТ 32603-2012</t>
  </si>
  <si>
    <t>сэндвич-панель 200х1000х4150, толщина листа не менее 0.7 мм, оцинкованный</t>
  </si>
  <si>
    <t>EI45</t>
  </si>
  <si>
    <t>Спецификация сэндвич-панелей в осях 57.2-57.3 у оси А/2 (Электрощитовая) 1632-2021-3.1-АС.СУБ лист 2.4</t>
  </si>
  <si>
    <t>КП2</t>
  </si>
  <si>
    <t>сэндвич-панель 200х1000х8950, толщина листа не менее 0.7 мм, оцинкованный</t>
  </si>
  <si>
    <t>КП3</t>
  </si>
  <si>
    <t>сэндвич-панель 200х750х3140, толщина листа не менее 0.7 мм, оцинкованный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</si>
</sst>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GOST type 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0" borderId="0" xfId="0" applyFont="1"/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8" xfId="0" applyFont="1" applyBorder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4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0" xfId="0" applyFill="1"/>
    <xf numFmtId="0" fontId="8" fillId="0" borderId="15" xfId="0" applyFont="1" applyBorder="1" applyAlignment="1">
      <alignment horizontal="center" vertical="center"/>
    </xf>
    <xf numFmtId="0" fontId="5" fillId="0" borderId="9" xfId="0" applyFont="1" applyBorder="1"/>
    <xf numFmtId="0" fontId="6" fillId="0" borderId="9" xfId="0" applyFont="1" applyBorder="1" applyAlignment="1">
      <alignment horizontal="right" vertical="center"/>
    </xf>
    <xf numFmtId="0" fontId="6" fillId="0" borderId="9" xfId="0" applyFont="1" applyBorder="1"/>
    <xf numFmtId="0" fontId="5" fillId="0" borderId="18" xfId="0" applyFont="1" applyBorder="1"/>
    <xf numFmtId="0" fontId="3" fillId="0" borderId="9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9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9" xfId="0" applyFont="1" applyBorder="1"/>
    <xf numFmtId="165" fontId="4" fillId="0" borderId="9" xfId="0" applyNumberFormat="1" applyFont="1" applyBorder="1" applyAlignment="1">
      <alignment horizontal="right" vertical="center" indent="1"/>
    </xf>
    <xf numFmtId="165" fontId="3" fillId="0" borderId="6" xfId="0" applyNumberFormat="1" applyFont="1" applyBorder="1" applyAlignment="1">
      <alignment horizontal="right" vertical="center" inden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3" fillId="0" borderId="9" xfId="0" applyNumberFormat="1" applyFont="1" applyBorder="1" applyAlignment="1">
      <alignment horizontal="right" vertical="center" indent="1"/>
    </xf>
    <xf numFmtId="0" fontId="5" fillId="0" borderId="12" xfId="0" applyFont="1" applyBorder="1" applyAlignment="1">
      <alignment horizontal="center" vertical="center"/>
    </xf>
    <xf numFmtId="0" fontId="5" fillId="0" borderId="31" xfId="0" applyFont="1" applyBorder="1"/>
    <xf numFmtId="0" fontId="6" fillId="0" borderId="32" xfId="0" applyFont="1" applyBorder="1" applyAlignment="1">
      <alignment horizontal="right" vertical="center"/>
    </xf>
    <xf numFmtId="0" fontId="5" fillId="0" borderId="33" xfId="0" applyFont="1" applyBorder="1"/>
    <xf numFmtId="0" fontId="5" fillId="0" borderId="32" xfId="0" applyFont="1" applyBorder="1" applyAlignment="1">
      <alignment horizontal="center" vertical="center"/>
    </xf>
    <xf numFmtId="0" fontId="5" fillId="0" borderId="35" xfId="0" applyFont="1" applyBorder="1"/>
    <xf numFmtId="0" fontId="5" fillId="0" borderId="6" xfId="0" applyFont="1" applyBorder="1"/>
    <xf numFmtId="0" fontId="3" fillId="0" borderId="6" xfId="0" applyFont="1" applyFill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3" fillId="0" borderId="12" xfId="0" applyFont="1" applyFill="1" applyBorder="1"/>
    <xf numFmtId="0" fontId="9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3" borderId="30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3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/>
    </xf>
    <xf numFmtId="164" fontId="3" fillId="0" borderId="12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/>
    </xf>
    <xf numFmtId="165" fontId="3" fillId="0" borderId="32" xfId="0" applyNumberFormat="1" applyFont="1" applyFill="1" applyBorder="1"/>
    <xf numFmtId="0" fontId="5" fillId="0" borderId="3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4" fillId="4" borderId="2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4" fillId="4" borderId="38" xfId="0" applyFont="1" applyFill="1" applyBorder="1" applyAlignment="1">
      <alignment horizontal="left" vertical="center"/>
    </xf>
    <xf numFmtId="0" fontId="4" fillId="4" borderId="39" xfId="0" applyFont="1" applyFill="1" applyBorder="1" applyAlignment="1">
      <alignment horizontal="left" vertical="center"/>
    </xf>
    <xf numFmtId="0" fontId="4" fillId="4" borderId="40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/>
    </xf>
    <xf numFmtId="0" fontId="5" fillId="0" borderId="3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104</xdr:row>
      <xdr:rowOff>0</xdr:rowOff>
    </xdr:from>
    <xdr:to>
      <xdr:col>11</xdr:col>
      <xdr:colOff>436702</xdr:colOff>
      <xdr:row>148</xdr:row>
      <xdr:rowOff>37048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00"/>
          <a:ext cx="11580952" cy="841904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11</xdr:col>
      <xdr:colOff>446226</xdr:colOff>
      <xdr:row>192</xdr:row>
      <xdr:rowOff>75143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2194500"/>
          <a:ext cx="11590476" cy="84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11</xdr:col>
      <xdr:colOff>446226</xdr:colOff>
      <xdr:row>237</xdr:row>
      <xdr:rowOff>94190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40767000"/>
          <a:ext cx="11590476" cy="84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238</xdr:row>
      <xdr:rowOff>0</xdr:rowOff>
    </xdr:from>
    <xdr:to>
      <xdr:col>11</xdr:col>
      <xdr:colOff>436702</xdr:colOff>
      <xdr:row>282</xdr:row>
      <xdr:rowOff>37048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49339500"/>
          <a:ext cx="11580952" cy="84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abSelected="1" workbookViewId="0">
      <selection activeCell="R249" sqref="R249"/>
    </sheetView>
  </sheetViews>
  <sheetFormatPr defaultRowHeight="15"/>
  <cols>
    <col min="1" max="1" width="9.140625" style="73"/>
    <col min="2" max="2" width="9.140625" style="75"/>
    <col min="3" max="3" width="25.28515625" customWidth="1"/>
    <col min="4" max="4" width="45.42578125" customWidth="1"/>
    <col min="6" max="6" width="9.140625" style="14"/>
    <col min="9" max="9" width="15.7109375" customWidth="1"/>
    <col min="10" max="10" width="25.85546875" customWidth="1"/>
  </cols>
  <sheetData>
    <row r="1" spans="1:10" ht="31.5" customHeight="1" thickBot="1">
      <c r="D1" s="85" t="s">
        <v>61</v>
      </c>
    </row>
    <row r="2" spans="1:10" ht="15.75">
      <c r="A2" s="144">
        <v>1</v>
      </c>
      <c r="B2" s="125" t="s">
        <v>62</v>
      </c>
      <c r="C2" s="126"/>
      <c r="D2" s="126"/>
      <c r="E2" s="126"/>
      <c r="F2" s="126"/>
      <c r="G2" s="126"/>
      <c r="H2" s="126"/>
      <c r="I2" s="126"/>
      <c r="J2" s="127"/>
    </row>
    <row r="3" spans="1:10" ht="18.75">
      <c r="A3" s="145"/>
      <c r="B3" s="133" t="s">
        <v>0</v>
      </c>
      <c r="C3" s="133" t="s">
        <v>1</v>
      </c>
      <c r="D3" s="133" t="s">
        <v>2</v>
      </c>
      <c r="E3" s="133" t="s">
        <v>3</v>
      </c>
      <c r="F3" s="133" t="s">
        <v>4</v>
      </c>
      <c r="G3" s="134" t="s">
        <v>30</v>
      </c>
      <c r="H3" s="134"/>
      <c r="I3" s="134" t="s">
        <v>7</v>
      </c>
      <c r="J3" s="128" t="s">
        <v>8</v>
      </c>
    </row>
    <row r="4" spans="1:10" ht="15.75">
      <c r="A4" s="145"/>
      <c r="B4" s="133"/>
      <c r="C4" s="133"/>
      <c r="D4" s="133"/>
      <c r="E4" s="133"/>
      <c r="F4" s="133"/>
      <c r="G4" s="44" t="s">
        <v>5</v>
      </c>
      <c r="H4" s="44" t="s">
        <v>6</v>
      </c>
      <c r="I4" s="134"/>
      <c r="J4" s="128"/>
    </row>
    <row r="5" spans="1:10" ht="21" customHeight="1" thickBot="1">
      <c r="A5" s="149"/>
      <c r="B5" s="103" t="s">
        <v>10</v>
      </c>
      <c r="C5" s="2" t="s">
        <v>9</v>
      </c>
      <c r="D5" s="82" t="s">
        <v>55</v>
      </c>
      <c r="E5" s="2">
        <v>2400</v>
      </c>
      <c r="F5" s="2">
        <v>334</v>
      </c>
      <c r="G5" s="2">
        <f>E5/1000</f>
        <v>2.4</v>
      </c>
      <c r="H5" s="2">
        <f>G5*F5</f>
        <v>801.6</v>
      </c>
      <c r="I5" s="2"/>
      <c r="J5" s="11" t="s">
        <v>11</v>
      </c>
    </row>
    <row r="6" spans="1:10" ht="15.75">
      <c r="A6" s="145">
        <v>2</v>
      </c>
      <c r="B6" s="129" t="s">
        <v>63</v>
      </c>
      <c r="C6" s="129"/>
      <c r="D6" s="129"/>
      <c r="E6" s="129"/>
      <c r="F6" s="129"/>
      <c r="G6" s="129"/>
      <c r="H6" s="129"/>
      <c r="I6" s="129"/>
      <c r="J6" s="130"/>
    </row>
    <row r="7" spans="1:10" ht="21" customHeight="1" thickBot="1">
      <c r="A7" s="149"/>
      <c r="B7" s="103" t="s">
        <v>10</v>
      </c>
      <c r="C7" s="2" t="s">
        <v>9</v>
      </c>
      <c r="D7" s="82" t="s">
        <v>55</v>
      </c>
      <c r="E7" s="82">
        <v>2400</v>
      </c>
      <c r="F7" s="2">
        <v>334</v>
      </c>
      <c r="G7" s="83">
        <f>E7/1000</f>
        <v>2.4</v>
      </c>
      <c r="H7" s="48">
        <f>G7*F7</f>
        <v>801.6</v>
      </c>
      <c r="I7" s="2"/>
      <c r="J7" s="11" t="s">
        <v>11</v>
      </c>
    </row>
    <row r="8" spans="1:10" s="21" customFormat="1" ht="21" customHeight="1">
      <c r="A8" s="144">
        <v>3</v>
      </c>
      <c r="B8" s="125" t="s">
        <v>64</v>
      </c>
      <c r="C8" s="126"/>
      <c r="D8" s="126"/>
      <c r="E8" s="126"/>
      <c r="F8" s="126"/>
      <c r="G8" s="126"/>
      <c r="H8" s="126"/>
      <c r="I8" s="126"/>
      <c r="J8" s="127"/>
    </row>
    <row r="9" spans="1:10" s="21" customFormat="1" ht="21" customHeight="1">
      <c r="A9" s="145"/>
      <c r="B9" s="104" t="s">
        <v>12</v>
      </c>
      <c r="C9" s="48" t="s">
        <v>9</v>
      </c>
      <c r="D9" s="53" t="s">
        <v>55</v>
      </c>
      <c r="E9" s="53">
        <v>5400</v>
      </c>
      <c r="F9" s="48">
        <v>39</v>
      </c>
      <c r="G9" s="83">
        <f>E9/1000</f>
        <v>5.4</v>
      </c>
      <c r="H9" s="48">
        <f>G9*F9</f>
        <v>210.60000000000002</v>
      </c>
      <c r="I9" s="48"/>
      <c r="J9" s="10" t="s">
        <v>11</v>
      </c>
    </row>
    <row r="10" spans="1:10" s="21" customFormat="1" ht="21" customHeight="1">
      <c r="A10" s="145"/>
      <c r="B10" s="104" t="s">
        <v>13</v>
      </c>
      <c r="C10" s="48" t="s">
        <v>9</v>
      </c>
      <c r="D10" s="53" t="s">
        <v>55</v>
      </c>
      <c r="E10" s="53">
        <v>6450</v>
      </c>
      <c r="F10" s="48">
        <v>6</v>
      </c>
      <c r="G10" s="83">
        <f>E10/1000</f>
        <v>6.45</v>
      </c>
      <c r="H10" s="48">
        <f>G10*F10</f>
        <v>38.700000000000003</v>
      </c>
      <c r="I10" s="48"/>
      <c r="J10" s="10" t="s">
        <v>11</v>
      </c>
    </row>
    <row r="11" spans="1:10" s="21" customFormat="1" ht="21" customHeight="1" thickBot="1">
      <c r="A11" s="149"/>
      <c r="B11" s="2"/>
      <c r="C11" s="2"/>
      <c r="D11" s="3" t="s">
        <v>29</v>
      </c>
      <c r="E11" s="4"/>
      <c r="F11" s="49">
        <f>SUM(F9:F10)</f>
        <v>45</v>
      </c>
      <c r="G11" s="5"/>
      <c r="H11" s="49">
        <f>SUM(H9:H10)</f>
        <v>249.3</v>
      </c>
      <c r="I11" s="2"/>
      <c r="J11" s="6"/>
    </row>
    <row r="12" spans="1:10" ht="19.5" customHeight="1">
      <c r="A12" s="146">
        <v>4</v>
      </c>
      <c r="B12" s="125" t="s">
        <v>65</v>
      </c>
      <c r="C12" s="126"/>
      <c r="D12" s="126"/>
      <c r="E12" s="126"/>
      <c r="F12" s="126"/>
      <c r="G12" s="126"/>
      <c r="H12" s="126"/>
      <c r="I12" s="126"/>
      <c r="J12" s="127"/>
    </row>
    <row r="13" spans="1:10" ht="16.5" thickBot="1">
      <c r="A13" s="150"/>
      <c r="B13" s="103" t="s">
        <v>12</v>
      </c>
      <c r="C13" s="2" t="s">
        <v>9</v>
      </c>
      <c r="D13" s="82" t="s">
        <v>55</v>
      </c>
      <c r="E13" s="82">
        <v>5400</v>
      </c>
      <c r="F13" s="2">
        <v>30</v>
      </c>
      <c r="G13" s="84">
        <f>E13/1000</f>
        <v>5.4</v>
      </c>
      <c r="H13" s="2">
        <f>G13*F13</f>
        <v>162</v>
      </c>
      <c r="I13" s="2"/>
      <c r="J13" s="11" t="s">
        <v>11</v>
      </c>
    </row>
    <row r="14" spans="1:10" ht="21.75" customHeight="1">
      <c r="A14" s="146">
        <v>5</v>
      </c>
      <c r="B14" s="131" t="s">
        <v>56</v>
      </c>
      <c r="C14" s="131"/>
      <c r="D14" s="131"/>
      <c r="E14" s="131"/>
      <c r="F14" s="131"/>
      <c r="G14" s="131"/>
      <c r="H14" s="131"/>
      <c r="I14" s="131"/>
      <c r="J14" s="132"/>
    </row>
    <row r="15" spans="1:10" ht="15.75">
      <c r="A15" s="151"/>
      <c r="B15" s="104" t="s">
        <v>14</v>
      </c>
      <c r="C15" s="7" t="s">
        <v>9</v>
      </c>
      <c r="D15" s="93" t="s">
        <v>83</v>
      </c>
      <c r="E15" s="8">
        <v>6500</v>
      </c>
      <c r="F15" s="44">
        <v>17</v>
      </c>
      <c r="G15" s="9">
        <f t="shared" ref="G15:G27" si="0">E15/1000</f>
        <v>6.5</v>
      </c>
      <c r="H15" s="7">
        <f t="shared" ref="H15:H27" si="1">G15*F15</f>
        <v>110.5</v>
      </c>
      <c r="I15" s="7"/>
      <c r="J15" s="22" t="s">
        <v>15</v>
      </c>
    </row>
    <row r="16" spans="1:10" ht="15.75">
      <c r="A16" s="151"/>
      <c r="B16" s="104" t="s">
        <v>16</v>
      </c>
      <c r="C16" s="7" t="s">
        <v>9</v>
      </c>
      <c r="D16" s="93" t="s">
        <v>83</v>
      </c>
      <c r="E16" s="8">
        <v>2000</v>
      </c>
      <c r="F16" s="44">
        <v>5</v>
      </c>
      <c r="G16" s="9">
        <f t="shared" si="0"/>
        <v>2</v>
      </c>
      <c r="H16" s="7">
        <f t="shared" si="1"/>
        <v>10</v>
      </c>
      <c r="I16" s="7"/>
      <c r="J16" s="22" t="s">
        <v>15</v>
      </c>
    </row>
    <row r="17" spans="1:10" ht="15.75">
      <c r="A17" s="151"/>
      <c r="B17" s="104" t="s">
        <v>17</v>
      </c>
      <c r="C17" s="7" t="s">
        <v>9</v>
      </c>
      <c r="D17" s="93" t="s">
        <v>83</v>
      </c>
      <c r="E17" s="8">
        <v>5800</v>
      </c>
      <c r="F17" s="44">
        <v>2</v>
      </c>
      <c r="G17" s="9">
        <f t="shared" si="0"/>
        <v>5.8</v>
      </c>
      <c r="H17" s="7">
        <f t="shared" si="1"/>
        <v>11.6</v>
      </c>
      <c r="I17" s="7"/>
      <c r="J17" s="22" t="s">
        <v>15</v>
      </c>
    </row>
    <row r="18" spans="1:10" ht="15.75">
      <c r="A18" s="151"/>
      <c r="B18" s="104" t="s">
        <v>18</v>
      </c>
      <c r="C18" s="7" t="s">
        <v>9</v>
      </c>
      <c r="D18" s="93" t="s">
        <v>83</v>
      </c>
      <c r="E18" s="8">
        <v>5870</v>
      </c>
      <c r="F18" s="44">
        <v>2</v>
      </c>
      <c r="G18" s="9">
        <f t="shared" si="0"/>
        <v>5.87</v>
      </c>
      <c r="H18" s="7">
        <f t="shared" si="1"/>
        <v>11.74</v>
      </c>
      <c r="I18" s="7"/>
      <c r="J18" s="22" t="s">
        <v>15</v>
      </c>
    </row>
    <row r="19" spans="1:10" ht="15.75">
      <c r="A19" s="151"/>
      <c r="B19" s="104" t="s">
        <v>19</v>
      </c>
      <c r="C19" s="7" t="s">
        <v>9</v>
      </c>
      <c r="D19" s="93" t="s">
        <v>83</v>
      </c>
      <c r="E19" s="8">
        <v>5940</v>
      </c>
      <c r="F19" s="44">
        <v>2</v>
      </c>
      <c r="G19" s="9">
        <f t="shared" si="0"/>
        <v>5.94</v>
      </c>
      <c r="H19" s="7">
        <f t="shared" si="1"/>
        <v>11.88</v>
      </c>
      <c r="I19" s="7"/>
      <c r="J19" s="22" t="s">
        <v>15</v>
      </c>
    </row>
    <row r="20" spans="1:10" ht="15.75">
      <c r="A20" s="151"/>
      <c r="B20" s="104" t="s">
        <v>20</v>
      </c>
      <c r="C20" s="7" t="s">
        <v>9</v>
      </c>
      <c r="D20" s="93" t="s">
        <v>83</v>
      </c>
      <c r="E20" s="8">
        <v>6010</v>
      </c>
      <c r="F20" s="44">
        <v>2</v>
      </c>
      <c r="G20" s="9">
        <f t="shared" si="0"/>
        <v>6.01</v>
      </c>
      <c r="H20" s="7">
        <f t="shared" si="1"/>
        <v>12.02</v>
      </c>
      <c r="I20" s="7"/>
      <c r="J20" s="22" t="s">
        <v>15</v>
      </c>
    </row>
    <row r="21" spans="1:10" ht="15.75">
      <c r="A21" s="151"/>
      <c r="B21" s="104" t="s">
        <v>21</v>
      </c>
      <c r="C21" s="7" t="s">
        <v>9</v>
      </c>
      <c r="D21" s="93" t="s">
        <v>83</v>
      </c>
      <c r="E21" s="8">
        <v>6080</v>
      </c>
      <c r="F21" s="44">
        <v>2</v>
      </c>
      <c r="G21" s="9">
        <f t="shared" si="0"/>
        <v>6.08</v>
      </c>
      <c r="H21" s="7">
        <f t="shared" si="1"/>
        <v>12.16</v>
      </c>
      <c r="I21" s="7"/>
      <c r="J21" s="22" t="s">
        <v>15</v>
      </c>
    </row>
    <row r="22" spans="1:10" ht="15.75">
      <c r="A22" s="151"/>
      <c r="B22" s="104" t="s">
        <v>22</v>
      </c>
      <c r="C22" s="7" t="s">
        <v>9</v>
      </c>
      <c r="D22" s="93" t="s">
        <v>83</v>
      </c>
      <c r="E22" s="8">
        <v>6150</v>
      </c>
      <c r="F22" s="44">
        <v>2</v>
      </c>
      <c r="G22" s="9">
        <f t="shared" si="0"/>
        <v>6.15</v>
      </c>
      <c r="H22" s="7">
        <f t="shared" si="1"/>
        <v>12.3</v>
      </c>
      <c r="I22" s="7"/>
      <c r="J22" s="22" t="s">
        <v>15</v>
      </c>
    </row>
    <row r="23" spans="1:10" ht="15.75">
      <c r="A23" s="151"/>
      <c r="B23" s="104" t="s">
        <v>23</v>
      </c>
      <c r="C23" s="7" t="s">
        <v>9</v>
      </c>
      <c r="D23" s="93" t="s">
        <v>83</v>
      </c>
      <c r="E23" s="8">
        <v>6220</v>
      </c>
      <c r="F23" s="44">
        <v>2</v>
      </c>
      <c r="G23" s="9">
        <f t="shared" si="0"/>
        <v>6.22</v>
      </c>
      <c r="H23" s="7">
        <f t="shared" si="1"/>
        <v>12.44</v>
      </c>
      <c r="I23" s="7"/>
      <c r="J23" s="22" t="s">
        <v>15</v>
      </c>
    </row>
    <row r="24" spans="1:10" ht="15.75">
      <c r="A24" s="151"/>
      <c r="B24" s="104" t="s">
        <v>24</v>
      </c>
      <c r="C24" s="7" t="s">
        <v>9</v>
      </c>
      <c r="D24" s="93" t="s">
        <v>83</v>
      </c>
      <c r="E24" s="8">
        <v>6290</v>
      </c>
      <c r="F24" s="44">
        <v>2</v>
      </c>
      <c r="G24" s="9">
        <f t="shared" si="0"/>
        <v>6.29</v>
      </c>
      <c r="H24" s="7">
        <f t="shared" si="1"/>
        <v>12.58</v>
      </c>
      <c r="I24" s="7"/>
      <c r="J24" s="22" t="s">
        <v>15</v>
      </c>
    </row>
    <row r="25" spans="1:10" ht="15.75">
      <c r="A25" s="151"/>
      <c r="B25" s="104" t="s">
        <v>25</v>
      </c>
      <c r="C25" s="7" t="s">
        <v>9</v>
      </c>
      <c r="D25" s="93" t="s">
        <v>83</v>
      </c>
      <c r="E25" s="8">
        <v>6360</v>
      </c>
      <c r="F25" s="44">
        <v>2</v>
      </c>
      <c r="G25" s="9">
        <f t="shared" si="0"/>
        <v>6.36</v>
      </c>
      <c r="H25" s="7">
        <f t="shared" si="1"/>
        <v>12.72</v>
      </c>
      <c r="I25" s="7"/>
      <c r="J25" s="22" t="s">
        <v>15</v>
      </c>
    </row>
    <row r="26" spans="1:10" ht="15.75">
      <c r="A26" s="151"/>
      <c r="B26" s="104" t="s">
        <v>26</v>
      </c>
      <c r="C26" s="7" t="s">
        <v>9</v>
      </c>
      <c r="D26" s="93" t="s">
        <v>83</v>
      </c>
      <c r="E26" s="8">
        <v>6430</v>
      </c>
      <c r="F26" s="44">
        <v>2</v>
      </c>
      <c r="G26" s="9">
        <f t="shared" si="0"/>
        <v>6.43</v>
      </c>
      <c r="H26" s="7">
        <f t="shared" si="1"/>
        <v>12.86</v>
      </c>
      <c r="I26" s="7"/>
      <c r="J26" s="22" t="s">
        <v>15</v>
      </c>
    </row>
    <row r="27" spans="1:10" ht="15.6" customHeight="1">
      <c r="A27" s="151"/>
      <c r="B27" s="104" t="s">
        <v>27</v>
      </c>
      <c r="C27" s="7" t="s">
        <v>9</v>
      </c>
      <c r="D27" s="93" t="s">
        <v>83</v>
      </c>
      <c r="E27" s="8">
        <v>6470</v>
      </c>
      <c r="F27" s="44">
        <v>2</v>
      </c>
      <c r="G27" s="9">
        <f t="shared" si="0"/>
        <v>6.47</v>
      </c>
      <c r="H27" s="7">
        <f t="shared" si="1"/>
        <v>12.94</v>
      </c>
      <c r="I27" s="7"/>
      <c r="J27" s="22" t="s">
        <v>15</v>
      </c>
    </row>
    <row r="28" spans="1:10" ht="18.75" customHeight="1" thickBot="1">
      <c r="A28" s="152"/>
      <c r="B28" s="76"/>
      <c r="C28" s="23"/>
      <c r="D28" s="24" t="s">
        <v>29</v>
      </c>
      <c r="E28" s="23"/>
      <c r="F28" s="56">
        <f>SUM(F15:F27)</f>
        <v>44</v>
      </c>
      <c r="G28" s="25"/>
      <c r="H28" s="50">
        <f>SUM(H15:H27)</f>
        <v>255.74</v>
      </c>
      <c r="I28" s="23">
        <v>1637</v>
      </c>
      <c r="J28" s="26" t="s">
        <v>66</v>
      </c>
    </row>
    <row r="29" spans="1:10" ht="18.75" customHeight="1">
      <c r="A29" s="144">
        <v>8</v>
      </c>
      <c r="B29" s="131" t="s">
        <v>67</v>
      </c>
      <c r="C29" s="131"/>
      <c r="D29" s="131"/>
      <c r="E29" s="131"/>
      <c r="F29" s="131"/>
      <c r="G29" s="131"/>
      <c r="H29" s="131"/>
      <c r="I29" s="131"/>
      <c r="J29" s="132"/>
    </row>
    <row r="30" spans="1:10" ht="18.75" customHeight="1">
      <c r="A30" s="145"/>
      <c r="B30" s="163" t="s">
        <v>0</v>
      </c>
      <c r="C30" s="133" t="s">
        <v>1</v>
      </c>
      <c r="D30" s="133" t="s">
        <v>2</v>
      </c>
      <c r="E30" s="133" t="s">
        <v>3</v>
      </c>
      <c r="F30" s="133" t="s">
        <v>4</v>
      </c>
      <c r="G30" s="134" t="s">
        <v>30</v>
      </c>
      <c r="H30" s="134"/>
      <c r="I30" s="134" t="s">
        <v>7</v>
      </c>
      <c r="J30" s="128" t="s">
        <v>8</v>
      </c>
    </row>
    <row r="31" spans="1:10" ht="18.75" customHeight="1">
      <c r="A31" s="145"/>
      <c r="B31" s="163"/>
      <c r="C31" s="133"/>
      <c r="D31" s="133"/>
      <c r="E31" s="133"/>
      <c r="F31" s="133"/>
      <c r="G31" s="7" t="s">
        <v>5</v>
      </c>
      <c r="H31" s="7" t="s">
        <v>6</v>
      </c>
      <c r="I31" s="134"/>
      <c r="J31" s="128"/>
    </row>
    <row r="32" spans="1:10" ht="18.75" customHeight="1">
      <c r="A32" s="145"/>
      <c r="B32" s="104" t="s">
        <v>36</v>
      </c>
      <c r="C32" s="7" t="s">
        <v>9</v>
      </c>
      <c r="D32" s="8" t="s">
        <v>35</v>
      </c>
      <c r="E32" s="8">
        <v>4490</v>
      </c>
      <c r="F32" s="44">
        <v>2</v>
      </c>
      <c r="G32" s="9">
        <f t="shared" ref="G32:G44" si="2">E32/1000</f>
        <v>4.49</v>
      </c>
      <c r="H32" s="52">
        <f t="shared" ref="H32:H44" si="3">G32*F32</f>
        <v>8.98</v>
      </c>
      <c r="I32" s="7"/>
      <c r="J32" s="22" t="s">
        <v>15</v>
      </c>
    </row>
    <row r="33" spans="1:13" ht="18.75" customHeight="1">
      <c r="A33" s="145"/>
      <c r="B33" s="104" t="s">
        <v>37</v>
      </c>
      <c r="C33" s="7" t="s">
        <v>9</v>
      </c>
      <c r="D33" s="8" t="s">
        <v>35</v>
      </c>
      <c r="E33" s="8">
        <v>3690</v>
      </c>
      <c r="F33" s="44">
        <v>4</v>
      </c>
      <c r="G33" s="9">
        <f t="shared" si="2"/>
        <v>3.69</v>
      </c>
      <c r="H33" s="52">
        <f t="shared" si="3"/>
        <v>14.76</v>
      </c>
      <c r="I33" s="7"/>
      <c r="J33" s="22" t="s">
        <v>15</v>
      </c>
    </row>
    <row r="34" spans="1:13" ht="18.75" customHeight="1">
      <c r="A34" s="145"/>
      <c r="B34" s="104" t="s">
        <v>38</v>
      </c>
      <c r="C34" s="7" t="s">
        <v>9</v>
      </c>
      <c r="D34" s="8" t="s">
        <v>35</v>
      </c>
      <c r="E34" s="8">
        <v>3170</v>
      </c>
      <c r="F34" s="44">
        <v>7</v>
      </c>
      <c r="G34" s="9">
        <f t="shared" si="2"/>
        <v>3.17</v>
      </c>
      <c r="H34" s="52">
        <f t="shared" si="3"/>
        <v>22.189999999999998</v>
      </c>
      <c r="I34" s="7"/>
      <c r="J34" s="22" t="s">
        <v>15</v>
      </c>
    </row>
    <row r="35" spans="1:13" ht="18.75" customHeight="1">
      <c r="A35" s="145"/>
      <c r="B35" s="104" t="s">
        <v>39</v>
      </c>
      <c r="C35" s="7" t="s">
        <v>9</v>
      </c>
      <c r="D35" s="8" t="s">
        <v>35</v>
      </c>
      <c r="E35" s="8">
        <v>3310</v>
      </c>
      <c r="F35" s="44">
        <v>2</v>
      </c>
      <c r="G35" s="9">
        <f t="shared" si="2"/>
        <v>3.31</v>
      </c>
      <c r="H35" s="52">
        <f t="shared" si="3"/>
        <v>6.62</v>
      </c>
      <c r="I35" s="7"/>
      <c r="J35" s="22" t="s">
        <v>15</v>
      </c>
    </row>
    <row r="36" spans="1:13" ht="18.75" customHeight="1">
      <c r="A36" s="145"/>
      <c r="B36" s="104" t="s">
        <v>44</v>
      </c>
      <c r="C36" s="44" t="s">
        <v>9</v>
      </c>
      <c r="D36" s="46" t="s">
        <v>35</v>
      </c>
      <c r="E36" s="47">
        <v>3440</v>
      </c>
      <c r="F36" s="45">
        <v>2</v>
      </c>
      <c r="G36" s="28">
        <f t="shared" si="2"/>
        <v>3.44</v>
      </c>
      <c r="H36" s="59">
        <f t="shared" si="3"/>
        <v>6.88</v>
      </c>
      <c r="I36" s="45"/>
      <c r="J36" s="22" t="s">
        <v>15</v>
      </c>
    </row>
    <row r="37" spans="1:13" ht="18.75" customHeight="1">
      <c r="A37" s="145"/>
      <c r="B37" s="104" t="s">
        <v>45</v>
      </c>
      <c r="C37" s="44" t="s">
        <v>9</v>
      </c>
      <c r="D37" s="46" t="s">
        <v>35</v>
      </c>
      <c r="E37" s="47">
        <v>3570</v>
      </c>
      <c r="F37" s="45">
        <v>2</v>
      </c>
      <c r="G37" s="28">
        <f t="shared" si="2"/>
        <v>3.57</v>
      </c>
      <c r="H37" s="59">
        <f t="shared" si="3"/>
        <v>7.14</v>
      </c>
      <c r="I37" s="45"/>
      <c r="J37" s="22" t="s">
        <v>15</v>
      </c>
    </row>
    <row r="38" spans="1:13" ht="18.75" customHeight="1">
      <c r="A38" s="145"/>
      <c r="B38" s="104" t="s">
        <v>46</v>
      </c>
      <c r="C38" s="44" t="s">
        <v>9</v>
      </c>
      <c r="D38" s="46" t="s">
        <v>35</v>
      </c>
      <c r="E38" s="47">
        <v>3710</v>
      </c>
      <c r="F38" s="45">
        <v>2</v>
      </c>
      <c r="G38" s="28">
        <f t="shared" si="2"/>
        <v>3.71</v>
      </c>
      <c r="H38" s="59">
        <f t="shared" si="3"/>
        <v>7.42</v>
      </c>
      <c r="I38" s="45"/>
      <c r="J38" s="22" t="s">
        <v>15</v>
      </c>
    </row>
    <row r="39" spans="1:13" ht="18.75" customHeight="1">
      <c r="A39" s="145"/>
      <c r="B39" s="104" t="s">
        <v>47</v>
      </c>
      <c r="C39" s="44" t="s">
        <v>9</v>
      </c>
      <c r="D39" s="46" t="s">
        <v>35</v>
      </c>
      <c r="E39" s="47">
        <v>4140</v>
      </c>
      <c r="F39" s="45">
        <v>1</v>
      </c>
      <c r="G39" s="28">
        <f t="shared" si="2"/>
        <v>4.1399999999999997</v>
      </c>
      <c r="H39" s="59">
        <f t="shared" si="3"/>
        <v>4.1399999999999997</v>
      </c>
      <c r="I39" s="45"/>
      <c r="J39" s="22" t="s">
        <v>15</v>
      </c>
    </row>
    <row r="40" spans="1:13" ht="18.75" customHeight="1">
      <c r="A40" s="145"/>
      <c r="B40" s="104" t="s">
        <v>48</v>
      </c>
      <c r="C40" s="44" t="s">
        <v>9</v>
      </c>
      <c r="D40" s="46" t="s">
        <v>35</v>
      </c>
      <c r="E40" s="47">
        <v>4270</v>
      </c>
      <c r="F40" s="45">
        <v>1</v>
      </c>
      <c r="G40" s="28">
        <f t="shared" si="2"/>
        <v>4.2699999999999996</v>
      </c>
      <c r="H40" s="59">
        <f t="shared" si="3"/>
        <v>4.2699999999999996</v>
      </c>
      <c r="I40" s="45"/>
      <c r="J40" s="22" t="s">
        <v>15</v>
      </c>
    </row>
    <row r="41" spans="1:13" ht="18.75" customHeight="1">
      <c r="A41" s="145"/>
      <c r="B41" s="104" t="s">
        <v>49</v>
      </c>
      <c r="C41" s="44" t="s">
        <v>9</v>
      </c>
      <c r="D41" s="46" t="s">
        <v>35</v>
      </c>
      <c r="E41" s="47">
        <v>4400</v>
      </c>
      <c r="F41" s="45">
        <v>1</v>
      </c>
      <c r="G41" s="28">
        <f t="shared" si="2"/>
        <v>4.4000000000000004</v>
      </c>
      <c r="H41" s="59">
        <f t="shared" si="3"/>
        <v>4.4000000000000004</v>
      </c>
      <c r="I41" s="45"/>
      <c r="J41" s="22" t="s">
        <v>15</v>
      </c>
    </row>
    <row r="42" spans="1:13" ht="18.75" customHeight="1">
      <c r="A42" s="145"/>
      <c r="B42" s="104" t="s">
        <v>50</v>
      </c>
      <c r="C42" s="44" t="s">
        <v>9</v>
      </c>
      <c r="D42" s="46" t="s">
        <v>35</v>
      </c>
      <c r="E42" s="47">
        <v>4540</v>
      </c>
      <c r="F42" s="45">
        <v>1</v>
      </c>
      <c r="G42" s="28">
        <f t="shared" si="2"/>
        <v>4.54</v>
      </c>
      <c r="H42" s="59">
        <f t="shared" si="3"/>
        <v>4.54</v>
      </c>
      <c r="I42" s="45"/>
      <c r="J42" s="22" t="s">
        <v>15</v>
      </c>
    </row>
    <row r="43" spans="1:13" ht="18.75" customHeight="1">
      <c r="A43" s="145"/>
      <c r="B43" s="104" t="s">
        <v>51</v>
      </c>
      <c r="C43" s="44" t="s">
        <v>9</v>
      </c>
      <c r="D43" s="46" t="s">
        <v>35</v>
      </c>
      <c r="E43" s="47">
        <v>4670</v>
      </c>
      <c r="F43" s="45">
        <v>1</v>
      </c>
      <c r="G43" s="28">
        <f t="shared" si="2"/>
        <v>4.67</v>
      </c>
      <c r="H43" s="59">
        <f t="shared" si="3"/>
        <v>4.67</v>
      </c>
      <c r="I43" s="45"/>
      <c r="J43" s="22" t="s">
        <v>15</v>
      </c>
    </row>
    <row r="44" spans="1:13" ht="18.75" customHeight="1">
      <c r="A44" s="145"/>
      <c r="B44" s="104" t="s">
        <v>52</v>
      </c>
      <c r="C44" s="44" t="s">
        <v>9</v>
      </c>
      <c r="D44" s="46" t="s">
        <v>35</v>
      </c>
      <c r="E44" s="47">
        <v>4800</v>
      </c>
      <c r="F44" s="45">
        <v>1</v>
      </c>
      <c r="G44" s="28">
        <f t="shared" si="2"/>
        <v>4.8</v>
      </c>
      <c r="H44" s="59">
        <f t="shared" si="3"/>
        <v>4.8</v>
      </c>
      <c r="I44" s="45"/>
      <c r="J44" s="22" t="s">
        <v>15</v>
      </c>
    </row>
    <row r="45" spans="1:13" ht="18.75" customHeight="1" thickBot="1">
      <c r="A45" s="145"/>
      <c r="B45" s="45"/>
      <c r="C45" s="27"/>
      <c r="D45" s="29" t="s">
        <v>29</v>
      </c>
      <c r="E45" s="20"/>
      <c r="F45" s="57">
        <f>SUM(F32:F44)</f>
        <v>27</v>
      </c>
      <c r="G45" s="28"/>
      <c r="H45" s="51">
        <f>SUM(H32:H44)</f>
        <v>100.81</v>
      </c>
      <c r="I45" s="27">
        <v>645</v>
      </c>
      <c r="J45" s="105" t="s">
        <v>66</v>
      </c>
    </row>
    <row r="46" spans="1:13" ht="16.5" thickBot="1">
      <c r="A46" s="146">
        <v>9</v>
      </c>
      <c r="B46" s="137" t="s">
        <v>68</v>
      </c>
      <c r="C46" s="138"/>
      <c r="D46" s="138"/>
      <c r="E46" s="138"/>
      <c r="F46" s="138"/>
      <c r="G46" s="138"/>
      <c r="H46" s="138"/>
      <c r="I46" s="138"/>
      <c r="J46" s="139"/>
    </row>
    <row r="47" spans="1:13" ht="21" customHeight="1">
      <c r="A47" s="147"/>
      <c r="B47" s="141" t="s">
        <v>0</v>
      </c>
      <c r="C47" s="140" t="s">
        <v>1</v>
      </c>
      <c r="D47" s="140" t="s">
        <v>2</v>
      </c>
      <c r="E47" s="140" t="s">
        <v>3</v>
      </c>
      <c r="F47" s="140" t="s">
        <v>31</v>
      </c>
      <c r="G47" s="136" t="s">
        <v>30</v>
      </c>
      <c r="H47" s="136"/>
      <c r="I47" s="136" t="s">
        <v>7</v>
      </c>
      <c r="J47" s="143" t="s">
        <v>8</v>
      </c>
      <c r="K47" s="16"/>
      <c r="L47" s="16"/>
      <c r="M47" s="16"/>
    </row>
    <row r="48" spans="1:13" ht="18.75" customHeight="1">
      <c r="A48" s="147"/>
      <c r="B48" s="142"/>
      <c r="C48" s="133"/>
      <c r="D48" s="133"/>
      <c r="E48" s="133"/>
      <c r="F48" s="133"/>
      <c r="G48" s="94" t="s">
        <v>5</v>
      </c>
      <c r="H48" s="94" t="s">
        <v>6</v>
      </c>
      <c r="I48" s="134"/>
      <c r="J48" s="128"/>
      <c r="K48" s="16"/>
      <c r="L48" s="16"/>
      <c r="M48" s="16"/>
    </row>
    <row r="49" spans="1:16" ht="17.25" customHeight="1">
      <c r="A49" s="147"/>
      <c r="B49" s="107" t="s">
        <v>69</v>
      </c>
      <c r="C49" s="94" t="s">
        <v>9</v>
      </c>
      <c r="D49" s="93" t="s">
        <v>83</v>
      </c>
      <c r="E49" s="93">
        <v>8900</v>
      </c>
      <c r="F49" s="93">
        <v>22</v>
      </c>
      <c r="G49" s="28">
        <v>8.9</v>
      </c>
      <c r="H49" s="53">
        <v>195.8</v>
      </c>
      <c r="I49" s="94">
        <v>1253</v>
      </c>
      <c r="J49" s="22" t="s">
        <v>15</v>
      </c>
      <c r="K49" s="15"/>
      <c r="L49" s="15"/>
      <c r="M49" s="15"/>
      <c r="N49" s="17"/>
      <c r="O49" s="17"/>
      <c r="P49" s="17"/>
    </row>
    <row r="50" spans="1:16" ht="15.75" customHeight="1">
      <c r="A50" s="147"/>
      <c r="B50" s="107" t="s">
        <v>70</v>
      </c>
      <c r="C50" s="94" t="s">
        <v>9</v>
      </c>
      <c r="D50" s="93" t="s">
        <v>83</v>
      </c>
      <c r="E50" s="93">
        <v>6170</v>
      </c>
      <c r="F50" s="93">
        <v>1</v>
      </c>
      <c r="G50" s="28">
        <v>6.17</v>
      </c>
      <c r="H50" s="53">
        <v>6.17</v>
      </c>
      <c r="I50" s="94">
        <v>39</v>
      </c>
      <c r="J50" s="22" t="s">
        <v>15</v>
      </c>
      <c r="K50" s="135"/>
      <c r="L50" s="135"/>
      <c r="M50" s="135"/>
      <c r="N50" s="17"/>
      <c r="O50" s="17"/>
      <c r="P50" s="17"/>
    </row>
    <row r="51" spans="1:16" s="14" customFormat="1" ht="19.5" customHeight="1" thickBot="1">
      <c r="A51" s="148"/>
      <c r="B51" s="77"/>
      <c r="C51" s="100"/>
      <c r="D51" s="18" t="s">
        <v>29</v>
      </c>
      <c r="E51" s="108"/>
      <c r="F51" s="108">
        <f>SUM(F49:F50)</f>
        <v>23</v>
      </c>
      <c r="G51" s="108"/>
      <c r="H51" s="109">
        <f>SUM(H49:H50)</f>
        <v>201.97</v>
      </c>
      <c r="I51" s="4">
        <f>I49+I50</f>
        <v>1292</v>
      </c>
      <c r="J51" s="110" t="s">
        <v>66</v>
      </c>
      <c r="K51" s="135"/>
      <c r="L51" s="135"/>
      <c r="M51" s="135"/>
      <c r="N51" s="135"/>
      <c r="O51" s="135"/>
      <c r="P51" s="135"/>
    </row>
    <row r="52" spans="1:16" ht="18.75" customHeight="1" thickBot="1">
      <c r="A52" s="169">
        <v>10</v>
      </c>
      <c r="B52" s="137" t="s">
        <v>71</v>
      </c>
      <c r="C52" s="138"/>
      <c r="D52" s="138"/>
      <c r="E52" s="138"/>
      <c r="F52" s="138"/>
      <c r="G52" s="138"/>
      <c r="H52" s="138"/>
      <c r="I52" s="138"/>
      <c r="J52" s="139"/>
    </row>
    <row r="53" spans="1:16" ht="18.75" customHeight="1">
      <c r="A53" s="170"/>
      <c r="B53" s="141" t="s">
        <v>0</v>
      </c>
      <c r="C53" s="140" t="s">
        <v>1</v>
      </c>
      <c r="D53" s="140" t="s">
        <v>2</v>
      </c>
      <c r="E53" s="140" t="s">
        <v>3</v>
      </c>
      <c r="F53" s="140" t="s">
        <v>31</v>
      </c>
      <c r="G53" s="136" t="s">
        <v>30</v>
      </c>
      <c r="H53" s="136"/>
      <c r="I53" s="136" t="s">
        <v>7</v>
      </c>
      <c r="J53" s="143" t="s">
        <v>8</v>
      </c>
    </row>
    <row r="54" spans="1:16" ht="18.75" customHeight="1">
      <c r="A54" s="170"/>
      <c r="B54" s="171"/>
      <c r="C54" s="155"/>
      <c r="D54" s="155"/>
      <c r="E54" s="155"/>
      <c r="F54" s="155"/>
      <c r="G54" s="95" t="s">
        <v>5</v>
      </c>
      <c r="H54" s="95" t="s">
        <v>6</v>
      </c>
      <c r="I54" s="162"/>
      <c r="J54" s="154"/>
    </row>
    <row r="55" spans="1:16" ht="18.75" customHeight="1">
      <c r="A55" s="170"/>
      <c r="B55" s="107" t="s">
        <v>72</v>
      </c>
      <c r="C55" s="94" t="s">
        <v>9</v>
      </c>
      <c r="D55" s="93" t="s">
        <v>83</v>
      </c>
      <c r="E55" s="96">
        <v>9350</v>
      </c>
      <c r="F55" s="96">
        <v>19</v>
      </c>
      <c r="G55" s="28">
        <v>9.35</v>
      </c>
      <c r="H55" s="95">
        <v>177.65</v>
      </c>
      <c r="I55" s="95">
        <v>1137</v>
      </c>
      <c r="J55" s="22" t="s">
        <v>15</v>
      </c>
    </row>
    <row r="56" spans="1:16" ht="18.75" customHeight="1">
      <c r="A56" s="170"/>
      <c r="B56" s="107" t="s">
        <v>73</v>
      </c>
      <c r="C56" s="94" t="s">
        <v>9</v>
      </c>
      <c r="D56" s="93" t="s">
        <v>83</v>
      </c>
      <c r="E56" s="96">
        <v>6770</v>
      </c>
      <c r="F56" s="96">
        <v>1</v>
      </c>
      <c r="G56" s="28">
        <v>6.77</v>
      </c>
      <c r="H56" s="95">
        <v>6.77</v>
      </c>
      <c r="I56" s="95">
        <v>43</v>
      </c>
      <c r="J56" s="22" t="s">
        <v>15</v>
      </c>
    </row>
    <row r="57" spans="1:16" ht="18.75" customHeight="1">
      <c r="A57" s="170"/>
      <c r="B57" s="107" t="s">
        <v>74</v>
      </c>
      <c r="C57" s="94" t="s">
        <v>9</v>
      </c>
      <c r="D57" s="93" t="s">
        <v>83</v>
      </c>
      <c r="E57" s="96">
        <v>9450</v>
      </c>
      <c r="F57" s="96">
        <v>2</v>
      </c>
      <c r="G57" s="28">
        <v>9.4499999999999993</v>
      </c>
      <c r="H57" s="95">
        <v>18.899999999999999</v>
      </c>
      <c r="I57" s="95">
        <v>121</v>
      </c>
      <c r="J57" s="22" t="s">
        <v>15</v>
      </c>
    </row>
    <row r="58" spans="1:16" ht="18.75" customHeight="1">
      <c r="A58" s="170"/>
      <c r="B58" s="107" t="s">
        <v>75</v>
      </c>
      <c r="C58" s="94" t="s">
        <v>9</v>
      </c>
      <c r="D58" s="93" t="s">
        <v>83</v>
      </c>
      <c r="E58" s="96">
        <v>9580</v>
      </c>
      <c r="F58" s="96">
        <v>2</v>
      </c>
      <c r="G58" s="28">
        <v>9.58</v>
      </c>
      <c r="H58" s="95">
        <v>19.16</v>
      </c>
      <c r="I58" s="95">
        <v>123</v>
      </c>
      <c r="J58" s="22" t="s">
        <v>15</v>
      </c>
    </row>
    <row r="59" spans="1:16" ht="18.75" customHeight="1">
      <c r="A59" s="170"/>
      <c r="B59" s="107" t="s">
        <v>76</v>
      </c>
      <c r="C59" s="94" t="s">
        <v>9</v>
      </c>
      <c r="D59" s="93" t="s">
        <v>83</v>
      </c>
      <c r="E59" s="96">
        <v>9720</v>
      </c>
      <c r="F59" s="96">
        <v>2</v>
      </c>
      <c r="G59" s="28">
        <v>9.7200000000000006</v>
      </c>
      <c r="H59" s="95">
        <v>19.440000000000001</v>
      </c>
      <c r="I59" s="95">
        <v>124</v>
      </c>
      <c r="J59" s="22" t="s">
        <v>15</v>
      </c>
    </row>
    <row r="60" spans="1:16" ht="18.75" customHeight="1">
      <c r="A60" s="170"/>
      <c r="B60" s="107" t="s">
        <v>77</v>
      </c>
      <c r="C60" s="94" t="s">
        <v>9</v>
      </c>
      <c r="D60" s="93" t="s">
        <v>83</v>
      </c>
      <c r="E60" s="96">
        <v>9850</v>
      </c>
      <c r="F60" s="96">
        <v>2</v>
      </c>
      <c r="G60" s="28">
        <v>9.85</v>
      </c>
      <c r="H60" s="95">
        <v>19.7</v>
      </c>
      <c r="I60" s="95">
        <v>126</v>
      </c>
      <c r="J60" s="22" t="s">
        <v>15</v>
      </c>
    </row>
    <row r="61" spans="1:16" ht="18.75" customHeight="1">
      <c r="A61" s="170"/>
      <c r="B61" s="107" t="s">
        <v>78</v>
      </c>
      <c r="C61" s="94" t="s">
        <v>9</v>
      </c>
      <c r="D61" s="93" t="s">
        <v>83</v>
      </c>
      <c r="E61" s="96">
        <v>9980</v>
      </c>
      <c r="F61" s="96">
        <v>2</v>
      </c>
      <c r="G61" s="28">
        <v>9.98</v>
      </c>
      <c r="H61" s="95">
        <v>19.96</v>
      </c>
      <c r="I61" s="95">
        <v>128</v>
      </c>
      <c r="J61" s="22" t="s">
        <v>15</v>
      </c>
    </row>
    <row r="62" spans="1:16" ht="18.75" customHeight="1">
      <c r="A62" s="170"/>
      <c r="B62" s="107" t="s">
        <v>79</v>
      </c>
      <c r="C62" s="94" t="s">
        <v>9</v>
      </c>
      <c r="D62" s="93" t="s">
        <v>83</v>
      </c>
      <c r="E62" s="96">
        <v>10110</v>
      </c>
      <c r="F62" s="96">
        <v>2</v>
      </c>
      <c r="G62" s="28">
        <v>10.11</v>
      </c>
      <c r="H62" s="95">
        <v>20.22</v>
      </c>
      <c r="I62" s="95">
        <v>129</v>
      </c>
      <c r="J62" s="22" t="s">
        <v>15</v>
      </c>
    </row>
    <row r="63" spans="1:16" ht="18.75" customHeight="1">
      <c r="A63" s="170"/>
      <c r="B63" s="107" t="s">
        <v>80</v>
      </c>
      <c r="C63" s="94" t="s">
        <v>9</v>
      </c>
      <c r="D63" s="93" t="s">
        <v>83</v>
      </c>
      <c r="E63" s="96">
        <v>10250</v>
      </c>
      <c r="F63" s="96">
        <v>2</v>
      </c>
      <c r="G63" s="28">
        <v>10.25</v>
      </c>
      <c r="H63" s="95">
        <v>20.5</v>
      </c>
      <c r="I63" s="95">
        <v>131</v>
      </c>
      <c r="J63" s="22" t="s">
        <v>15</v>
      </c>
    </row>
    <row r="64" spans="1:16" ht="18.75" customHeight="1">
      <c r="A64" s="170"/>
      <c r="B64" s="107" t="s">
        <v>81</v>
      </c>
      <c r="C64" s="94" t="s">
        <v>9</v>
      </c>
      <c r="D64" s="93" t="s">
        <v>83</v>
      </c>
      <c r="E64" s="96">
        <v>10380</v>
      </c>
      <c r="F64" s="96">
        <v>2</v>
      </c>
      <c r="G64" s="28">
        <v>10.38</v>
      </c>
      <c r="H64" s="95">
        <v>20.76</v>
      </c>
      <c r="I64" s="95">
        <v>133</v>
      </c>
      <c r="J64" s="22" t="s">
        <v>15</v>
      </c>
    </row>
    <row r="65" spans="1:10" ht="15.75">
      <c r="A65" s="170"/>
      <c r="B65" s="107" t="s">
        <v>82</v>
      </c>
      <c r="C65" s="94" t="s">
        <v>9</v>
      </c>
      <c r="D65" s="93" t="s">
        <v>83</v>
      </c>
      <c r="E65" s="30">
        <v>10450</v>
      </c>
      <c r="F65" s="30">
        <v>1</v>
      </c>
      <c r="G65" s="28">
        <v>10.45</v>
      </c>
      <c r="H65" s="48">
        <v>10.45</v>
      </c>
      <c r="I65" s="94">
        <v>67</v>
      </c>
      <c r="J65" s="22" t="s">
        <v>15</v>
      </c>
    </row>
    <row r="66" spans="1:10" ht="16.5" thickBot="1">
      <c r="A66" s="170"/>
      <c r="B66" s="77"/>
      <c r="C66" s="31"/>
      <c r="D66" s="18" t="s">
        <v>29</v>
      </c>
      <c r="E66" s="31"/>
      <c r="F66" s="31">
        <f>SUM(F55:F65)</f>
        <v>37</v>
      </c>
      <c r="G66" s="31"/>
      <c r="H66" s="106">
        <f>SUM(H55:H65)</f>
        <v>353.50999999999993</v>
      </c>
      <c r="I66" s="31">
        <f>SUM(I55:I65)</f>
        <v>2262</v>
      </c>
      <c r="J66" s="32" t="s">
        <v>66</v>
      </c>
    </row>
    <row r="67" spans="1:10" ht="21" customHeight="1" thickBot="1">
      <c r="A67" s="166">
        <v>11</v>
      </c>
      <c r="B67" s="164" t="s">
        <v>57</v>
      </c>
      <c r="C67" s="164"/>
      <c r="D67" s="164"/>
      <c r="E67" s="164"/>
      <c r="F67" s="164"/>
      <c r="G67" s="164"/>
      <c r="H67" s="164"/>
      <c r="I67" s="164"/>
      <c r="J67" s="165"/>
    </row>
    <row r="68" spans="1:10" ht="18.75">
      <c r="A68" s="167"/>
      <c r="B68" s="141" t="s">
        <v>0</v>
      </c>
      <c r="C68" s="140" t="s">
        <v>1</v>
      </c>
      <c r="D68" s="140" t="s">
        <v>2</v>
      </c>
      <c r="E68" s="140" t="s">
        <v>3</v>
      </c>
      <c r="F68" s="140" t="s">
        <v>31</v>
      </c>
      <c r="G68" s="136" t="s">
        <v>30</v>
      </c>
      <c r="H68" s="136"/>
      <c r="I68" s="136" t="s">
        <v>7</v>
      </c>
      <c r="J68" s="143" t="s">
        <v>8</v>
      </c>
    </row>
    <row r="69" spans="1:10" ht="16.5" thickBot="1">
      <c r="A69" s="167"/>
      <c r="B69" s="159"/>
      <c r="C69" s="160"/>
      <c r="D69" s="160"/>
      <c r="E69" s="160"/>
      <c r="F69" s="160"/>
      <c r="G69" s="43" t="s">
        <v>5</v>
      </c>
      <c r="H69" s="43" t="s">
        <v>6</v>
      </c>
      <c r="I69" s="161"/>
      <c r="J69" s="153"/>
    </row>
    <row r="70" spans="1:10" ht="16.5" thickBot="1">
      <c r="A70" s="167"/>
      <c r="B70" s="122" t="s">
        <v>84</v>
      </c>
      <c r="C70" s="123"/>
      <c r="D70" s="123"/>
      <c r="E70" s="123"/>
      <c r="F70" s="123"/>
      <c r="G70" s="123"/>
      <c r="H70" s="123"/>
      <c r="I70" s="123"/>
      <c r="J70" s="124"/>
    </row>
    <row r="71" spans="1:10" ht="15.75">
      <c r="A71" s="167"/>
      <c r="B71" s="97" t="s">
        <v>85</v>
      </c>
      <c r="C71" s="35" t="s">
        <v>9</v>
      </c>
      <c r="D71" s="38" t="s">
        <v>41</v>
      </c>
      <c r="E71" s="98">
        <v>8350</v>
      </c>
      <c r="F71" s="98">
        <v>36</v>
      </c>
      <c r="G71" s="117">
        <v>8.35</v>
      </c>
      <c r="H71" s="99">
        <v>300.60000000000002</v>
      </c>
      <c r="I71" s="99">
        <v>1954</v>
      </c>
      <c r="J71" s="41" t="s">
        <v>40</v>
      </c>
    </row>
    <row r="72" spans="1:10" ht="16.5" thickBot="1">
      <c r="A72" s="167"/>
      <c r="B72" s="112"/>
      <c r="C72" s="113"/>
      <c r="D72" s="113" t="s">
        <v>86</v>
      </c>
      <c r="E72" s="113"/>
      <c r="F72" s="113">
        <v>36</v>
      </c>
      <c r="G72" s="114"/>
      <c r="H72" s="114">
        <f>H71</f>
        <v>300.60000000000002</v>
      </c>
      <c r="I72" s="114">
        <f>I71</f>
        <v>1954</v>
      </c>
      <c r="J72" s="115" t="s">
        <v>66</v>
      </c>
    </row>
    <row r="73" spans="1:10" ht="16.5" thickBot="1">
      <c r="A73" s="167"/>
      <c r="B73" s="122" t="s">
        <v>87</v>
      </c>
      <c r="C73" s="123"/>
      <c r="D73" s="123"/>
      <c r="E73" s="123"/>
      <c r="F73" s="123"/>
      <c r="G73" s="123"/>
      <c r="H73" s="123"/>
      <c r="I73" s="123"/>
      <c r="J73" s="124"/>
    </row>
    <row r="74" spans="1:10" ht="15.75">
      <c r="A74" s="167"/>
      <c r="B74" s="97" t="s">
        <v>88</v>
      </c>
      <c r="C74" s="35" t="s">
        <v>9</v>
      </c>
      <c r="D74" s="38" t="s">
        <v>41</v>
      </c>
      <c r="E74" s="98">
        <v>8250</v>
      </c>
      <c r="F74" s="98">
        <v>42</v>
      </c>
      <c r="G74" s="117">
        <v>8.25</v>
      </c>
      <c r="H74" s="99">
        <v>346.5</v>
      </c>
      <c r="I74" s="99">
        <v>2252</v>
      </c>
      <c r="J74" s="41" t="s">
        <v>40</v>
      </c>
    </row>
    <row r="75" spans="1:10" ht="16.5" thickBot="1">
      <c r="A75" s="167"/>
      <c r="B75" s="112"/>
      <c r="C75" s="113"/>
      <c r="D75" s="113" t="s">
        <v>86</v>
      </c>
      <c r="E75" s="113"/>
      <c r="F75" s="113">
        <f>F74</f>
        <v>42</v>
      </c>
      <c r="G75" s="114"/>
      <c r="H75" s="114">
        <f>H74</f>
        <v>346.5</v>
      </c>
      <c r="I75" s="114">
        <f>I74</f>
        <v>2252</v>
      </c>
      <c r="J75" s="115" t="s">
        <v>66</v>
      </c>
    </row>
    <row r="76" spans="1:10" ht="16.5" thickBot="1">
      <c r="A76" s="167"/>
      <c r="B76" s="122" t="s">
        <v>59</v>
      </c>
      <c r="C76" s="123"/>
      <c r="D76" s="123"/>
      <c r="E76" s="123"/>
      <c r="F76" s="123"/>
      <c r="G76" s="123"/>
      <c r="H76" s="123"/>
      <c r="I76" s="123"/>
      <c r="J76" s="124"/>
    </row>
    <row r="77" spans="1:10" ht="15.75">
      <c r="A77" s="167"/>
      <c r="B77" s="111" t="s">
        <v>42</v>
      </c>
      <c r="C77" s="35" t="s">
        <v>9</v>
      </c>
      <c r="D77" s="38" t="s">
        <v>41</v>
      </c>
      <c r="E77" s="38">
        <v>10700</v>
      </c>
      <c r="F77" s="34">
        <v>27</v>
      </c>
      <c r="G77" s="28">
        <f t="shared" ref="G77" si="4">E77/1000</f>
        <v>10.7</v>
      </c>
      <c r="H77" s="54">
        <f t="shared" ref="H77" si="5">G77*F77</f>
        <v>288.89999999999998</v>
      </c>
      <c r="I77" s="38">
        <v>1878</v>
      </c>
      <c r="J77" s="41" t="s">
        <v>40</v>
      </c>
    </row>
    <row r="78" spans="1:10" ht="16.5" thickBot="1">
      <c r="A78" s="167"/>
      <c r="B78" s="78"/>
      <c r="C78" s="39"/>
      <c r="D78" s="40" t="s">
        <v>29</v>
      </c>
      <c r="E78" s="39"/>
      <c r="F78" s="33">
        <f>SUM(F77)</f>
        <v>27</v>
      </c>
      <c r="G78" s="39"/>
      <c r="H78" s="55">
        <f>SUM(H77)</f>
        <v>288.89999999999998</v>
      </c>
      <c r="I78" s="39">
        <v>1878</v>
      </c>
      <c r="J78" s="116" t="s">
        <v>66</v>
      </c>
    </row>
    <row r="79" spans="1:10" ht="16.5" thickBot="1">
      <c r="A79" s="167"/>
      <c r="B79" s="156" t="s">
        <v>60</v>
      </c>
      <c r="C79" s="157"/>
      <c r="D79" s="157"/>
      <c r="E79" s="157"/>
      <c r="F79" s="157"/>
      <c r="G79" s="157"/>
      <c r="H79" s="157"/>
      <c r="I79" s="157"/>
      <c r="J79" s="158"/>
    </row>
    <row r="80" spans="1:10" ht="15.75">
      <c r="A80" s="167"/>
      <c r="B80" s="87" t="s">
        <v>43</v>
      </c>
      <c r="C80" s="99" t="s">
        <v>9</v>
      </c>
      <c r="D80" s="68" t="s">
        <v>41</v>
      </c>
      <c r="E80" s="69">
        <v>10400</v>
      </c>
      <c r="F80" s="60">
        <v>3</v>
      </c>
      <c r="G80" s="118">
        <f t="shared" ref="G80:G81" si="6">E80/1000</f>
        <v>10.4</v>
      </c>
      <c r="H80" s="70">
        <f t="shared" ref="H80:H81" si="7">G80*F80</f>
        <v>31.200000000000003</v>
      </c>
      <c r="I80" s="68">
        <v>203</v>
      </c>
      <c r="J80" s="71" t="s">
        <v>40</v>
      </c>
    </row>
    <row r="81" spans="1:13" ht="15.75">
      <c r="A81" s="167"/>
      <c r="B81" s="88" t="s">
        <v>53</v>
      </c>
      <c r="C81" s="94" t="s">
        <v>9</v>
      </c>
      <c r="D81" s="36" t="s">
        <v>41</v>
      </c>
      <c r="E81" s="66">
        <v>10160</v>
      </c>
      <c r="F81" s="30">
        <v>8</v>
      </c>
      <c r="G81" s="28">
        <f t="shared" si="6"/>
        <v>10.16</v>
      </c>
      <c r="H81" s="67">
        <f t="shared" si="7"/>
        <v>81.28</v>
      </c>
      <c r="I81" s="36">
        <v>528</v>
      </c>
      <c r="J81" s="42" t="s">
        <v>40</v>
      </c>
    </row>
    <row r="82" spans="1:13" ht="15.75">
      <c r="A82" s="167"/>
      <c r="B82" s="88" t="s">
        <v>54</v>
      </c>
      <c r="C82" s="94" t="s">
        <v>9</v>
      </c>
      <c r="D82" s="36" t="s">
        <v>41</v>
      </c>
      <c r="E82" s="66">
        <v>6000</v>
      </c>
      <c r="F82" s="30">
        <v>6</v>
      </c>
      <c r="G82" s="28">
        <f t="shared" ref="G82" si="8">E82/1000</f>
        <v>6</v>
      </c>
      <c r="H82" s="67">
        <f t="shared" ref="H82" si="9">G82*F82</f>
        <v>36</v>
      </c>
      <c r="I82" s="36">
        <v>234</v>
      </c>
      <c r="J82" s="42" t="s">
        <v>40</v>
      </c>
    </row>
    <row r="83" spans="1:13" ht="16.5" thickBot="1">
      <c r="A83" s="167"/>
      <c r="B83" s="79"/>
      <c r="C83" s="12"/>
      <c r="D83" s="72" t="s">
        <v>29</v>
      </c>
      <c r="E83" s="12"/>
      <c r="F83" s="31">
        <f>SUM(F80:F82)</f>
        <v>17</v>
      </c>
      <c r="G83" s="37"/>
      <c r="H83" s="119">
        <f>SUM(H80:H82)</f>
        <v>148.48000000000002</v>
      </c>
      <c r="I83" s="37">
        <f>SUM(I80:I82)</f>
        <v>965</v>
      </c>
      <c r="J83" s="13"/>
    </row>
    <row r="84" spans="1:13" ht="16.5" thickBot="1">
      <c r="A84" s="168"/>
      <c r="B84" s="80"/>
      <c r="C84" s="61"/>
      <c r="D84" s="62" t="s">
        <v>28</v>
      </c>
      <c r="E84" s="63"/>
      <c r="F84" s="64">
        <f>SUM(F78,F83,F72,F75)</f>
        <v>122</v>
      </c>
      <c r="G84" s="63"/>
      <c r="H84" s="120">
        <f>SUM(H78,H83,H72,H75)</f>
        <v>1084.48</v>
      </c>
      <c r="I84" s="121">
        <f>I72+I75+I78+I83</f>
        <v>7049</v>
      </c>
      <c r="J84" s="65" t="s">
        <v>66</v>
      </c>
    </row>
    <row r="85" spans="1:13" ht="15.75">
      <c r="A85" s="74"/>
      <c r="B85" s="81"/>
      <c r="C85" s="1"/>
      <c r="D85" s="1"/>
      <c r="E85" s="1"/>
      <c r="F85" s="58"/>
      <c r="G85" s="1"/>
      <c r="H85" s="1"/>
      <c r="I85" s="1"/>
      <c r="J85" s="1"/>
    </row>
    <row r="86" spans="1:13">
      <c r="A86" s="89"/>
      <c r="B86" t="s">
        <v>32</v>
      </c>
      <c r="F86"/>
    </row>
    <row r="87" spans="1:13">
      <c r="A87" s="89"/>
      <c r="B87" s="92">
        <v>1</v>
      </c>
      <c r="C87" s="19" t="s">
        <v>33</v>
      </c>
      <c r="F87"/>
    </row>
    <row r="88" spans="1:13">
      <c r="A88" s="89"/>
      <c r="B88" s="92">
        <v>2</v>
      </c>
      <c r="C88" s="19" t="s">
        <v>34</v>
      </c>
      <c r="F88"/>
    </row>
    <row r="89" spans="1:13">
      <c r="A89" s="89"/>
      <c r="B89" s="92">
        <v>3</v>
      </c>
      <c r="C89" s="86" t="s">
        <v>58</v>
      </c>
      <c r="D89" s="15"/>
      <c r="F89" s="15"/>
      <c r="G89" s="15"/>
      <c r="H89" s="15"/>
      <c r="I89" s="15"/>
      <c r="J89" s="15"/>
      <c r="K89" s="17"/>
      <c r="L89" s="17"/>
      <c r="M89" s="17"/>
    </row>
    <row r="90" spans="1:13" ht="15.75" thickBot="1">
      <c r="A90" s="89"/>
      <c r="B90" s="92"/>
      <c r="C90" s="90"/>
      <c r="D90" s="90"/>
      <c r="E90" s="91"/>
      <c r="F90" s="91"/>
    </row>
    <row r="91" spans="1:13" ht="15.75">
      <c r="B91" s="189" t="s">
        <v>89</v>
      </c>
      <c r="C91" s="172"/>
      <c r="D91" s="172"/>
      <c r="E91" s="172"/>
      <c r="F91" s="172"/>
      <c r="G91" s="172"/>
      <c r="H91" s="172"/>
      <c r="I91" s="172"/>
      <c r="J91" s="173"/>
    </row>
    <row r="92" spans="1:13" ht="18.75">
      <c r="B92" s="142" t="s">
        <v>0</v>
      </c>
      <c r="C92" s="133" t="s">
        <v>1</v>
      </c>
      <c r="D92" s="133" t="s">
        <v>2</v>
      </c>
      <c r="E92" s="133" t="s">
        <v>3</v>
      </c>
      <c r="F92" s="133" t="s">
        <v>31</v>
      </c>
      <c r="G92" s="134" t="s">
        <v>30</v>
      </c>
      <c r="H92" s="134"/>
      <c r="I92" s="134" t="s">
        <v>7</v>
      </c>
      <c r="J92" s="128" t="s">
        <v>8</v>
      </c>
    </row>
    <row r="93" spans="1:13" ht="16.5" thickBot="1">
      <c r="B93" s="171"/>
      <c r="C93" s="155"/>
      <c r="D93" s="155"/>
      <c r="E93" s="155"/>
      <c r="F93" s="155"/>
      <c r="G93" s="102" t="s">
        <v>5</v>
      </c>
      <c r="H93" s="102" t="s">
        <v>6</v>
      </c>
      <c r="I93" s="162"/>
      <c r="J93" s="154"/>
    </row>
    <row r="94" spans="1:13" ht="15.75">
      <c r="B94" s="174" t="s">
        <v>90</v>
      </c>
      <c r="C94" s="175"/>
      <c r="D94" s="175"/>
      <c r="E94" s="175"/>
      <c r="F94" s="175"/>
      <c r="G94" s="175"/>
      <c r="H94" s="175"/>
      <c r="I94" s="175"/>
      <c r="J94" s="176"/>
    </row>
    <row r="95" spans="1:13" ht="31.5">
      <c r="B95" s="177" t="s">
        <v>91</v>
      </c>
      <c r="C95" s="101" t="s">
        <v>92</v>
      </c>
      <c r="D95" s="178" t="s">
        <v>93</v>
      </c>
      <c r="E95" s="30">
        <v>4150</v>
      </c>
      <c r="F95" s="30">
        <v>9</v>
      </c>
      <c r="G95" s="30">
        <v>4.2</v>
      </c>
      <c r="H95" s="48">
        <v>37.35</v>
      </c>
      <c r="I95" s="101" t="s">
        <v>94</v>
      </c>
      <c r="J95" s="179" t="s">
        <v>40</v>
      </c>
    </row>
    <row r="96" spans="1:13" ht="16.5" thickBot="1">
      <c r="B96" s="180"/>
      <c r="C96" s="31"/>
      <c r="D96" s="18" t="s">
        <v>29</v>
      </c>
      <c r="E96" s="31"/>
      <c r="F96" s="187">
        <f>SUM(F95)</f>
        <v>9</v>
      </c>
      <c r="G96" s="187"/>
      <c r="H96" s="188">
        <f>SUM(H95)</f>
        <v>37.35</v>
      </c>
      <c r="I96" s="31"/>
      <c r="J96" s="32"/>
    </row>
    <row r="97" spans="2:10" ht="15.75">
      <c r="B97" s="189" t="s">
        <v>95</v>
      </c>
      <c r="C97" s="172"/>
      <c r="D97" s="172"/>
      <c r="E97" s="172"/>
      <c r="F97" s="172"/>
      <c r="G97" s="172"/>
      <c r="H97" s="172"/>
      <c r="I97" s="172"/>
      <c r="J97" s="173"/>
    </row>
    <row r="98" spans="2:10" ht="18.75">
      <c r="B98" s="142" t="s">
        <v>0</v>
      </c>
      <c r="C98" s="133" t="s">
        <v>1</v>
      </c>
      <c r="D98" s="133" t="s">
        <v>2</v>
      </c>
      <c r="E98" s="133" t="s">
        <v>3</v>
      </c>
      <c r="F98" s="133" t="s">
        <v>31</v>
      </c>
      <c r="G98" s="134" t="s">
        <v>30</v>
      </c>
      <c r="H98" s="134"/>
      <c r="I98" s="134" t="s">
        <v>7</v>
      </c>
      <c r="J98" s="128" t="s">
        <v>8</v>
      </c>
    </row>
    <row r="99" spans="2:10" ht="16.5" thickBot="1">
      <c r="B99" s="171"/>
      <c r="C99" s="155"/>
      <c r="D99" s="155"/>
      <c r="E99" s="155"/>
      <c r="F99" s="155"/>
      <c r="G99" s="102" t="s">
        <v>5</v>
      </c>
      <c r="H99" s="102" t="s">
        <v>6</v>
      </c>
      <c r="I99" s="162"/>
      <c r="J99" s="154"/>
    </row>
    <row r="100" spans="2:10" ht="16.5" thickBot="1">
      <c r="B100" s="181" t="s">
        <v>90</v>
      </c>
      <c r="C100" s="182"/>
      <c r="D100" s="182"/>
      <c r="E100" s="182"/>
      <c r="F100" s="182"/>
      <c r="G100" s="182"/>
      <c r="H100" s="182"/>
      <c r="I100" s="182"/>
      <c r="J100" s="183"/>
    </row>
    <row r="101" spans="2:10" ht="31.5">
      <c r="B101" s="190" t="s">
        <v>96</v>
      </c>
      <c r="C101" s="35" t="s">
        <v>92</v>
      </c>
      <c r="D101" s="184" t="s">
        <v>97</v>
      </c>
      <c r="E101" s="34">
        <v>8950</v>
      </c>
      <c r="F101" s="34">
        <v>5</v>
      </c>
      <c r="G101" s="34">
        <v>9</v>
      </c>
      <c r="H101" s="185">
        <v>44.75</v>
      </c>
      <c r="I101" s="101" t="s">
        <v>94</v>
      </c>
      <c r="J101" s="41" t="s">
        <v>40</v>
      </c>
    </row>
    <row r="102" spans="2:10" ht="31.5">
      <c r="B102" s="177" t="s">
        <v>98</v>
      </c>
      <c r="C102" s="101" t="s">
        <v>92</v>
      </c>
      <c r="D102" s="186" t="s">
        <v>99</v>
      </c>
      <c r="E102" s="30">
        <v>3140</v>
      </c>
      <c r="F102" s="30">
        <v>2</v>
      </c>
      <c r="G102" s="30">
        <v>2.4</v>
      </c>
      <c r="H102" s="48">
        <v>4.71</v>
      </c>
      <c r="I102" s="101" t="s">
        <v>94</v>
      </c>
      <c r="J102" s="42" t="s">
        <v>40</v>
      </c>
    </row>
    <row r="103" spans="2:10" ht="16.5" thickBot="1">
      <c r="B103" s="180"/>
      <c r="C103" s="31"/>
      <c r="D103" s="18" t="s">
        <v>29</v>
      </c>
      <c r="E103" s="31"/>
      <c r="F103" s="187">
        <f>SUM(F101:F102)</f>
        <v>7</v>
      </c>
      <c r="G103" s="187"/>
      <c r="H103" s="188">
        <f>SUM(H101:H102)</f>
        <v>49.46</v>
      </c>
      <c r="I103" s="31"/>
      <c r="J103" s="32"/>
    </row>
  </sheetData>
  <mergeCells count="84">
    <mergeCell ref="B100:J100"/>
    <mergeCell ref="B94:J94"/>
    <mergeCell ref="B97:J97"/>
    <mergeCell ref="B98:B99"/>
    <mergeCell ref="C98:C99"/>
    <mergeCell ref="D98:D99"/>
    <mergeCell ref="E98:E99"/>
    <mergeCell ref="F98:F99"/>
    <mergeCell ref="G98:H98"/>
    <mergeCell ref="I98:I99"/>
    <mergeCell ref="J98:J99"/>
    <mergeCell ref="B91:J91"/>
    <mergeCell ref="B92:B93"/>
    <mergeCell ref="C92:C93"/>
    <mergeCell ref="D92:D93"/>
    <mergeCell ref="E92:E93"/>
    <mergeCell ref="F92:F93"/>
    <mergeCell ref="G92:H92"/>
    <mergeCell ref="I92:I93"/>
    <mergeCell ref="J92:J93"/>
    <mergeCell ref="A67:A84"/>
    <mergeCell ref="A52:A66"/>
    <mergeCell ref="B53:B54"/>
    <mergeCell ref="C53:C54"/>
    <mergeCell ref="D53:D54"/>
    <mergeCell ref="J68:J69"/>
    <mergeCell ref="B76:J76"/>
    <mergeCell ref="J53:J54"/>
    <mergeCell ref="F53:F54"/>
    <mergeCell ref="B79:J79"/>
    <mergeCell ref="B68:B69"/>
    <mergeCell ref="C68:C69"/>
    <mergeCell ref="D68:D69"/>
    <mergeCell ref="E68:E69"/>
    <mergeCell ref="F68:F69"/>
    <mergeCell ref="G68:H68"/>
    <mergeCell ref="I68:I69"/>
    <mergeCell ref="I53:I54"/>
    <mergeCell ref="B70:J70"/>
    <mergeCell ref="B67:J67"/>
    <mergeCell ref="E53:E54"/>
    <mergeCell ref="B52:J52"/>
    <mergeCell ref="A2:A5"/>
    <mergeCell ref="A6:A7"/>
    <mergeCell ref="A8:A11"/>
    <mergeCell ref="A12:A13"/>
    <mergeCell ref="A14:A28"/>
    <mergeCell ref="B30:B31"/>
    <mergeCell ref="C30:C31"/>
    <mergeCell ref="D30:D31"/>
    <mergeCell ref="A29:A45"/>
    <mergeCell ref="A46:A51"/>
    <mergeCell ref="J30:J31"/>
    <mergeCell ref="E30:E31"/>
    <mergeCell ref="F30:F31"/>
    <mergeCell ref="G30:H30"/>
    <mergeCell ref="I30:I31"/>
    <mergeCell ref="K50:M50"/>
    <mergeCell ref="K51:P51"/>
    <mergeCell ref="G47:H47"/>
    <mergeCell ref="B46:J46"/>
    <mergeCell ref="E47:E48"/>
    <mergeCell ref="F47:F48"/>
    <mergeCell ref="I47:I48"/>
    <mergeCell ref="D47:D48"/>
    <mergeCell ref="B47:B48"/>
    <mergeCell ref="C47:C48"/>
    <mergeCell ref="J47:J48"/>
    <mergeCell ref="B73:J73"/>
    <mergeCell ref="B2:J2"/>
    <mergeCell ref="J3:J4"/>
    <mergeCell ref="B6:J6"/>
    <mergeCell ref="B14:J14"/>
    <mergeCell ref="B3:B4"/>
    <mergeCell ref="C3:C4"/>
    <mergeCell ref="D3:D4"/>
    <mergeCell ref="E3:E4"/>
    <mergeCell ref="F3:F4"/>
    <mergeCell ref="G3:H3"/>
    <mergeCell ref="I3:I4"/>
    <mergeCell ref="B8:J8"/>
    <mergeCell ref="B12:J12"/>
    <mergeCell ref="G53:H53"/>
    <mergeCell ref="B29:J29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2024-08-23T06:08:31Z</dcterms:modified>
</cp:coreProperties>
</file>