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ДСЗ\Инф\2023\2. Новгородский Север\11.2_ДК и ЛОСКНС_Новгородский-Кудряшов\Для запроса_ЛОС-КНС_Новгородский_15.04.2024\На площадку\"/>
    </mc:Choice>
  </mc:AlternateContent>
  <bookViews>
    <workbookView xWindow="-28920" yWindow="-1980" windowWidth="29040" windowHeight="15840" tabRatio="803"/>
  </bookViews>
  <sheets>
    <sheet name="1_РКЦ" sheetId="23" r:id="rId1"/>
    <sheet name="2_Заполнять здесь! ВОР 222" sheetId="21" r:id="rId2"/>
    <sheet name="График" sheetId="25" r:id="rId3"/>
    <sheet name="!!Давальческие материалы!!" sheetId="24" r:id="rId4"/>
  </sheets>
  <definedNames>
    <definedName name="_xlnm._FilterDatabase" localSheetId="1" hidden="1">'2_Заполнять здесь! ВОР 222'!$A$5:$E$577</definedName>
    <definedName name="OLE_LINK1" localSheetId="1">'2_Заполнять здесь! ВОР 222'!#REF!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24" l="1"/>
  <c r="B26" i="24"/>
  <c r="F176" i="23" l="1"/>
  <c r="G176" i="23" s="1"/>
  <c r="F172" i="23"/>
  <c r="G172" i="23" s="1"/>
  <c r="F159" i="23"/>
  <c r="F156" i="23"/>
  <c r="G156" i="23" s="1"/>
  <c r="F154" i="23"/>
  <c r="G154" i="23" s="1"/>
  <c r="F133" i="23"/>
  <c r="G133" i="23" s="1"/>
  <c r="F128" i="23"/>
  <c r="G128" i="23" s="1"/>
  <c r="F125" i="23"/>
  <c r="G125" i="23" s="1"/>
  <c r="F110" i="23"/>
  <c r="G110" i="23" s="1"/>
  <c r="F102" i="23"/>
  <c r="G102" i="23" s="1"/>
  <c r="F100" i="23"/>
  <c r="G100" i="23" s="1"/>
  <c r="F87" i="23"/>
  <c r="G87" i="23" s="1"/>
  <c r="F69" i="23"/>
  <c r="G69" i="23" s="1"/>
  <c r="F65" i="23"/>
  <c r="G65" i="23" s="1"/>
  <c r="F58" i="23"/>
  <c r="G58" i="23" s="1"/>
  <c r="F28" i="23"/>
  <c r="G28" i="23" s="1"/>
  <c r="F26" i="23"/>
  <c r="G26" i="23" s="1"/>
  <c r="F23" i="23"/>
  <c r="G23" i="23" s="1"/>
  <c r="F19" i="23"/>
  <c r="G19" i="23" s="1"/>
  <c r="F17" i="23"/>
  <c r="G17" i="23" s="1"/>
  <c r="F14" i="23"/>
  <c r="G14" i="23" s="1"/>
  <c r="G139" i="23"/>
  <c r="G140" i="23"/>
  <c r="G159" i="23"/>
  <c r="G10" i="21"/>
  <c r="G11" i="21"/>
  <c r="G12" i="21"/>
  <c r="G13" i="21"/>
  <c r="G15" i="21"/>
  <c r="G16" i="21"/>
  <c r="G18" i="21"/>
  <c r="G17" i="21" s="1"/>
  <c r="G20" i="21"/>
  <c r="G19" i="21" s="1"/>
  <c r="F19" i="21" s="1"/>
  <c r="F12" i="23" s="1"/>
  <c r="G12" i="23" s="1"/>
  <c r="G22" i="21"/>
  <c r="G21" i="21" s="1"/>
  <c r="F21" i="21" s="1"/>
  <c r="F13" i="23" s="1"/>
  <c r="G13" i="23" s="1"/>
  <c r="G24" i="21"/>
  <c r="G23" i="21" s="1"/>
  <c r="F23" i="21" s="1"/>
  <c r="G26" i="21"/>
  <c r="G25" i="21" s="1"/>
  <c r="F25" i="21" s="1"/>
  <c r="F15" i="23" s="1"/>
  <c r="G15" i="23" s="1"/>
  <c r="G28" i="21"/>
  <c r="G27" i="21" s="1"/>
  <c r="F27" i="21" s="1"/>
  <c r="F16" i="23" s="1"/>
  <c r="G16" i="23" s="1"/>
  <c r="G30" i="21"/>
  <c r="G29" i="21" s="1"/>
  <c r="F29" i="21" s="1"/>
  <c r="G32" i="21"/>
  <c r="G31" i="21" s="1"/>
  <c r="F31" i="21" s="1"/>
  <c r="F18" i="23" s="1"/>
  <c r="G18" i="23" s="1"/>
  <c r="G34" i="21"/>
  <c r="G33" i="21" s="1"/>
  <c r="F33" i="21" s="1"/>
  <c r="G36" i="21"/>
  <c r="G35" i="21" s="1"/>
  <c r="F35" i="21" s="1"/>
  <c r="F20" i="23" s="1"/>
  <c r="G20" i="23" s="1"/>
  <c r="G39" i="21"/>
  <c r="G38" i="21" s="1"/>
  <c r="F38" i="21" s="1"/>
  <c r="F22" i="23" s="1"/>
  <c r="G22" i="23" s="1"/>
  <c r="G41" i="21"/>
  <c r="G40" i="21" s="1"/>
  <c r="F40" i="21" s="1"/>
  <c r="G43" i="21"/>
  <c r="G42" i="21" s="1"/>
  <c r="F42" i="21" s="1"/>
  <c r="F24" i="23" s="1"/>
  <c r="G24" i="23" s="1"/>
  <c r="G45" i="21"/>
  <c r="G44" i="21" s="1"/>
  <c r="F44" i="21" s="1"/>
  <c r="F25" i="23" s="1"/>
  <c r="G25" i="23" s="1"/>
  <c r="G47" i="21"/>
  <c r="G46" i="21" s="1"/>
  <c r="F46" i="21" s="1"/>
  <c r="G49" i="21"/>
  <c r="G48" i="21" s="1"/>
  <c r="F48" i="21" s="1"/>
  <c r="F27" i="23" s="1"/>
  <c r="G27" i="23" s="1"/>
  <c r="G51" i="21"/>
  <c r="G50" i="21" s="1"/>
  <c r="F50" i="21" s="1"/>
  <c r="G53" i="21"/>
  <c r="G52" i="21" s="1"/>
  <c r="F52" i="21" s="1"/>
  <c r="F29" i="23" s="1"/>
  <c r="G29" i="23" s="1"/>
  <c r="G55" i="21"/>
  <c r="G54" i="21" s="1"/>
  <c r="F54" i="21" s="1"/>
  <c r="F30" i="23" s="1"/>
  <c r="G30" i="23" s="1"/>
  <c r="G57" i="21"/>
  <c r="G58" i="21"/>
  <c r="G60" i="21"/>
  <c r="G61" i="21"/>
  <c r="G62" i="21"/>
  <c r="G63" i="21"/>
  <c r="G65" i="21"/>
  <c r="G66" i="21"/>
  <c r="G68" i="21"/>
  <c r="G69" i="21"/>
  <c r="G70" i="21"/>
  <c r="G71" i="21"/>
  <c r="G72" i="21"/>
  <c r="G74" i="21"/>
  <c r="G75" i="21"/>
  <c r="G77" i="21"/>
  <c r="G78" i="21"/>
  <c r="G79" i="21"/>
  <c r="G81" i="21"/>
  <c r="G82" i="21"/>
  <c r="G83" i="21"/>
  <c r="G85" i="21"/>
  <c r="G86" i="21"/>
  <c r="G87" i="21"/>
  <c r="G88" i="21"/>
  <c r="G90" i="21"/>
  <c r="G91" i="21"/>
  <c r="G92" i="21"/>
  <c r="G94" i="21"/>
  <c r="G95" i="21"/>
  <c r="G96" i="21"/>
  <c r="G98" i="21"/>
  <c r="G99" i="21"/>
  <c r="G100" i="21"/>
  <c r="G102" i="21"/>
  <c r="G103" i="21"/>
  <c r="G104" i="21"/>
  <c r="G106" i="21"/>
  <c r="G107" i="21"/>
  <c r="G108" i="21"/>
  <c r="G110" i="21"/>
  <c r="G111" i="21"/>
  <c r="G112" i="21"/>
  <c r="G114" i="21"/>
  <c r="G115" i="21"/>
  <c r="G116" i="21"/>
  <c r="G118" i="21"/>
  <c r="G119" i="21"/>
  <c r="G120" i="21"/>
  <c r="G122" i="21"/>
  <c r="G123" i="21"/>
  <c r="G124" i="21"/>
  <c r="G127" i="21"/>
  <c r="G128" i="21"/>
  <c r="G129" i="21"/>
  <c r="G130" i="21"/>
  <c r="G131" i="21"/>
  <c r="G132" i="21"/>
  <c r="G133" i="21"/>
  <c r="G134" i="21"/>
  <c r="G135" i="21"/>
  <c r="G137" i="21"/>
  <c r="G138" i="21"/>
  <c r="G139" i="21"/>
  <c r="G140" i="21"/>
  <c r="G141" i="21"/>
  <c r="G142" i="21"/>
  <c r="G143" i="21"/>
  <c r="G144" i="21"/>
  <c r="G145" i="21"/>
  <c r="G146" i="21"/>
  <c r="G148" i="21"/>
  <c r="G149" i="21"/>
  <c r="G150" i="21"/>
  <c r="G151" i="21"/>
  <c r="G152" i="21"/>
  <c r="G153" i="21"/>
  <c r="G154" i="21"/>
  <c r="G155" i="21"/>
  <c r="G156" i="21"/>
  <c r="G157" i="21"/>
  <c r="G159" i="21"/>
  <c r="G160" i="21"/>
  <c r="G161" i="21"/>
  <c r="G162" i="21"/>
  <c r="G163" i="21"/>
  <c r="G164" i="21"/>
  <c r="G165" i="21"/>
  <c r="G166" i="21"/>
  <c r="G167" i="21"/>
  <c r="G168" i="21"/>
  <c r="G170" i="21"/>
  <c r="G171" i="21"/>
  <c r="G172" i="21"/>
  <c r="G173" i="21"/>
  <c r="G174" i="21"/>
  <c r="G175" i="21"/>
  <c r="G176" i="21"/>
  <c r="G177" i="21"/>
  <c r="G178" i="21"/>
  <c r="G179" i="21"/>
  <c r="G181" i="21"/>
  <c r="G182" i="21"/>
  <c r="G183" i="21"/>
  <c r="G184" i="21"/>
  <c r="G185" i="21"/>
  <c r="G186" i="21"/>
  <c r="G187" i="21"/>
  <c r="G188" i="21"/>
  <c r="G189" i="21"/>
  <c r="G190" i="21"/>
  <c r="G192" i="21"/>
  <c r="G193" i="21"/>
  <c r="G194" i="21"/>
  <c r="G195" i="21"/>
  <c r="G196" i="21"/>
  <c r="G197" i="21"/>
  <c r="G198" i="21"/>
  <c r="G199" i="21"/>
  <c r="G200" i="21"/>
  <c r="G201" i="21"/>
  <c r="G205" i="21"/>
  <c r="G204" i="21" s="1"/>
  <c r="F204" i="21" s="1"/>
  <c r="G207" i="21"/>
  <c r="G208" i="21"/>
  <c r="G209" i="21"/>
  <c r="G210" i="21"/>
  <c r="G212" i="21"/>
  <c r="G211" i="21" s="1"/>
  <c r="F211" i="21" s="1"/>
  <c r="F60" i="23" s="1"/>
  <c r="G60" i="23" s="1"/>
  <c r="G214" i="21"/>
  <c r="G213" i="21" s="1"/>
  <c r="F213" i="21" s="1"/>
  <c r="F61" i="23" s="1"/>
  <c r="G61" i="23" s="1"/>
  <c r="G217" i="21"/>
  <c r="G216" i="21" s="1"/>
  <c r="F216" i="21" s="1"/>
  <c r="F63" i="23" s="1"/>
  <c r="G63" i="23" s="1"/>
  <c r="G219" i="21"/>
  <c r="G220" i="21"/>
  <c r="G221" i="21"/>
  <c r="G222" i="21"/>
  <c r="G224" i="21"/>
  <c r="G223" i="21" s="1"/>
  <c r="F223" i="21" s="1"/>
  <c r="G226" i="21"/>
  <c r="G225" i="21" s="1"/>
  <c r="F225" i="21" s="1"/>
  <c r="F66" i="23" s="1"/>
  <c r="G66" i="23" s="1"/>
  <c r="G229" i="21"/>
  <c r="G230" i="21"/>
  <c r="G231" i="21"/>
  <c r="G233" i="21"/>
  <c r="G232" i="21" s="1"/>
  <c r="F232" i="21" s="1"/>
  <c r="G235" i="21"/>
  <c r="G234" i="21" s="1"/>
  <c r="F234" i="21" s="1"/>
  <c r="F70" i="23" s="1"/>
  <c r="G70" i="23" s="1"/>
  <c r="G239" i="21"/>
  <c r="G240" i="21"/>
  <c r="G242" i="21"/>
  <c r="G243" i="21"/>
  <c r="G245" i="21"/>
  <c r="G246" i="21"/>
  <c r="G247" i="21"/>
  <c r="G249" i="21"/>
  <c r="G248" i="21" s="1"/>
  <c r="F248" i="21" s="1"/>
  <c r="F76" i="23" s="1"/>
  <c r="G76" i="23" s="1"/>
  <c r="G251" i="21"/>
  <c r="G250" i="21" s="1"/>
  <c r="F250" i="21" s="1"/>
  <c r="F77" i="23" s="1"/>
  <c r="G77" i="23" s="1"/>
  <c r="G253" i="21"/>
  <c r="G254" i="21"/>
  <c r="G256" i="21"/>
  <c r="G255" i="21" s="1"/>
  <c r="F255" i="21" s="1"/>
  <c r="F79" i="23" s="1"/>
  <c r="G79" i="23" s="1"/>
  <c r="G259" i="21"/>
  <c r="G260" i="21"/>
  <c r="G262" i="21"/>
  <c r="G263" i="21"/>
  <c r="G267" i="21"/>
  <c r="G268" i="21"/>
  <c r="G269" i="21"/>
  <c r="G271" i="21"/>
  <c r="G270" i="21" s="1"/>
  <c r="F270" i="21" s="1"/>
  <c r="F86" i="23" s="1"/>
  <c r="G86" i="23" s="1"/>
  <c r="G273" i="21"/>
  <c r="G272" i="21" s="1"/>
  <c r="F272" i="21" s="1"/>
  <c r="G275" i="21"/>
  <c r="G274" i="21" s="1"/>
  <c r="F274" i="21" s="1"/>
  <c r="F88" i="23" s="1"/>
  <c r="G88" i="23" s="1"/>
  <c r="G277" i="21"/>
  <c r="G278" i="21"/>
  <c r="G281" i="21"/>
  <c r="G282" i="21"/>
  <c r="G283" i="21"/>
  <c r="G284" i="21"/>
  <c r="G285" i="21"/>
  <c r="G287" i="21"/>
  <c r="G288" i="21"/>
  <c r="G289" i="21"/>
  <c r="G290" i="21"/>
  <c r="G291" i="21"/>
  <c r="G294" i="21"/>
  <c r="G295" i="21"/>
  <c r="G296" i="21"/>
  <c r="G297" i="21"/>
  <c r="G299" i="21"/>
  <c r="G300" i="21"/>
  <c r="G301" i="21"/>
  <c r="G302" i="21"/>
  <c r="G304" i="21"/>
  <c r="G305" i="21"/>
  <c r="G306" i="21"/>
  <c r="G307" i="21"/>
  <c r="G309" i="21"/>
  <c r="G310" i="21"/>
  <c r="G311" i="21"/>
  <c r="G312" i="21"/>
  <c r="G314" i="21"/>
  <c r="G313" i="21" s="1"/>
  <c r="F313" i="21" s="1"/>
  <c r="F98" i="23" s="1"/>
  <c r="G98" i="23" s="1"/>
  <c r="G316" i="21"/>
  <c r="G315" i="21" s="1"/>
  <c r="F315" i="21" s="1"/>
  <c r="F99" i="23" s="1"/>
  <c r="G99" i="23" s="1"/>
  <c r="G318" i="21"/>
  <c r="G317" i="21" s="1"/>
  <c r="F317" i="21" s="1"/>
  <c r="G320" i="21"/>
  <c r="G319" i="21" s="1"/>
  <c r="F319" i="21" s="1"/>
  <c r="F101" i="23" s="1"/>
  <c r="G101" i="23" s="1"/>
  <c r="G322" i="21"/>
  <c r="G321" i="21" s="1"/>
  <c r="F321" i="21" s="1"/>
  <c r="G325" i="21"/>
  <c r="G326" i="21"/>
  <c r="G327" i="21"/>
  <c r="G328" i="21"/>
  <c r="G329" i="21"/>
  <c r="G330" i="21"/>
  <c r="G332" i="21"/>
  <c r="G333" i="21"/>
  <c r="G334" i="21"/>
  <c r="G335" i="21"/>
  <c r="G336" i="21"/>
  <c r="G337" i="21"/>
  <c r="G339" i="21"/>
  <c r="G340" i="21"/>
  <c r="G344" i="21"/>
  <c r="G345" i="21"/>
  <c r="G346" i="21"/>
  <c r="G347" i="21"/>
  <c r="G349" i="21"/>
  <c r="G348" i="21" s="1"/>
  <c r="F348" i="21" s="1"/>
  <c r="G351" i="21"/>
  <c r="G350" i="21" s="1"/>
  <c r="F350" i="21" s="1"/>
  <c r="F111" i="23" s="1"/>
  <c r="G111" i="23" s="1"/>
  <c r="G353" i="21"/>
  <c r="G354" i="21"/>
  <c r="G355" i="21"/>
  <c r="G358" i="21"/>
  <c r="G359" i="21"/>
  <c r="G360" i="21"/>
  <c r="G362" i="21"/>
  <c r="G363" i="21"/>
  <c r="G364" i="21"/>
  <c r="G367" i="21"/>
  <c r="G368" i="21"/>
  <c r="G369" i="21"/>
  <c r="G370" i="21"/>
  <c r="G372" i="21"/>
  <c r="G373" i="21"/>
  <c r="G374" i="21"/>
  <c r="G375" i="21"/>
  <c r="G377" i="21"/>
  <c r="G378" i="21"/>
  <c r="G379" i="21"/>
  <c r="G380" i="21"/>
  <c r="G382" i="21"/>
  <c r="G383" i="21"/>
  <c r="G384" i="21"/>
  <c r="G385" i="21"/>
  <c r="G387" i="21"/>
  <c r="G388" i="21"/>
  <c r="G389" i="21"/>
  <c r="G390" i="21"/>
  <c r="G392" i="21"/>
  <c r="G393" i="21"/>
  <c r="G394" i="21"/>
  <c r="G395" i="21"/>
  <c r="G397" i="21"/>
  <c r="G398" i="21"/>
  <c r="G399" i="21"/>
  <c r="G400" i="21"/>
  <c r="G402" i="21"/>
  <c r="G401" i="21" s="1"/>
  <c r="F401" i="21" s="1"/>
  <c r="F124" i="23" s="1"/>
  <c r="G124" i="23" s="1"/>
  <c r="G404" i="21"/>
  <c r="G403" i="21" s="1"/>
  <c r="F403" i="21" s="1"/>
  <c r="G406" i="21"/>
  <c r="G405" i="21" s="1"/>
  <c r="F405" i="21" s="1"/>
  <c r="F126" i="23" s="1"/>
  <c r="G126" i="23" s="1"/>
  <c r="G408" i="21"/>
  <c r="G407" i="21" s="1"/>
  <c r="F407" i="21" s="1"/>
  <c r="F127" i="23" s="1"/>
  <c r="G127" i="23" s="1"/>
  <c r="G410" i="21"/>
  <c r="G409" i="21" s="1"/>
  <c r="F409" i="21" s="1"/>
  <c r="G412" i="21"/>
  <c r="G411" i="21" s="1"/>
  <c r="F411" i="21" s="1"/>
  <c r="F129" i="23" s="1"/>
  <c r="G129" i="23" s="1"/>
  <c r="G414" i="21"/>
  <c r="G413" i="21" s="1"/>
  <c r="F413" i="21" s="1"/>
  <c r="F130" i="23" s="1"/>
  <c r="G130" i="23" s="1"/>
  <c r="G416" i="21"/>
  <c r="G415" i="21" s="1"/>
  <c r="F415" i="21" s="1"/>
  <c r="F131" i="23" s="1"/>
  <c r="G131" i="23" s="1"/>
  <c r="G418" i="21"/>
  <c r="G417" i="21" s="1"/>
  <c r="F417" i="21" s="1"/>
  <c r="F132" i="23" s="1"/>
  <c r="G132" i="23" s="1"/>
  <c r="G420" i="21"/>
  <c r="G419" i="21" s="1"/>
  <c r="F419" i="21" s="1"/>
  <c r="G422" i="21"/>
  <c r="G421" i="21" s="1"/>
  <c r="F421" i="21" s="1"/>
  <c r="F134" i="23" s="1"/>
  <c r="G134" i="23" s="1"/>
  <c r="G425" i="21"/>
  <c r="G426" i="21"/>
  <c r="G427" i="21"/>
  <c r="G428" i="21"/>
  <c r="G429" i="21"/>
  <c r="G430" i="21"/>
  <c r="G432" i="21"/>
  <c r="G433" i="21"/>
  <c r="G434" i="21"/>
  <c r="G435" i="21"/>
  <c r="G436" i="21"/>
  <c r="G437" i="21"/>
  <c r="G439" i="21"/>
  <c r="G440" i="21"/>
  <c r="G444" i="21"/>
  <c r="G445" i="21"/>
  <c r="G446" i="21"/>
  <c r="G447" i="21"/>
  <c r="G448" i="21"/>
  <c r="G449" i="21"/>
  <c r="G450" i="21"/>
  <c r="G452" i="21"/>
  <c r="G451" i="21" s="1"/>
  <c r="F451" i="21" s="1"/>
  <c r="F142" i="23" s="1"/>
  <c r="G142" i="23" s="1"/>
  <c r="G454" i="21"/>
  <c r="G455" i="21"/>
  <c r="G457" i="21"/>
  <c r="G458" i="21"/>
  <c r="G459" i="21"/>
  <c r="G460" i="21"/>
  <c r="G461" i="21"/>
  <c r="G462" i="21"/>
  <c r="G465" i="21"/>
  <c r="G466" i="21"/>
  <c r="G467" i="21"/>
  <c r="G468" i="21"/>
  <c r="G469" i="21"/>
  <c r="G471" i="21"/>
  <c r="G472" i="21"/>
  <c r="G473" i="21"/>
  <c r="G474" i="21"/>
  <c r="G476" i="21"/>
  <c r="G477" i="21"/>
  <c r="G478" i="21"/>
  <c r="G479" i="21"/>
  <c r="G481" i="21"/>
  <c r="G482" i="21"/>
  <c r="G483" i="21"/>
  <c r="G484" i="21"/>
  <c r="G486" i="21"/>
  <c r="G487" i="21"/>
  <c r="G488" i="21"/>
  <c r="G489" i="21"/>
  <c r="G491" i="21"/>
  <c r="G492" i="21"/>
  <c r="G493" i="21"/>
  <c r="G494" i="21"/>
  <c r="G496" i="21"/>
  <c r="G495" i="21" s="1"/>
  <c r="F495" i="21" s="1"/>
  <c r="F152" i="23" s="1"/>
  <c r="G152" i="23" s="1"/>
  <c r="G498" i="21"/>
  <c r="G497" i="21" s="1"/>
  <c r="F497" i="21" s="1"/>
  <c r="F153" i="23" s="1"/>
  <c r="G153" i="23" s="1"/>
  <c r="G500" i="21"/>
  <c r="G499" i="21" s="1"/>
  <c r="F499" i="21" s="1"/>
  <c r="G502" i="21"/>
  <c r="G501" i="21" s="1"/>
  <c r="F501" i="21" s="1"/>
  <c r="F155" i="23" s="1"/>
  <c r="G155" i="23" s="1"/>
  <c r="G504" i="21"/>
  <c r="G503" i="21" s="1"/>
  <c r="F503" i="21" s="1"/>
  <c r="G506" i="21"/>
  <c r="G505" i="21" s="1"/>
  <c r="F505" i="21" s="1"/>
  <c r="F157" i="23" s="1"/>
  <c r="G157" i="23" s="1"/>
  <c r="G508" i="21"/>
  <c r="G507" i="21" s="1"/>
  <c r="F507" i="21" s="1"/>
  <c r="F158" i="23" s="1"/>
  <c r="G158" i="23" s="1"/>
  <c r="G510" i="21"/>
  <c r="G509" i="21" s="1"/>
  <c r="F509" i="21" s="1"/>
  <c r="G513" i="21"/>
  <c r="G512" i="21" s="1"/>
  <c r="F512" i="21" s="1"/>
  <c r="F161" i="23" s="1"/>
  <c r="G161" i="23" s="1"/>
  <c r="G515" i="21"/>
  <c r="G514" i="21" s="1"/>
  <c r="F514" i="21" s="1"/>
  <c r="F162" i="23" s="1"/>
  <c r="G162" i="23" s="1"/>
  <c r="G517" i="21"/>
  <c r="G518" i="21"/>
  <c r="G520" i="21"/>
  <c r="G521" i="21"/>
  <c r="G522" i="21"/>
  <c r="G524" i="21"/>
  <c r="G525" i="21"/>
  <c r="G526" i="21"/>
  <c r="G530" i="21"/>
  <c r="G531" i="21"/>
  <c r="G533" i="21"/>
  <c r="G534" i="21"/>
  <c r="G536" i="21"/>
  <c r="G535" i="21" s="1"/>
  <c r="F535" i="21" s="1"/>
  <c r="F170" i="23" s="1"/>
  <c r="G170" i="23" s="1"/>
  <c r="G538" i="21"/>
  <c r="G537" i="21" s="1"/>
  <c r="F537" i="21" s="1"/>
  <c r="F171" i="23" s="1"/>
  <c r="G171" i="23" s="1"/>
  <c r="G540" i="21"/>
  <c r="G539" i="21" s="1"/>
  <c r="F539" i="21" s="1"/>
  <c r="G542" i="21"/>
  <c r="G541" i="21" s="1"/>
  <c r="F541" i="21" s="1"/>
  <c r="F173" i="23" s="1"/>
  <c r="G173" i="23" s="1"/>
  <c r="G544" i="21"/>
  <c r="G543" i="21" s="1"/>
  <c r="F543" i="21" s="1"/>
  <c r="F174" i="23" s="1"/>
  <c r="G174" i="23" s="1"/>
  <c r="G546" i="21"/>
  <c r="G545" i="21" s="1"/>
  <c r="F545" i="21" s="1"/>
  <c r="F175" i="23" s="1"/>
  <c r="G175" i="23" s="1"/>
  <c r="G548" i="21"/>
  <c r="G547" i="21" s="1"/>
  <c r="F547" i="21" s="1"/>
  <c r="G550" i="21"/>
  <c r="G549" i="21" s="1"/>
  <c r="F549" i="21" s="1"/>
  <c r="F177" i="23" s="1"/>
  <c r="G177" i="23" s="1"/>
  <c r="G553" i="21"/>
  <c r="G552" i="21" s="1"/>
  <c r="F552" i="21" s="1"/>
  <c r="F179" i="23" s="1"/>
  <c r="G179" i="23" s="1"/>
  <c r="G555" i="21"/>
  <c r="G554" i="21" s="1"/>
  <c r="F554" i="21" s="1"/>
  <c r="F180" i="23" s="1"/>
  <c r="G180" i="23" s="1"/>
  <c r="G558" i="21"/>
  <c r="G559" i="21"/>
  <c r="G560" i="21"/>
  <c r="G561" i="21"/>
  <c r="G562" i="21"/>
  <c r="G563" i="21"/>
  <c r="G564" i="21"/>
  <c r="G565" i="21"/>
  <c r="G566" i="21"/>
  <c r="G568" i="21"/>
  <c r="G569" i="21"/>
  <c r="G570" i="21"/>
  <c r="G571" i="21"/>
  <c r="G572" i="21"/>
  <c r="G573" i="21"/>
  <c r="G574" i="21"/>
  <c r="G575" i="21"/>
  <c r="G576" i="21"/>
  <c r="G577" i="21"/>
  <c r="G9" i="21"/>
  <c r="G529" i="21" l="1"/>
  <c r="F529" i="21" s="1"/>
  <c r="F168" i="23" s="1"/>
  <c r="G168" i="23" s="1"/>
  <c r="G258" i="21"/>
  <c r="F258" i="21" s="1"/>
  <c r="F81" i="23" s="1"/>
  <c r="G81" i="23" s="1"/>
  <c r="G14" i="21"/>
  <c r="F14" i="21" s="1"/>
  <c r="F10" i="23" s="1"/>
  <c r="G10" i="23" s="1"/>
  <c r="G206" i="21"/>
  <c r="F206" i="21" s="1"/>
  <c r="F59" i="23" s="1"/>
  <c r="G59" i="23" s="1"/>
  <c r="G89" i="21"/>
  <c r="F89" i="21" s="1"/>
  <c r="F39" i="23" s="1"/>
  <c r="G39" i="23" s="1"/>
  <c r="G396" i="21"/>
  <c r="F396" i="21" s="1"/>
  <c r="F123" i="23" s="1"/>
  <c r="G123" i="23" s="1"/>
  <c r="G376" i="21"/>
  <c r="F376" i="21" s="1"/>
  <c r="F119" i="23" s="1"/>
  <c r="G119" i="23" s="1"/>
  <c r="G109" i="21"/>
  <c r="F109" i="21" s="1"/>
  <c r="F44" i="23" s="1"/>
  <c r="G44" i="23" s="1"/>
  <c r="G56" i="21"/>
  <c r="F56" i="21" s="1"/>
  <c r="F31" i="23" s="1"/>
  <c r="G31" i="23" s="1"/>
  <c r="G117" i="21"/>
  <c r="F117" i="21" s="1"/>
  <c r="F46" i="23" s="1"/>
  <c r="G46" i="23" s="1"/>
  <c r="G64" i="21"/>
  <c r="F64" i="21" s="1"/>
  <c r="F33" i="23" s="1"/>
  <c r="G33" i="23" s="1"/>
  <c r="G241" i="21"/>
  <c r="F241" i="21" s="1"/>
  <c r="F74" i="23" s="1"/>
  <c r="G74" i="23" s="1"/>
  <c r="G391" i="21"/>
  <c r="F391" i="21" s="1"/>
  <c r="F122" i="23" s="1"/>
  <c r="G122" i="23" s="1"/>
  <c r="G381" i="21"/>
  <c r="F381" i="21" s="1"/>
  <c r="F120" i="23" s="1"/>
  <c r="G120" i="23" s="1"/>
  <c r="G371" i="21"/>
  <c r="F371" i="21" s="1"/>
  <c r="F118" i="23" s="1"/>
  <c r="G118" i="23" s="1"/>
  <c r="G266" i="21"/>
  <c r="F266" i="21" s="1"/>
  <c r="F85" i="23" s="1"/>
  <c r="G85" i="23" s="1"/>
  <c r="G238" i="21"/>
  <c r="F238" i="21" s="1"/>
  <c r="F73" i="23" s="1"/>
  <c r="G73" i="23" s="1"/>
  <c r="G567" i="21"/>
  <c r="G523" i="21"/>
  <c r="F523" i="21" s="1"/>
  <c r="F165" i="23" s="1"/>
  <c r="G165" i="23" s="1"/>
  <c r="G464" i="21"/>
  <c r="F464" i="21" s="1"/>
  <c r="F146" i="23" s="1"/>
  <c r="G146" i="23" s="1"/>
  <c r="G453" i="21"/>
  <c r="F453" i="21" s="1"/>
  <c r="F143" i="23" s="1"/>
  <c r="G143" i="23" s="1"/>
  <c r="G443" i="21"/>
  <c r="F443" i="21" s="1"/>
  <c r="F141" i="23" s="1"/>
  <c r="G141" i="23" s="1"/>
  <c r="G431" i="21"/>
  <c r="F431" i="21" s="1"/>
  <c r="F137" i="23" s="1"/>
  <c r="G137" i="23" s="1"/>
  <c r="G361" i="21"/>
  <c r="F361" i="21" s="1"/>
  <c r="F115" i="23" s="1"/>
  <c r="G115" i="23" s="1"/>
  <c r="G280" i="21"/>
  <c r="F280" i="21" s="1"/>
  <c r="F91" i="23" s="1"/>
  <c r="G91" i="23" s="1"/>
  <c r="G252" i="21"/>
  <c r="F252" i="21" s="1"/>
  <c r="F78" i="23" s="1"/>
  <c r="G78" i="23" s="1"/>
  <c r="G228" i="21"/>
  <c r="F228" i="21" s="1"/>
  <c r="F68" i="23" s="1"/>
  <c r="G68" i="23" s="1"/>
  <c r="G191" i="21"/>
  <c r="F191" i="21" s="1"/>
  <c r="F55" i="23" s="1"/>
  <c r="G55" i="23" s="1"/>
  <c r="G147" i="21"/>
  <c r="F147" i="21" s="1"/>
  <c r="F51" i="23" s="1"/>
  <c r="G51" i="23" s="1"/>
  <c r="G97" i="21"/>
  <c r="F97" i="21" s="1"/>
  <c r="F41" i="23" s="1"/>
  <c r="G41" i="23" s="1"/>
  <c r="G76" i="21"/>
  <c r="F76" i="21" s="1"/>
  <c r="F36" i="23" s="1"/>
  <c r="G36" i="23" s="1"/>
  <c r="G180" i="21"/>
  <c r="F180" i="21" s="1"/>
  <c r="F54" i="23" s="1"/>
  <c r="G54" i="23" s="1"/>
  <c r="G105" i="21"/>
  <c r="F105" i="21" s="1"/>
  <c r="F43" i="23" s="1"/>
  <c r="G43" i="23" s="1"/>
  <c r="G73" i="21"/>
  <c r="F73" i="21" s="1"/>
  <c r="F35" i="23" s="1"/>
  <c r="G35" i="23" s="1"/>
  <c r="G438" i="21"/>
  <c r="F438" i="21" s="1"/>
  <c r="F138" i="23" s="1"/>
  <c r="G138" i="23" s="1"/>
  <c r="G519" i="21"/>
  <c r="F519" i="21" s="1"/>
  <c r="F164" i="23" s="1"/>
  <c r="G164" i="23" s="1"/>
  <c r="G490" i="21"/>
  <c r="F490" i="21" s="1"/>
  <c r="F151" i="23" s="1"/>
  <c r="G151" i="23" s="1"/>
  <c r="G480" i="21"/>
  <c r="F480" i="21" s="1"/>
  <c r="F149" i="23" s="1"/>
  <c r="G149" i="23" s="1"/>
  <c r="G470" i="21"/>
  <c r="F470" i="21" s="1"/>
  <c r="F147" i="23" s="1"/>
  <c r="G147" i="23" s="1"/>
  <c r="G424" i="21"/>
  <c r="F424" i="21" s="1"/>
  <c r="F136" i="23" s="1"/>
  <c r="G136" i="23" s="1"/>
  <c r="G386" i="21"/>
  <c r="F386" i="21" s="1"/>
  <c r="F121" i="23" s="1"/>
  <c r="G121" i="23" s="1"/>
  <c r="G366" i="21"/>
  <c r="F366" i="21" s="1"/>
  <c r="F117" i="23" s="1"/>
  <c r="G117" i="23" s="1"/>
  <c r="G357" i="21"/>
  <c r="F357" i="21" s="1"/>
  <c r="F114" i="23" s="1"/>
  <c r="G114" i="23" s="1"/>
  <c r="G308" i="21"/>
  <c r="F308" i="21" s="1"/>
  <c r="F97" i="23" s="1"/>
  <c r="G97" i="23" s="1"/>
  <c r="G298" i="21"/>
  <c r="F298" i="21" s="1"/>
  <c r="F95" i="23" s="1"/>
  <c r="G95" i="23" s="1"/>
  <c r="G276" i="21"/>
  <c r="F276" i="21" s="1"/>
  <c r="F89" i="23" s="1"/>
  <c r="G89" i="23" s="1"/>
  <c r="G261" i="21"/>
  <c r="F261" i="21" s="1"/>
  <c r="F82" i="23" s="1"/>
  <c r="G82" i="23" s="1"/>
  <c r="G126" i="21"/>
  <c r="F126" i="21" s="1"/>
  <c r="F49" i="23" s="1"/>
  <c r="G49" i="23" s="1"/>
  <c r="G93" i="21"/>
  <c r="F93" i="21" s="1"/>
  <c r="F40" i="23" s="1"/>
  <c r="G40" i="23" s="1"/>
  <c r="G80" i="21"/>
  <c r="F80" i="21" s="1"/>
  <c r="F37" i="23" s="1"/>
  <c r="G37" i="23" s="1"/>
  <c r="G67" i="21"/>
  <c r="F67" i="21" s="1"/>
  <c r="F34" i="23" s="1"/>
  <c r="G34" i="23" s="1"/>
  <c r="G59" i="21"/>
  <c r="F59" i="21" s="1"/>
  <c r="F32" i="23" s="1"/>
  <c r="G32" i="23" s="1"/>
  <c r="G324" i="21"/>
  <c r="F324" i="21" s="1"/>
  <c r="F104" i="23" s="1"/>
  <c r="G104" i="23" s="1"/>
  <c r="G136" i="21"/>
  <c r="F136" i="21" s="1"/>
  <c r="F50" i="23" s="1"/>
  <c r="G50" i="23" s="1"/>
  <c r="G84" i="21"/>
  <c r="F84" i="21" s="1"/>
  <c r="F38" i="23" s="1"/>
  <c r="G38" i="23" s="1"/>
  <c r="G532" i="21"/>
  <c r="F532" i="21" s="1"/>
  <c r="F169" i="23" s="1"/>
  <c r="G169" i="23" s="1"/>
  <c r="G8" i="21"/>
  <c r="F8" i="21" s="1"/>
  <c r="F9" i="23" s="1"/>
  <c r="G9" i="23" s="1"/>
  <c r="G557" i="21"/>
  <c r="F557" i="21" s="1"/>
  <c r="F182" i="23" s="1"/>
  <c r="G182" i="23" s="1"/>
  <c r="G516" i="21"/>
  <c r="F516" i="21" s="1"/>
  <c r="F163" i="23" s="1"/>
  <c r="G163" i="23" s="1"/>
  <c r="G475" i="21"/>
  <c r="F475" i="21" s="1"/>
  <c r="F148" i="23" s="1"/>
  <c r="G148" i="23" s="1"/>
  <c r="G456" i="21"/>
  <c r="F456" i="21" s="1"/>
  <c r="F144" i="23" s="1"/>
  <c r="G144" i="23" s="1"/>
  <c r="G343" i="21"/>
  <c r="F343" i="21" s="1"/>
  <c r="F109" i="23" s="1"/>
  <c r="G109" i="23" s="1"/>
  <c r="G331" i="21"/>
  <c r="F331" i="21" s="1"/>
  <c r="F105" i="23" s="1"/>
  <c r="G105" i="23" s="1"/>
  <c r="G293" i="21"/>
  <c r="F293" i="21" s="1"/>
  <c r="F94" i="23" s="1"/>
  <c r="G94" i="23" s="1"/>
  <c r="G244" i="21"/>
  <c r="F244" i="21" s="1"/>
  <c r="F75" i="23" s="1"/>
  <c r="G75" i="23" s="1"/>
  <c r="G218" i="21"/>
  <c r="F218" i="21" s="1"/>
  <c r="F64" i="23" s="1"/>
  <c r="G64" i="23" s="1"/>
  <c r="G169" i="21"/>
  <c r="F169" i="21" s="1"/>
  <c r="F53" i="23" s="1"/>
  <c r="G53" i="23" s="1"/>
  <c r="G113" i="21"/>
  <c r="F113" i="21" s="1"/>
  <c r="F45" i="23" s="1"/>
  <c r="G45" i="23" s="1"/>
  <c r="G101" i="21"/>
  <c r="F101" i="21" s="1"/>
  <c r="F42" i="23" s="1"/>
  <c r="G42" i="23" s="1"/>
  <c r="G485" i="21"/>
  <c r="F485" i="21" s="1"/>
  <c r="F150" i="23" s="1"/>
  <c r="G150" i="23" s="1"/>
  <c r="G352" i="21"/>
  <c r="F352" i="21" s="1"/>
  <c r="F112" i="23" s="1"/>
  <c r="G112" i="23" s="1"/>
  <c r="G338" i="21"/>
  <c r="F338" i="21" s="1"/>
  <c r="F106" i="23" s="1"/>
  <c r="G106" i="23" s="1"/>
  <c r="G303" i="21"/>
  <c r="F303" i="21" s="1"/>
  <c r="F96" i="23" s="1"/>
  <c r="G96" i="23" s="1"/>
  <c r="G158" i="21"/>
  <c r="F158" i="21" s="1"/>
  <c r="F52" i="23" s="1"/>
  <c r="G52" i="23" s="1"/>
  <c r="G121" i="21"/>
  <c r="F121" i="21" s="1"/>
  <c r="F47" i="23" s="1"/>
  <c r="G47" i="23" s="1"/>
  <c r="G286" i="21"/>
  <c r="F286" i="21" s="1"/>
  <c r="F92" i="23" s="1"/>
  <c r="G92" i="23" s="1"/>
  <c r="F567" i="21" l="1"/>
  <c r="F183" i="23" s="1"/>
  <c r="G183" i="23" s="1"/>
  <c r="G578" i="21"/>
  <c r="F17" i="21" l="1"/>
  <c r="F11" i="23" s="1"/>
  <c r="G11" i="23" s="1"/>
  <c r="G184" i="23" s="1"/>
  <c r="A8" i="21" l="1"/>
  <c r="A14" i="21" l="1"/>
  <c r="A17" i="21" l="1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A19" i="21" l="1"/>
  <c r="A21" i="21" l="1"/>
  <c r="A23" i="21" s="1"/>
  <c r="A25" i="21" s="1"/>
  <c r="A27" i="21" s="1"/>
  <c r="A29" i="21" l="1"/>
  <c r="A31" i="21" s="1"/>
  <c r="A33" i="21" l="1"/>
  <c r="A35" i="21" s="1"/>
  <c r="G185" i="23"/>
  <c r="G186" i="23" s="1"/>
  <c r="A38" i="21" l="1"/>
  <c r="A40" i="21" s="1"/>
  <c r="A42" i="21" s="1"/>
  <c r="A44" i="21" l="1"/>
  <c r="A46" i="21" l="1"/>
  <c r="A48" i="21" s="1"/>
  <c r="A50" i="21" s="1"/>
  <c r="A52" i="21" s="1"/>
  <c r="A54" i="21" s="1"/>
  <c r="A56" i="21" s="1"/>
  <c r="A59" i="21" s="1"/>
  <c r="A64" i="21" l="1"/>
  <c r="A67" i="21" s="1"/>
  <c r="A73" i="21" s="1"/>
  <c r="A76" i="21" s="1"/>
  <c r="A80" i="21" s="1"/>
  <c r="A84" i="21" s="1"/>
  <c r="A89" i="21" s="1"/>
  <c r="A93" i="21" s="1"/>
  <c r="A97" i="21" s="1"/>
  <c r="A101" i="21" s="1"/>
  <c r="A105" i="21" s="1"/>
  <c r="A109" i="21" s="1"/>
  <c r="A113" i="21" s="1"/>
  <c r="A117" i="21" s="1"/>
  <c r="A121" i="21" s="1"/>
  <c r="A126" i="21" s="1"/>
  <c r="A136" i="21" s="1"/>
  <c r="A147" i="21" s="1"/>
  <c r="A158" i="21" s="1"/>
  <c r="A169" i="21" s="1"/>
  <c r="A180" i="21" s="1"/>
  <c r="A191" i="21" s="1"/>
  <c r="A204" i="21" s="1"/>
  <c r="A206" i="21" s="1"/>
  <c r="A211" i="21" s="1"/>
  <c r="A213" i="21" s="1"/>
  <c r="A216" i="21" s="1"/>
  <c r="A218" i="21" s="1"/>
  <c r="A223" i="21" s="1"/>
  <c r="A225" i="21" s="1"/>
  <c r="A228" i="21" s="1"/>
  <c r="A232" i="21" s="1"/>
  <c r="A234" i="21" s="1"/>
  <c r="A238" i="21" s="1"/>
  <c r="A241" i="21" s="1"/>
  <c r="A244" i="21" s="1"/>
  <c r="A248" i="21" s="1"/>
  <c r="A250" i="21" s="1"/>
  <c r="A252" i="21" s="1"/>
  <c r="A255" i="21" s="1"/>
  <c r="A258" i="21" s="1"/>
  <c r="A261" i="21" s="1"/>
  <c r="A266" i="21" s="1"/>
  <c r="A270" i="21" s="1"/>
  <c r="A272" i="21" s="1"/>
  <c r="A274" i="21" s="1"/>
  <c r="A276" i="21" s="1"/>
  <c r="A280" i="21" s="1"/>
  <c r="A286" i="21" s="1"/>
  <c r="A293" i="21" s="1"/>
  <c r="A298" i="21" s="1"/>
  <c r="A303" i="21" s="1"/>
  <c r="A308" i="21" s="1"/>
  <c r="A313" i="21" s="1"/>
  <c r="A315" i="21" s="1"/>
  <c r="A317" i="21" s="1"/>
  <c r="A319" i="21" s="1"/>
  <c r="A321" i="21" s="1"/>
  <c r="A324" i="21" s="1"/>
  <c r="A331" i="21" s="1"/>
  <c r="A338" i="21" s="1"/>
  <c r="A343" i="21" s="1"/>
  <c r="A348" i="21" s="1"/>
  <c r="A350" i="21" s="1"/>
  <c r="A352" i="21" s="1"/>
  <c r="A357" i="21" s="1"/>
  <c r="A361" i="21" s="1"/>
  <c r="A366" i="21" s="1"/>
  <c r="A371" i="21" s="1"/>
  <c r="A376" i="21" s="1"/>
  <c r="A381" i="21" s="1"/>
  <c r="A386" i="21" s="1"/>
  <c r="A391" i="21" s="1"/>
  <c r="A396" i="21" s="1"/>
  <c r="A401" i="21" s="1"/>
  <c r="A403" i="21" s="1"/>
  <c r="A405" i="21" s="1"/>
  <c r="A407" i="21" s="1"/>
  <c r="A409" i="21" s="1"/>
  <c r="A411" i="21" s="1"/>
  <c r="A413" i="21" s="1"/>
  <c r="A415" i="21" s="1"/>
  <c r="A417" i="21" s="1"/>
  <c r="A419" i="21" s="1"/>
  <c r="A421" i="21" s="1"/>
  <c r="A424" i="21" s="1"/>
  <c r="A431" i="21" s="1"/>
  <c r="A438" i="21" s="1"/>
  <c r="A443" i="21" s="1"/>
  <c r="A451" i="21" s="1"/>
  <c r="A453" i="21" s="1"/>
  <c r="A456" i="21" s="1"/>
  <c r="A464" i="21" s="1"/>
  <c r="A470" i="21" s="1"/>
  <c r="A475" i="21" s="1"/>
  <c r="A480" i="21" s="1"/>
  <c r="A485" i="21" s="1"/>
  <c r="A490" i="21" s="1"/>
  <c r="A495" i="21" s="1"/>
  <c r="A497" i="21" s="1"/>
  <c r="A499" i="21" s="1"/>
  <c r="A501" i="21" s="1"/>
  <c r="A503" i="21" s="1"/>
  <c r="A505" i="21" s="1"/>
  <c r="A507" i="21" s="1"/>
  <c r="A509" i="21" s="1"/>
  <c r="A512" i="21" s="1"/>
  <c r="A514" i="21" s="1"/>
  <c r="A516" i="21" s="1"/>
  <c r="A519" i="21" s="1"/>
  <c r="A523" i="21" s="1"/>
  <c r="A529" i="21" s="1"/>
  <c r="A532" i="21" s="1"/>
  <c r="A535" i="21" s="1"/>
  <c r="A537" i="21" s="1"/>
  <c r="A539" i="21" s="1"/>
  <c r="A541" i="21" s="1"/>
  <c r="A543" i="21" s="1"/>
  <c r="A545" i="21" s="1"/>
  <c r="A547" i="21" s="1"/>
  <c r="A549" i="21" s="1"/>
  <c r="A552" i="21" s="1"/>
  <c r="A554" i="21" s="1"/>
  <c r="A557" i="21" s="1"/>
  <c r="A567" i="21" s="1"/>
</calcChain>
</file>

<file path=xl/sharedStrings.xml><?xml version="1.0" encoding="utf-8"?>
<sst xmlns="http://schemas.openxmlformats.org/spreadsheetml/2006/main" count="2410" uniqueCount="726">
  <si>
    <t>Объем работ</t>
  </si>
  <si>
    <t>Наименование работы</t>
  </si>
  <si>
    <t>Ед. Изм.</t>
  </si>
  <si>
    <t>Ведомость объемов работ</t>
  </si>
  <si>
    <t>№ П/п</t>
  </si>
  <si>
    <t>Календарный план производства работ</t>
  </si>
  <si>
    <t>Дата начала</t>
  </si>
  <si>
    <t>Дата окончания</t>
  </si>
  <si>
    <t>Ед. изм.</t>
  </si>
  <si>
    <t>№ п/п</t>
  </si>
  <si>
    <t>От Подрядчика</t>
  </si>
  <si>
    <t>От Субподрядчика</t>
  </si>
  <si>
    <t xml:space="preserve">                                                                              Приложение к Техническому заданию Приложение №1</t>
  </si>
  <si>
    <t>Генеральный директор</t>
  </si>
  <si>
    <t>Код пакета работ</t>
  </si>
  <si>
    <t xml:space="preserve"> к Договору субподряда  №  от  г.  </t>
  </si>
  <si>
    <t xml:space="preserve">                                                                              Приложение №2 к Договору субподряда  №   от  г.  </t>
  </si>
  <si>
    <t>Ед. расц без НДС (руб.)</t>
  </si>
  <si>
    <t>Ст-сть работ без НДС (руб.)</t>
  </si>
  <si>
    <t>ИТОГО</t>
  </si>
  <si>
    <t xml:space="preserve"> НДС 20%</t>
  </si>
  <si>
    <t>Всего</t>
  </si>
  <si>
    <t xml:space="preserve">                                                                          Приложение №3 к Договору субподряда  №  от   г.  </t>
  </si>
  <si>
    <t>Расчет договорной цены</t>
  </si>
  <si>
    <t>АО «АБЗ-Дорстрой»</t>
  </si>
  <si>
    <t>м3</t>
  </si>
  <si>
    <t>__________________ Л.А. Гиндин</t>
  </si>
  <si>
    <t>шт</t>
  </si>
  <si>
    <t>м</t>
  </si>
  <si>
    <t>маш-ч</t>
  </si>
  <si>
    <t>компл</t>
  </si>
  <si>
    <t>кг</t>
  </si>
  <si>
    <t>06-01/01.01.01</t>
  </si>
  <si>
    <t>Разработка грунта II группы траншеи прямоугольного
сечения под трубопроводы с погрузкой в автосамосвалы и транспортировкой на полигон ТБО</t>
  </si>
  <si>
    <t>01.Разработка сухого грунта II группы траншеи прямоугольного
сечения под трубопроводы экскаватором емк. ковша 0,65 м3 с
погрузкой в автосамосвалы и транспортировкой на полигон ТБО,
дальность возки согласно транспортной схеме</t>
  </si>
  <si>
    <t>02.Разработка мокрого грунта II группы траншеи прямоугольного
сечения под трубопроводы экскаватором емк. ковша 0,65 м3 с
погрузкой в автосамосвалы и транспортировкой на полигон ТБО,
дальность возки согласно транспортной схеме</t>
  </si>
  <si>
    <t>03.Разработка сухого грунта II группы траншеи прямоугольного
сечения под трубопроводы вручную с погрузкой на а/м и
вывозом на свалку на полигон ТБО, дальность возки согласно
транспортной схеме, в т.ч.:
Шурфование сущ. коммуникаций в местах пересечений с
сохраняемыми сущ. сетями (сухой грунт)</t>
  </si>
  <si>
    <t>04.Доработка мокрого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</si>
  <si>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05.Доработка сухого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</si>
  <si>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06-01/01.01.02</t>
  </si>
  <si>
    <t xml:space="preserve">Разработка сухого грунта II группы котлованов под монтаж
колодцев с погрузкой в
автосамосвалы и транспортировкой на полигон ТБО </t>
  </si>
  <si>
    <t>01.Разработка сухого грунта II группы котлованов под монтаж
колодцев экскаватором емк. ковша 0,65 м3 с погрузкой в
автосамосвалы и транспортировкой на полигон ТБО, дальность
возки согласно транспортной схеме</t>
  </si>
  <si>
    <t>02.Доработка сухого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</si>
  <si>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06-01/01.01.03</t>
  </si>
  <si>
    <t>Водоотлив из траншеи насосами, мощностью 1,37 кВт,
производительностью 24 м3/ч</t>
  </si>
  <si>
    <t>01.Водоотлив из траншеи насосами, мощностью 1,37 кВт,
производительностью 24 м3/ч</t>
  </si>
  <si>
    <t>06-01/01.01.04</t>
  </si>
  <si>
    <t>Устройство геотекстиля «Тайпар» SF56 (Typar)
прочностью на растяжение не менее 5кН/м</t>
  </si>
  <si>
    <t>01.Устройство геотекстиля «Тайпар» SF56 (Typar)
прочностью на растяжение не менее 5кН/м</t>
  </si>
  <si>
    <t>м2</t>
  </si>
  <si>
    <t>06-01/01.01.05</t>
  </si>
  <si>
    <t>Крепление стен траншеи деревянными инвентарными щитами в сухих грунтах</t>
  </si>
  <si>
    <t>01.Крепление стен траншеи деревянными инвентарными щитами в сухих грунтах</t>
  </si>
  <si>
    <t>06-01/01.01.06</t>
  </si>
  <si>
    <t>Крепление стен траншеи с помощью конструкций металлических крепежных блоков с распорами типа Сириус Н3 или аналог</t>
  </si>
  <si>
    <t>01.Крепление стен траншеи с помощью конструкций металлических крепежных блоков с распорами типа Сириус Н3 или аналог</t>
  </si>
  <si>
    <t>мп</t>
  </si>
  <si>
    <t>06-01/01.01.07</t>
  </si>
  <si>
    <t>тн</t>
  </si>
  <si>
    <t>06-01/01.01.08</t>
  </si>
  <si>
    <t>06-01/01.01.09</t>
  </si>
  <si>
    <t>Устройство основания из песка мелкого (Кф&gt;3м/сут ) с
содержанием пылеватых частиц не более 5% по ГОСТ 8736-2014
под трубы, толщиной h=0,2м</t>
  </si>
  <si>
    <t>01.Устройство основания из песка мелкого (Кф&gt;3м/сут ) с
содержанием пылеватых частиц не более 5% по ГОСТ 8736-2014
под трубы, толщиной h=0,2м</t>
  </si>
  <si>
    <t>06-01/01.01.10</t>
  </si>
  <si>
    <t>Обратная засыпка траншеи песком мелким (Кф&gt;3м/сут ) с
содержанием пылеватых частиц не более 5% по ГОСТ 8736-2014
на h=0,3м от верха трубы с уплотнением вручную и подбивкой
пазух</t>
  </si>
  <si>
    <t>01.Обратная засыпка траншеи песком мелким (Кф&gt;3м/сут ) с
содержанием пылеватых частиц не более 5% по ГОСТ 8736-2014
на h=0,3м от верха трубы с уплотнением вручную и подбивкой
пазух</t>
  </si>
  <si>
    <t>06-01/01.01.11</t>
  </si>
  <si>
    <t>Обратная засыпка траншеи под трубопроводы песком мелким
(Кф&gt;3м/сут ) с содержанием пылеватых частиц не более 5% по
ГОСТ 8736-2014 до фактических отметок механизированным
способом с уплотнением</t>
  </si>
  <si>
    <t>01.Обратная засыпка траншеи под трубопроводы песком мелким
(Кф&gt;3м/сут ) с содержанием пылеватых частиц не более 5% по
ГОСТ 8736-2014 до фактических отметок механизированным
способом с уплотнением</t>
  </si>
  <si>
    <t>06-01/01.01.12</t>
  </si>
  <si>
    <t>Обратная засыпка котлованов под колодцы песком мелким
(Кф&gt;3м/сут ) с содержанием пылеватых частиц не более 5% по
ГОСТ 8736-2014 до фактических отметок механизированным
способом с уплотнением</t>
  </si>
  <si>
    <t xml:space="preserve">01.Обратная засыпка котлованов под колодцы песком мелким
(Кф&gt;3м/сут ) с содержанием пылеватых частиц не более 5% по
ГОСТ 8736-2014 до фактических отметок механизированным
способом с уплотнением </t>
  </si>
  <si>
    <t>Дождевая канализация самотечная</t>
  </si>
  <si>
    <t>Земляные работы</t>
  </si>
  <si>
    <t>01.Разработка сухого грунта II группы траншеи прямоугольного сечения под трубопроводы экскаватором емк. ковша 0,65 м3 с погрузкой в автосамосвалы и транспортировкой на полигон ТБО, дальность возки согласно транспортной схеме</t>
  </si>
  <si>
    <t>06-01/01.02.01</t>
  </si>
  <si>
    <t>Укладка в траншею труб SN10 OD200/225 «ТЕХСТРОЙ» на готовое основание
открытым способом, с последующей гидропромывкой</t>
  </si>
  <si>
    <t>01.Укладка в траншею труб SN10 OD200/225 «ТЕХСТРОЙ» на готовое основание
открытым способом, с последующей гидропромывкой</t>
  </si>
  <si>
    <t>06-01/01.02.02</t>
  </si>
  <si>
    <t>Укладка в траншею труб SN10 ID250/282 «ТЕХСТРОЙ» на готовое основание
открытым способом, с последующей гидропромывкой</t>
  </si>
  <si>
    <t>01.Укладка в траншею труб SN10 ID250/282 «ТЕХСТРОЙ» на готовое основание
открытым способом, с последующей гидропромывкой</t>
  </si>
  <si>
    <t>06-01/01.02.03</t>
  </si>
  <si>
    <t>Укладка в траншею труб SN16 ID250/282 «ТЕХСТРОЙ» на готовое основание
открытым способом, с последующей гидропромывкой</t>
  </si>
  <si>
    <t>01.Укладка в траншею труб SN16 ID250/282 «ТЕХСТРОЙ» на готовое основание
открытым способом, с последующей гидропромывкой</t>
  </si>
  <si>
    <t>06-01/01.02.04</t>
  </si>
  <si>
    <t>Укладка в траншею труб SN16 ID300/339 «ТЕХСТРОЙ» на готовое основание
открытым способом, с последующей гидропромывкой</t>
  </si>
  <si>
    <t>01.Укладка в траншею труб SN16 ID300/339 «ТЕХСТРОЙ» на готовое основание
открытым способом, с последующей гидропромывкой</t>
  </si>
  <si>
    <t>06-01/01.02.05</t>
  </si>
  <si>
    <t>Укладка в траншею труб SN16 ID400/455 «ТЕХСТРОЙ» на готовое основание
открытым способом, с последующей гидропромывкой</t>
  </si>
  <si>
    <t>06-01/01.02.06</t>
  </si>
  <si>
    <t>Укладка в траншею труб SN16 ID500/567 «ТЕХСТРОЙ» на готовое основание
открытым способом, с последующей гидропромывкой</t>
  </si>
  <si>
    <t>01.Укладка в траншею труб SN16 ID500/567 «ТЕХСТРОЙ» на готовое основание
открытым способом, с последующей гидропромывкой</t>
  </si>
  <si>
    <t>06-01/01.02.07</t>
  </si>
  <si>
    <t>Укладка в траншею труб SN16 ID600/680 «ТЕХСТРОЙ» на готовое основание
открытым способом, с последующей гидропромывкой</t>
  </si>
  <si>
    <t>01.Укладка в траншею труб SN16 ID600/680 «ТЕХСТРОЙ» на готовое основание
открытым способом, с последующей гидропромывкой</t>
  </si>
  <si>
    <t>06-01/01.02.08</t>
  </si>
  <si>
    <t>Укладка в траншею труб SN16 ID800/905 «ТЕХСТРОЙ» на готовое основание
открытым способом, с последующей гидропромывкой</t>
  </si>
  <si>
    <t>01.Укладка в траншею труб SN16 ID800/905 «ТЕХСТРОЙ» на готовое основание
открытым способом, с последующей гидропромывкой</t>
  </si>
  <si>
    <t>06-01/01.02.09</t>
  </si>
  <si>
    <t>Укладка в траншею труб SN16 ID1000/1134 «ТЕХСТРОЙ» на готовое основание
открытым способом, с последующей гидропромывкой</t>
  </si>
  <si>
    <t>01.Укладка в траншею труб SN16 ID1000/1134 «ТЕХСТРОЙ» на готовое основание
открытым способом, с последующей гидропромывкой</t>
  </si>
  <si>
    <t>06-01/01.02.10</t>
  </si>
  <si>
    <t>Укладка труб ПЭ100 225х13,4мм на готовое основание открытым способом
в траншеи, с последующей гидропромывкой и протаскиванием в футляр</t>
  </si>
  <si>
    <t>01.Укладка труб ПЭ100 225х13,4мм на готовое основание открытым способом
в траншеи, с последующей гидропромывкой</t>
  </si>
  <si>
    <t>02.225х13,4мм в футляр SDR17 500х29,7мм</t>
  </si>
  <si>
    <t>06-01/01.02.11</t>
  </si>
  <si>
    <t>Укладка труб ПЭ100 280х16,6мм на готовое основание открытым способом
в траншеи, с последующей гидропромывкой и протаскиванием в футляр</t>
  </si>
  <si>
    <t>01.Укладка труб ПЭ100 280х16,6мм на готовое основание открытым способом
в траншеи, с последующей гидропромывкой</t>
  </si>
  <si>
    <t>02.280х16,6мм в футляр SDR17 560х33,2мм</t>
  </si>
  <si>
    <t>03.280х16,6мм в футляр SDR17 630х37,4мм</t>
  </si>
  <si>
    <t>04.280х16,6мм в футляр стальной 530х10,0мм</t>
  </si>
  <si>
    <t>06-01/01.02.12</t>
  </si>
  <si>
    <t>Укладка труб ПЭ100 355х21,1мм на готовое основание открытым способом
в траншеи, с последующей гидропромывкой и протаскиванием в футляр</t>
  </si>
  <si>
    <t>01.Укладка труб ПЭ100 355х21,1мм на готовое основание открытым способом
в траншеи, с последующей гидропромывкой</t>
  </si>
  <si>
    <t>02.355х21,1мм в футляр стальной 630х10,0мм</t>
  </si>
  <si>
    <t>06-01/01.02.13</t>
  </si>
  <si>
    <t>Укладка труб ПЭ100 400х23,7мм на готовое основание открытым способом
в траншеи, с последующей гидропромывкой</t>
  </si>
  <si>
    <t>01.Укладка труб ПЭ100 400х23,7мм на готовое основание открытым способом
в траншеи, с последующей гидропромывкой</t>
  </si>
  <si>
    <t>06-01/01.02.14</t>
  </si>
  <si>
    <t>Укладка труб ПЭ100 450х26,7мм на готовое основание открытым способом
в траншеи, с последующей гидропромывкой и протаскиванием в футляр</t>
  </si>
  <si>
    <t>01.Укладка труб ПЭ100 450х26,7мм на готовое основание открытым способом
в траншеи, с последующей гидропромывкой</t>
  </si>
  <si>
    <t>02.450х26,7мм в футляр SDR17 800х47,4мм</t>
  </si>
  <si>
    <t>06-01/01.02.15</t>
  </si>
  <si>
    <t>Укладка труб ПЭ100 710х42,1мм на готовое основание открытым способом
в траншеи, с последующей гидропромывкой</t>
  </si>
  <si>
    <t>01.Укладка труб ПЭ100 710х42,1мм на готовое основание открытым способом
в траншеи, с последующей гидропромывкой</t>
  </si>
  <si>
    <t>06-01/01.02.16</t>
  </si>
  <si>
    <t>Укладка труб ПЭ100 900х53,3мм на готовое основание открытым способом
в траншеи, с последующей гидропромывкой и протаскиванием в футляр</t>
  </si>
  <si>
    <t>01.Укладка труб ПЭ100 900х53,3мм на готовое основание открытым способом
в траншеи, с последующей гидропромывкой</t>
  </si>
  <si>
    <t>02.900х53,3мм в футляр SDR17 1200х71,1мм</t>
  </si>
  <si>
    <t>03.900х53,3мм в футляр стальной 1220х10,0мм</t>
  </si>
  <si>
    <t>06-01/01.02.17</t>
  </si>
  <si>
    <t>Укладка труб ПЭ100 1200х71,1мм на готовое основание открытым способом
в траншеи, с последующей гидропромывкой и протаскиванием в футляр</t>
  </si>
  <si>
    <t>01.Укладка труб ПЭ100 1200х71,1мм на готовое основание открытым способом
в траншеи, с последующей гидропромывкой</t>
  </si>
  <si>
    <t>02.1200х71,1мм в футляр стальной 1420х10,0мм</t>
  </si>
  <si>
    <t>06-01/01.02.18</t>
  </si>
  <si>
    <t xml:space="preserve">Укладка футляра ПЭ100 SDR17 500х29,7мм на готовое основание
открытым способом </t>
  </si>
  <si>
    <t xml:space="preserve">01.Укладка футляра ПЭ100 SDR17 500х29,7мм на готовое основание
открытым способом </t>
  </si>
  <si>
    <t>02.Роликовое опорно-направляющее кольцо
M2 Ø217-249/90-7 ТЕК</t>
  </si>
  <si>
    <t>03.Герметизирующая манжета ТЕК тип U Ø225×500
для защиты торцов футляра</t>
  </si>
  <si>
    <t>06-01/01.02.19</t>
  </si>
  <si>
    <t xml:space="preserve">Укладка футляра ПЭ100 SDR17 560х33,2мм на готовое основание
открытым способом </t>
  </si>
  <si>
    <t xml:space="preserve">01.Укладка футляра ПЭ100 SDR17 560х33,2мм на готовое основание
открытым способом </t>
  </si>
  <si>
    <t>02.Роликовое опорно-направляющее кольцо
S2 Ø261-280/80-13 ТЕК</t>
  </si>
  <si>
    <t>03.Герметизирующая манжета ТЕК тип U Ø280×560
для защиты торцов футляра</t>
  </si>
  <si>
    <t>06-01/01.02.20</t>
  </si>
  <si>
    <t xml:space="preserve">Укладка футляра ПЭ100 SDR17 630х37,4мм на готовое основание
открытым способом </t>
  </si>
  <si>
    <t xml:space="preserve">01.Укладка футляра ПЭ100 SDR17 630х37,4мм на готовое основание
открытым способом </t>
  </si>
  <si>
    <t>03.Герметизирующая манжета ТЕК тип U Ø280×630
для защиты торцов футляра</t>
  </si>
  <si>
    <t>06-01/01.02.21</t>
  </si>
  <si>
    <t xml:space="preserve">Укладка футляра ПЭ100 SDR17 800х47,4мм на готовое основание
открытым способом </t>
  </si>
  <si>
    <t xml:space="preserve">01.Укладка футляра ПЭ100 SDR17 800х47,4мм на готовое основание
открытым способом </t>
  </si>
  <si>
    <t>02.Роликовое опорно-направляющее кольцо
L Ø434-475/90-11 ТЕК</t>
  </si>
  <si>
    <t>03.Герметизирующая манжета ТЕК тип U Ø450×800
для защиты торцов футляра</t>
  </si>
  <si>
    <t>06-01/01.02.22</t>
  </si>
  <si>
    <t xml:space="preserve">Укладка футляра ПЭ100 SDR17 1200х71,1мм на готовое основание
открытым способом </t>
  </si>
  <si>
    <t xml:space="preserve">01.Укладка футляра ПЭ100 SDR17 1200х71,1мм на готовое основание
открытым способом </t>
  </si>
  <si>
    <t>02.Роликовое опорно-направляющее кольцо
XL3 Ø876-925/50-18 ТЕК</t>
  </si>
  <si>
    <t>03.Герметизирующая манжета ТЕК тип U Ø900×1200
для защиты торцов футляра</t>
  </si>
  <si>
    <t>06-01/01.02.23</t>
  </si>
  <si>
    <t>Укладка футляра 530x10,0мм стального на готовое основание открытым
способом</t>
  </si>
  <si>
    <t>01.Укладка футляра 530x10,0мм стального на готовое основание открытым
способом</t>
  </si>
  <si>
    <t>02.Роликовое опорно-направляющее кольцо
M2 Ø250-282/90-8 ТЕК</t>
  </si>
  <si>
    <t>03.Герметизирующая манжета ТЕК тип U Ø280×530
для защиты торцов футляра</t>
  </si>
  <si>
    <t>06-01/01.02.24</t>
  </si>
  <si>
    <t>Укладка футляра 630x10,0мм стального на готовое основание открытым
способом</t>
  </si>
  <si>
    <t>01.Укладка футляра 630x10,0мм стального на готовое основание открытым
способом</t>
  </si>
  <si>
    <t>02.Роликовое опорно-направляющее кольцо
L Ø349-390/90-9 ТЕК</t>
  </si>
  <si>
    <t>03.Герметизирующая манжета ТЕК тип U Ø355×630
для защиты торцов футляра</t>
  </si>
  <si>
    <t>06-01/01.02.25</t>
  </si>
  <si>
    <t>Укладка футляра 1220x10,0мм стального на готовое основание открытым
способом</t>
  </si>
  <si>
    <t>01.Укладка футляра 1220x10,0мм стального на готовое основание открытым
способом</t>
  </si>
  <si>
    <t>03.Герметизирующая манжета ТЕК тип U Ø900×1220
для защиты торцов футляра</t>
  </si>
  <si>
    <t>06-01/01.02.26</t>
  </si>
  <si>
    <t>Укладка футляра 1420x10,0мм стального на готовое основание открытым
способом</t>
  </si>
  <si>
    <t>01.Укладка футляра 1420x10,0мм стального на готовое основание открытым
способом</t>
  </si>
  <si>
    <t>02.Роликовое опорно-направляющее кольцо
XL3 Ø1176-1225/70-24 ТЕК</t>
  </si>
  <si>
    <t>03.Герметизирующая манжета ТЕК тип U Ø1200×1420
для защиты торцов футляра</t>
  </si>
  <si>
    <t>06-01/01.02.27</t>
  </si>
  <si>
    <t>У становка ПЭ фасонных частей</t>
  </si>
  <si>
    <t>02.Втулка под фланец ПЭ100 SDR17 RC 400</t>
  </si>
  <si>
    <t>06-01/01.02.28</t>
  </si>
  <si>
    <t>У становка стальных и чугунных фасонных частей</t>
  </si>
  <si>
    <t>06-01/01.02.29</t>
  </si>
  <si>
    <t>Устройство обратного клапана в колодце на выпуске
VAG HADE PTK-F 400</t>
  </si>
  <si>
    <t>06-01/01.03.01</t>
  </si>
  <si>
    <t>Устройство дождеприемных колодцев Ø1,0м
«NAWELL» (Н=1,5 – 3,0м) (безлотковый)</t>
  </si>
  <si>
    <t>01.Устройство дождеприемных колодцев Ø1,0м
«NAWELL» (Н=1,5 – 3,0м) (безлотковый), в т.ч.:</t>
  </si>
  <si>
    <t>02.- Плита днища ПН-15</t>
  </si>
  <si>
    <t>03.- Анкер болт клиновой-распорный М16х100мм</t>
  </si>
  <si>
    <t>04.- Бетон для заливки камеры пригруза (на 1=0,3м3)</t>
  </si>
  <si>
    <t>05.- Форма под заливку бетона ФБ1</t>
  </si>
  <si>
    <t>06.- Бетон В15 для бетонирования разгрузочного кольца (на 1=0,16м3)</t>
  </si>
  <si>
    <t>07.- Плита перекрытия ПП-15</t>
  </si>
  <si>
    <t>08.- Кольцо опорное КО-6</t>
  </si>
  <si>
    <t>09.- Установка круглого дождеприемника ДУ1 (Д400)-Д.2-60 ВЧШГ</t>
  </si>
  <si>
    <t>06-01/01.03.02</t>
  </si>
  <si>
    <t>Устройство смотрового колодцев Ø1,0м
«NAWELL» (Н=1,0 – 2,5м) (лотковый)</t>
  </si>
  <si>
    <t>01.Устройство смотрового колодцев Ø1,0м
«NAWELL» (Н=1,0 – 2,5м) (лотковый), в т.ч.:</t>
  </si>
  <si>
    <t>04.- Бетон В15 для заливки лотковой части</t>
  </si>
  <si>
    <t>05.- Бетон для заливки камеры пригруза (на 1=0,3м3)</t>
  </si>
  <si>
    <t>06.- Форма под заливку бетона ФБ1</t>
  </si>
  <si>
    <t>07.- Бетон В15 для бетонирования разгрузочного кольца (на 1=0,16м3)</t>
  </si>
  <si>
    <t>08.- Плита перекрытия ПП-15</t>
  </si>
  <si>
    <t>09.- Кольцо опорное КО-6</t>
  </si>
  <si>
    <t>10.- Установка люка тип ТМ (Д400)-Д.2-60 ВЧШГ</t>
  </si>
  <si>
    <t>06-01/01.03.03</t>
  </si>
  <si>
    <t>Устройство смотрового колодцев Ø1,0м
«NAWELL» (Н=2,5 – 3,0м) (лотковый)</t>
  </si>
  <si>
    <t>01.Устройство смотрового колодцев Ø1,0м
«NAWELL» (Н=2,5 – 3,0м) (лотковый), в т.ч.:</t>
  </si>
  <si>
    <t>06-01/01.03.04</t>
  </si>
  <si>
    <t>Устройство смотрового колодцев Ø1,5м
«NAWELL» (Н=2,0 – 3,0м) (лотковый)</t>
  </si>
  <si>
    <t>01.Устройство смотрового колодцев Ø1,5м
«NAWELL» (Н=2,0 – 3,0м) (лотковый), в т.ч.:</t>
  </si>
  <si>
    <t>02.- Плита днища ПН-20</t>
  </si>
  <si>
    <t>03.- Анкер болт клиновый распорный М16х100 мм</t>
  </si>
  <si>
    <t>05.- Бетон для заливки камеры пригруза (на 1=0,9м3)</t>
  </si>
  <si>
    <t>08.- Плита перекрытия ПП-20</t>
  </si>
  <si>
    <t>06-01/01.03.05</t>
  </si>
  <si>
    <t>Устройство смотрового колодцев Ø1,5м
«NAWELL» (Н=3,0 – 6,5м) (лотковый)</t>
  </si>
  <si>
    <t>01.Устройство смотрового колодцев Ø1,5м
«NAWELL» (Н=3,0 – 6,5м) (лотковый), в т.ч.:</t>
  </si>
  <si>
    <t>06-01/01.03.06</t>
  </si>
  <si>
    <t>Устройство смотрового колодцев Ø2,0м
«NAWELL» (Н=3,0 – 7,0м) (лотковый)</t>
  </si>
  <si>
    <t>01.Устройство смотрового колодцев Ø2,0м
«NAWELL» (Н=3,0 – 7,0м) (лотковый), в т.ч.:</t>
  </si>
  <si>
    <t>02.- Плита днища ПН-25</t>
  </si>
  <si>
    <t>08.- Плита перекрытия ПП-25</t>
  </si>
  <si>
    <t>06-01/01.03.07</t>
  </si>
  <si>
    <t>Устройство смотровых колодцев Ø1,5м, (h=1,5м) из сборных
ж/б элементов с футеровкой ПЭ анкерными листами</t>
  </si>
  <si>
    <t>01.Устройство смотровых колодцев Ø1,5м, (h=1,5м) из сборных
ж/б элементов с футеровкой ПЭ анкерными листами, в т.ч.:</t>
  </si>
  <si>
    <t>02.- Плита днища ПН 15 ФУТ</t>
  </si>
  <si>
    <t>03.- Кольцо стеновое КС 15.9 ФУТ</t>
  </si>
  <si>
    <t>04.- Кольцо стеновое КС 15.3 ФУТ</t>
  </si>
  <si>
    <t>05.- Плита перекрытия ПП 15-2 ФУТ</t>
  </si>
  <si>
    <t>06.- Кольцо опорное КО-6</t>
  </si>
  <si>
    <t>07.- Скобы для колодцев СХ «ЭКОВЭЛЛ»</t>
  </si>
  <si>
    <t>08.- Монолитный бетон В15 на лоток</t>
  </si>
  <si>
    <t>09.- Гидроизоляция битумной мастикой в 2 слоя (наружная)</t>
  </si>
  <si>
    <t>06-01/02.01.01</t>
  </si>
  <si>
    <t xml:space="preserve">Укладка в траншею трубопровода 426х13,0мм стального
с гидравлическим испытанием и промывкой </t>
  </si>
  <si>
    <t xml:space="preserve">01.Укладка в траншею трубопровода 426х13,0мм стального
с гидравлическим испытанием и промывкой </t>
  </si>
  <si>
    <t>06-01/02.01.02</t>
  </si>
  <si>
    <t>Укладка в траншею трубопровода 400х23,7мм ПЭ100 SDR17 RC PN10
с гидравлическим испытанием и промывкой</t>
  </si>
  <si>
    <t>01.Укладка в траншею трубопровода 400х23,7мм ПЭ100 SDR17 RC PN10
с гидравлическим испытанием и промывкой</t>
  </si>
  <si>
    <t>06-01/02.01.03</t>
  </si>
  <si>
    <t>06-01/02.01.04</t>
  </si>
  <si>
    <t>06-01/02.01.05</t>
  </si>
  <si>
    <t>06-01/02.01.06</t>
  </si>
  <si>
    <t>06-01/02.02.01</t>
  </si>
  <si>
    <t>Укладка в траншею трубопровода 530х20,0мм стального
с гидравлическим испытанием и промывкой</t>
  </si>
  <si>
    <t>01.Укладка в траншею трубопровода 530х20,0мм стального
с гидравлическим испытанием и промывкой</t>
  </si>
  <si>
    <t>06-01/02.02.02</t>
  </si>
  <si>
    <t xml:space="preserve">Укладка в траншею трубопровода 500х29,7мм ПЭ100 SDR17 RC PN10
с гидравлическим испытанием и промывкой </t>
  </si>
  <si>
    <t xml:space="preserve">01.Укладка в траншею трубопровода 500х29,7мм ПЭ100 SDR17 RC PN10
с гидравлическим испытанием и промывкой </t>
  </si>
  <si>
    <t>06-01/02.02.03</t>
  </si>
  <si>
    <t>06-01/02.02.04</t>
  </si>
  <si>
    <t>02.Фланец стальной прижимной PN10 DN500</t>
  </si>
  <si>
    <t>03.Фланец стальной приварной PN10 DN500</t>
  </si>
  <si>
    <t>06-01/02.02.05</t>
  </si>
  <si>
    <t>06-01/02.02.06</t>
  </si>
  <si>
    <t>06-01/02.03.01</t>
  </si>
  <si>
    <t>Укладка в траншею трубопровода 250х14,8мм ПЭ100 SDR17 RC PN10
с гидравлическим испытанием и промывкой</t>
  </si>
  <si>
    <t>01.Укладка в траншею трубопровода 250х14,8мм ПЭ100 SDR17 RC PN10
с гидравлическим испытанием и промывкой</t>
  </si>
  <si>
    <t>06-01/02.03.02</t>
  </si>
  <si>
    <t>06-01/02.03.03</t>
  </si>
  <si>
    <t>06-01/02.03.04</t>
  </si>
  <si>
    <t>06-01/02.03.05</t>
  </si>
  <si>
    <t>06-01/03.01.01</t>
  </si>
  <si>
    <t xml:space="preserve">Разработка мокрого грунта II группы из котлована с погрузкой в
автосамосвалы и транспортировкой на полигон ТБО </t>
  </si>
  <si>
    <t>01.Разработка мокрого грунта II группы из котлована с погрузкой в
автосамосвалы и транспортировкой на полигон ТБО, дальность
возки согласно транспортной схеме (экскаватором с объемом
ковша 0,5 м3 – 121,0 м3)</t>
  </si>
  <si>
    <t>02.Доработка мокрого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</si>
  <si>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06-01/03.01.02</t>
  </si>
  <si>
    <t>Устройство щебеночной подушки (h=150 мм), щебень (фр. 40-
70мм, М800) с расклинцовкой</t>
  </si>
  <si>
    <t>01.Устройство щебеночной подушки (h=150 мм), щебень (фр. 40-
70мм, М800) с расклинцовкой</t>
  </si>
  <si>
    <t>06.Устройство пропитки щебеночного основания цементным
раствором М100 на глубину 5см</t>
  </si>
  <si>
    <t>06-01/03.01.03</t>
  </si>
  <si>
    <t>Устройство монолитных железобетонных открылков и портальной
стенки (h=300 мм)</t>
  </si>
  <si>
    <t>01.Устройство монолитных железобетонных открылков и портальной
стенки (h=300 мм):</t>
  </si>
  <si>
    <t>02.Бетон В20, F1200, W6</t>
  </si>
  <si>
    <t>03.Арматура 12-А-III</t>
  </si>
  <si>
    <t>06-01/03.01.04</t>
  </si>
  <si>
    <t>Устройство обмазочной гидроизоляции (битумная мастика
(МГТН) "Технониколь N24" или аналогичная с однотипными
характеристиками) в 2 слоя по грунтовке из битумного лака на
железобетонных поверхностях соприкасающихся с грунтом</t>
  </si>
  <si>
    <t>01.Устройство обмазочной гидроизоляции (битумная мастика
(МГТН) "Технониколь N24" или аналогичная с однотипными
характеристиками) в 2 слоя по грунтовке из битумного лака на
железобетонных поверхностях соприкасающихся с грунтом</t>
  </si>
  <si>
    <t>06-01/03.01.05</t>
  </si>
  <si>
    <t>Обратная засыпка выпуска песком мелким (Кф&gt;3м/сут) с
содержанием пылеватых частиц не более 5% по ГОСТ 8736-2014
до фактических отметок механизированным способом с
уплотнением</t>
  </si>
  <si>
    <t>01.Обратная засыпка выпуска песком мелким (Кф&gt;3м/сут) с
содержанием пылеватых частиц не более 5% по ГОСТ 8736-2014
до фактических отметок механизированным способом с
уплотнением</t>
  </si>
  <si>
    <t>06-01/03.01.06</t>
  </si>
  <si>
    <t>У крепление русел и откосов насыпи</t>
  </si>
  <si>
    <t>01.Укрепление русел и откосов насыпи Матрацы Рено толщ. 300мм</t>
  </si>
  <si>
    <t>02.Укрепление русел и откосов насыпи Нетканый материал «Дорнит»</t>
  </si>
  <si>
    <t>06-01/03.01.07</t>
  </si>
  <si>
    <t>У стройство водоотлива насосами мощностью 1,37кВт</t>
  </si>
  <si>
    <t>01.Устройство водоотлива насосами мощностью 1,37кВт</t>
  </si>
  <si>
    <t>06-01/03.02.01</t>
  </si>
  <si>
    <t>Вибропогружение стального шпунта Ларсен 5 (для крепления стенок котлована) L=6м</t>
  </si>
  <si>
    <t>01.Вибропогружение стального шпунта Ларсен 5 (для крепления стенок котлована) L=6м</t>
  </si>
  <si>
    <t>06-01/03.02.02</t>
  </si>
  <si>
    <t>Устройство обвязки шпунта из двутавра стального (I55Б1)</t>
  </si>
  <si>
    <t>06-01/03.02.03</t>
  </si>
  <si>
    <t>Извлечение стального шпунта Ларсен 5 (для крепления стенок котлована) L=6м</t>
  </si>
  <si>
    <t>01.Извлечение стального шпунта Ларсен 5 (для крепления стенок котлована) L=6м</t>
  </si>
  <si>
    <t>06-01/03.02.04</t>
  </si>
  <si>
    <t>Разборка обвязки шпунта из двутавра стального (I55Б1)</t>
  </si>
  <si>
    <t>06-01/04.01.01</t>
  </si>
  <si>
    <t>Разработка сухого грунта II группы котлована прямоугольного
сечения с погрузкой в
автосамосвалы и транспортировкой на полигон ТБО</t>
  </si>
  <si>
    <t>01.Разработка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(Котлован
под кол. №63а и
КНС №1)</t>
  </si>
  <si>
    <t>02.Разработка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(Котлован
под колодец с арматурой и
КГН №1)</t>
  </si>
  <si>
    <t>03.Доработка сухого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</si>
  <si>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06-01/04.01.02</t>
  </si>
  <si>
    <t>06-01/04.01.03</t>
  </si>
  <si>
    <t>06-01/04.01.04</t>
  </si>
  <si>
    <t>Устройство основания из щебня (фр.40-70 мм М800), ГОСТ 8267-
93 под плиту, толщиной 0,20 м</t>
  </si>
  <si>
    <t>01.Устройство основания из щебня (фр.40-70 мм М800), ГОСТ 8267-
93 под плиту, толщиной 0,20 м</t>
  </si>
  <si>
    <t>06-01/04.01.05</t>
  </si>
  <si>
    <t>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</t>
  </si>
  <si>
    <t>01.Обратная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кол. №63а и
КНС №1</t>
  </si>
  <si>
    <t>06-01/04.02.01</t>
  </si>
  <si>
    <t>Погружение вибропогружателем шпунтовых свай Ларсен 5 L=13м</t>
  </si>
  <si>
    <t>01.Погружение вибропогружателем шпунтовых свай Ларсен 5 L=13м</t>
  </si>
  <si>
    <t>06-01/04.02.02</t>
  </si>
  <si>
    <t>Извлечение шпунтовых свай Ларсен 5 L=13м</t>
  </si>
  <si>
    <t>01.Извлечение шпунтовых свай Ларсен 5 L=13м</t>
  </si>
  <si>
    <t>06-01/04.02.03</t>
  </si>
  <si>
    <t>Устройство обвязки шпунта из двутавра стального (I10Б1)</t>
  </si>
  <si>
    <t>06-01/04.02.04</t>
  </si>
  <si>
    <t>Разборка обвязки шпунта из двутавра стального (I10Б1)</t>
  </si>
  <si>
    <t>06-01/04.02.05</t>
  </si>
  <si>
    <t>Устройство обвязки шпунта из двутавра стального (I40Б2)</t>
  </si>
  <si>
    <t>06-01/04.02.06</t>
  </si>
  <si>
    <t>Разборка обвязки шпунта из двутавра стального (I40Б2)</t>
  </si>
  <si>
    <t>06-01/04.02.07</t>
  </si>
  <si>
    <t>Устройство обвязки шпунта из труб стальных ∅108х2мм</t>
  </si>
  <si>
    <t>06-01/04.02.08</t>
  </si>
  <si>
    <t>Разборка обвязки шпунта из труб стальных ∅108х2мм</t>
  </si>
  <si>
    <t>06-01/04.02.09</t>
  </si>
  <si>
    <t>Устройство обвязки шпунта из труб стальных ∅325х8мм</t>
  </si>
  <si>
    <t>06-01/04.02.10</t>
  </si>
  <si>
    <t>Разборка обвязки шпунта из труб стальных ∅325х8мм</t>
  </si>
  <si>
    <t>06-01/04.03.01</t>
  </si>
  <si>
    <t>Устройство ж/б плиты размерами 3000х3000х200мм
(бетон B25 F1200 W6) Под кол.№63а</t>
  </si>
  <si>
    <t>01.Устройство ж/б плиты размерами 3000х3000х200мм
(бетон B25 F1200 W6), в т.ч.:</t>
  </si>
  <si>
    <t>02.Арматура класс d12 А-III (А400)</t>
  </si>
  <si>
    <t>03.Арматура класс d8 А-I (А240)</t>
  </si>
  <si>
    <t>04.Устройство бетонной подготовки цементным раствором М100</t>
  </si>
  <si>
    <t>06-01/04.03.02</t>
  </si>
  <si>
    <t>Устройство ж/б плиты размерами 6700х6700х500мм
(бетон B25 F1200 W6) под КНС №1</t>
  </si>
  <si>
    <t>01.Устройство ж/б плиты размерами 6700х6700х500мм
(бетон B25 F1200 W6), в т.ч.:</t>
  </si>
  <si>
    <t>06-01/04.03.03</t>
  </si>
  <si>
    <t>Устройство ж/б плиты размерами 4600х4600х200мм
(бетон B25 F1200 W6) под колодец с арматурой</t>
  </si>
  <si>
    <t>01.Устройство ж/б плиты размерами 4600х4600х200мм
(бетон B25 F1200 W6), в т.ч.:</t>
  </si>
  <si>
    <t>06-01/04.03.04</t>
  </si>
  <si>
    <t>Устройство ж/б плиты размерами 4600х4600х200мм
(бетон B25 F1200 W6) под КГН №1</t>
  </si>
  <si>
    <t>06-01/04.03.05</t>
  </si>
  <si>
    <t>Установка колодца Rainpark WL (материал – армированный
стеклопластик),
D=1800мм, Н=7000мм (V=17,81 м3)</t>
  </si>
  <si>
    <t>01.Установка колодца Rainpark WL (материал – армированный
стеклопластик),
D=1800мм, Н=7000мм (V=17,81 м3)</t>
  </si>
  <si>
    <t>06-01/04.03.06</t>
  </si>
  <si>
    <t>Установка КНС Rainpark,
производительностью Q=460,0 л/с
и пусконаладочные работы,
D=4200мм, H=9600мм (V=133,0 м3)</t>
  </si>
  <si>
    <t>01.Установка КНС Rainpark,
производительностью Q=460,0 л/с
и пусконаладочные работы,
D=4200мм, H=9600мм (V=133,0 м3)</t>
  </si>
  <si>
    <t>06-01/04.03.07</t>
  </si>
  <si>
    <t>Установка колодца Rainpark WLV (материал – армированный
стеклопластик),
D=3600мм, Н=2900мм (V=29,52 м3)</t>
  </si>
  <si>
    <t>01.Установка колодца Rainpark WLV (материал – армированный
стеклопластик),
D=3600мм, Н=2900мм (V=29,52 м3)</t>
  </si>
  <si>
    <t>06-01/04.03.08</t>
  </si>
  <si>
    <t>Установка колодца гаситель напора Rainpark WLP (материал –
армированный стеклопластик),
D=3600мм, Н=3000мм (V=30,54 м3)</t>
  </si>
  <si>
    <t>01.Установка колодца гаситель напора Rainpark WLP (материал –
армированный стеклопластик),
D=3600мм, Н=3000мм (V=30,54 м3)</t>
  </si>
  <si>
    <t>06-01/04.03.09</t>
  </si>
  <si>
    <t>06-01/04.04.01</t>
  </si>
  <si>
    <t>Устройство фундамента под опоры для ворот</t>
  </si>
  <si>
    <t>01.Устройство фундамента под опоры для ворот:</t>
  </si>
  <si>
    <t>02.Труба 76х3.5 ГОСТ 10704-91
Ст3сп ГОСТ 380-2005 L=1100</t>
  </si>
  <si>
    <t>03.Бетон (B20 F2300 W4)</t>
  </si>
  <si>
    <t>04.А рматура класс d12 А-III (А400)</t>
  </si>
  <si>
    <t>05.А рматура класс d6 А-I (А240)</t>
  </si>
  <si>
    <t>06.Щебень (М800 фр. 20-40мм), толщиной 100мм</t>
  </si>
  <si>
    <t>06-01/04.04.02</t>
  </si>
  <si>
    <t>Бетонирование столбов, ворот и калиток</t>
  </si>
  <si>
    <t>06-01/04.04.03</t>
  </si>
  <si>
    <t>Установка столбов 62х55х1,4х2000 RAL 6005</t>
  </si>
  <si>
    <t>06-01/04.04.04</t>
  </si>
  <si>
    <t>Ввинчивание свай винтовых лопастных с антикоррозийным
покрытием 76х1500</t>
  </si>
  <si>
    <t>06-01/04.04.05</t>
  </si>
  <si>
    <t>Установка ворот SP-P Lock 2,03x4,0 RAL 6005</t>
  </si>
  <si>
    <t>01.Установка ворот SP-P Lock 2,03x4,0 RAL 6005</t>
  </si>
  <si>
    <t>06-01/04.04.06</t>
  </si>
  <si>
    <t>Установка панелей SP-P 2,03х2,5 RAL 6005</t>
  </si>
  <si>
    <t>01.Установка панелей SP-P 2,03х2,5 RAL 6005</t>
  </si>
  <si>
    <t>06-01/05.01.01</t>
  </si>
  <si>
    <t>01.Разработка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кол. №91 и кол.№92</t>
  </si>
  <si>
    <t>02.Разработка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КНС №2</t>
  </si>
  <si>
    <t>03.Разработка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колодцы с арматурой;
КГН №2а; 2б; 2в; 2г;
кол. №93а; 93б; 93в; 93г;
94</t>
  </si>
  <si>
    <t>04.Доработка сухого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</si>
  <si>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06-01/05.01.02</t>
  </si>
  <si>
    <t>06-01/05.01.03</t>
  </si>
  <si>
    <t>06-01/05.01.04</t>
  </si>
  <si>
    <t>01.Обратная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кол. №91 и кол.№92</t>
  </si>
  <si>
    <t>02.Обратная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КНС №2</t>
  </si>
  <si>
    <t>03.Обратная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колодцы с арматурой;
КГН №2а; 2б; 2в; 2г;
кол. №93а; 93б; 93в; 93г;
94</t>
  </si>
  <si>
    <t>06-01/05.02.01</t>
  </si>
  <si>
    <t>Погружение вибропогружателем шпунтовых свай Ларсен 5 L=12м</t>
  </si>
  <si>
    <t>01.Погружение вибропогружателем шпунтовых свай Ларсен 5 L=12м</t>
  </si>
  <si>
    <t>06-01/05.02.02</t>
  </si>
  <si>
    <t>Извлечение шпунтовых свай Ларсен 5 L=12м</t>
  </si>
  <si>
    <t>01.Извлечение шпунтовых свай Ларсен 5 L=12м</t>
  </si>
  <si>
    <t>06-01/05.02.03</t>
  </si>
  <si>
    <t>Устройство обвязки шпунта из двутавра стального (I35Б1)</t>
  </si>
  <si>
    <t>06-01/05.02.04</t>
  </si>
  <si>
    <t>Разборка обвязки шпунта из двутавра стального (I35Б1)</t>
  </si>
  <si>
    <t>06-01/05.02.05</t>
  </si>
  <si>
    <t>Устройство грунтовых анкеров из трубчатых винтовых штанг L=6м</t>
  </si>
  <si>
    <t>06-01/05.02.06</t>
  </si>
  <si>
    <t>Извлечение грунтовых анкеров из трубчатых винтовых штанг L=6м</t>
  </si>
  <si>
    <t>06-01/05.03.01</t>
  </si>
  <si>
    <t>Устройство ж/б плиты размерами 5300х5300х200мм
(бетон B25 F1200 W6) Под кол.№91</t>
  </si>
  <si>
    <t>01.Устройство ж/б плиты размерами 5300х5300х200мм
(бетон B25 F1200 W6), в т.ч.:</t>
  </si>
  <si>
    <t>06-01/05.03.02</t>
  </si>
  <si>
    <t>Устройство ж/б плиты размерами 5300х5300х200мм
(бетон B25 F1200 W6) Под кол.№92</t>
  </si>
  <si>
    <t>06-01/05.03.03</t>
  </si>
  <si>
    <t>Устройство ж/б плиты размерами 25000х8500х300мм
(бетон B25 F1200 W6) под КНС №2</t>
  </si>
  <si>
    <t>01.Устройство ж/б плиты размерами 25000х8500х300мм
(бетон B25 F1200 W6), в т.ч.:</t>
  </si>
  <si>
    <t>06-01/05.03.04</t>
  </si>
  <si>
    <t>Устройство ж/б плиты размерами 4600х4600х200мм
(бетон B25 F1200 W6) Под колодцы с затворами</t>
  </si>
  <si>
    <t>06-01/05.03.05</t>
  </si>
  <si>
    <t>Устройство ж/б плиты размерами 4200х4200х200мм
(бетон B25 F1200 W6) под КГН №2а, 2б, 2в; 2г</t>
  </si>
  <si>
    <t>01.Устройство ж/б плиты размерами 4200х4200х200мм
(бетон B25 F1200 W6), в т.ч.:</t>
  </si>
  <si>
    <t>06-01/05.03.06</t>
  </si>
  <si>
    <t>Устройство ж/б плиты размерами 4200х4200х200мм
(бетон B25 F1200 W6) Под кол.№93а; 93б; 93в;
93г</t>
  </si>
  <si>
    <t>06-01/05.03.07</t>
  </si>
  <si>
    <t>Устройство ж/б плиты размерами 4200х4200х200мм
(бетон B25 F1200 W6) Под кол.№94</t>
  </si>
  <si>
    <t>06-01/05.03.08</t>
  </si>
  <si>
    <t>Установка колодца Rainpark WLV (материал – армированный
стеклопластик),
D=3200мм, Н=7200мм (V=57,91 м3)</t>
  </si>
  <si>
    <t>01.Установка колодца Rainpark WLV (материал – армированный
стеклопластик),
D=3200мм, Н=7200мм (V=57,91 м3)</t>
  </si>
  <si>
    <t>06-01/05.03.09</t>
  </si>
  <si>
    <t>Установка колодца Rainpark WL (материал – армированный
стеклопластик),
D=3200мм, Н=6800мм (V=54,69 м3)</t>
  </si>
  <si>
    <t>01.Установка колодца Rainpark WL (материал – армированный
стеклопластик),
D=3200мм, Н=6800мм (V=54,69 м3)</t>
  </si>
  <si>
    <t>06-01/05.03.10</t>
  </si>
  <si>
    <t>Установка КНС в четырех корпусах Rainpark
и пусконаладочные работы
производительностью Q=1350,0 л/с
D=4200мм, H=11300мм (V=156,55 м3)</t>
  </si>
  <si>
    <t>01.Установка КНС в четырех корпусах Rainpark
и пусконаладочные работы
производительностью Q=1350,0 л/с
D=4200мм, H=11300мм (V=156,55 м3)</t>
  </si>
  <si>
    <t>06-01/05.03.11</t>
  </si>
  <si>
    <t>Установка колодца в четырех корпусах Rainpark WLV (материал
– армированный стеклопластик),
D=3600мм, Н=2900мм (V=29,52 м3)</t>
  </si>
  <si>
    <t>01.Установка колодца в четырех корпусах Rainpark WLV (материал
– армированный стеклопластик),
D=3600мм, Н=2900мм (V=29,52 м3)</t>
  </si>
  <si>
    <t>06-01/05.03.12</t>
  </si>
  <si>
    <t>Установка колодца гаситель напора в четырех корпусах Rainpark
WLP (материал – армированный стеклопластик),
D=3200мм, Н=2900мм (V=23,32 м3)</t>
  </si>
  <si>
    <t>01.Установка колодца гаситель напора в четырех корпусах Rainpark
WLP (материал – армированный стеклопластик),
D=3200мм, Н=2900мм (V=23,32 м3)</t>
  </si>
  <si>
    <t>06-01/05.03.13</t>
  </si>
  <si>
    <t>Установка колодца Rainpark WL (материал – армированный
стеклопластик),
D=3200мм, Н=2970мм (V=23,89 м3)</t>
  </si>
  <si>
    <t>01.Установка колодца Rainpark WL (материал – армированный
стеклопластик),
D=3200мм, Н=2970мм (V=23,89 м3)</t>
  </si>
  <si>
    <t>06-01/05.03.14</t>
  </si>
  <si>
    <t>Установка колодца Rainpark WL (материал – армированный
стеклопластик),
D=3200мм, Н=2980мм (V=23,97 м3)</t>
  </si>
  <si>
    <t>01.Установка колодца Rainpark WL (материал – армированный
стеклопластик),
D=3200мм, Н=2980мм (V=23,97 м3)</t>
  </si>
  <si>
    <t>06-01/05.03.15</t>
  </si>
  <si>
    <t>Установка колодца Rainpark WL (материал – армированный
стеклопластик),
D=3200мм, Н=2990мм (V=24,05 м3)</t>
  </si>
  <si>
    <t>01.Установка колодца Rainpark WL (материал – армированный
стеклопластик),
D=3200мм, Н=2990мм (V=24,05 м3)</t>
  </si>
  <si>
    <t>06-01/05.03.16</t>
  </si>
  <si>
    <t>06-01/05.03.17</t>
  </si>
  <si>
    <t>Установка колодца Rainpark WL (материал – армированный
стеклопластик),
D=3200мм, Н=3200мм (V=25,74 м3)</t>
  </si>
  <si>
    <t>01.Установка колодца Rainpark WL (материал – армированный
стеклопластик),
D=3200мм, Н=3200мм (V=25,74 м3)</t>
  </si>
  <si>
    <t>06-01/05.03.18</t>
  </si>
  <si>
    <t>Приварка фланца стального приварного Ду500 мм</t>
  </si>
  <si>
    <t>01.Приварка фланца стального приварного Ду500 мм</t>
  </si>
  <si>
    <t>06-01/05.04.01</t>
  </si>
  <si>
    <t>04.Арматура класс d12 А-III (А400)</t>
  </si>
  <si>
    <t>05.Арматура класс d6 А-I (А240)</t>
  </si>
  <si>
    <t>06-01/05.04.02</t>
  </si>
  <si>
    <t>06-01/05.04.03</t>
  </si>
  <si>
    <t>06-01/05.04.04</t>
  </si>
  <si>
    <t>06-01/05.04.05</t>
  </si>
  <si>
    <t>06-01/05.04.06</t>
  </si>
  <si>
    <t>У становка панелей SP-P 2,03х2,5 RAL 6005</t>
  </si>
  <si>
    <t>06-01/06.01.01</t>
  </si>
  <si>
    <t>01.Разработка сухого грунта II группы котлована прямоугольного
сечения экскаватором емк. ковша 1,0 м3 с погрузкой в
автосамосвалы и транспортировкой на полигон ТБО, дальность
возки согласно транспортной схеме Котлован
под Резервуары</t>
  </si>
  <si>
    <t>02.Разработка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КГН №3</t>
  </si>
  <si>
    <t>03.Разработка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ЛОС</t>
  </si>
  <si>
    <t>04.Разработка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кол. №95 - КОП</t>
  </si>
  <si>
    <t>05.Разработка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кол. №96</t>
  </si>
  <si>
    <t>06.Разработка сухого грунта II группы котлована прямоугольного
сечения экскаватором емк. ковша 0,65 м3 с погрузкой в
автосамосвалы и транспортировкой на полигон ТБО, дальность
возки согласно транспортной схеме Котлован
под кол. №97</t>
  </si>
  <si>
    <t>07.Доработка сухого грунта II группы вручную в прямоугольных
траншеях погрузкой на автомобили-самосвалы и
транспортировкой на полигон ТБО, дальность возки согласно
транспортной схеме</t>
  </si>
  <si>
    <t>06-01/06.01.02</t>
  </si>
  <si>
    <t>01.Устройство основания из щебня (фр.40-70 мм М800), ГОСТ 8267-
93 под плиту, толщиной 0,20 м Под КГН №3</t>
  </si>
  <si>
    <t>02.Устройство основания из щебня (фр.40-70 мм М800), ГОСТ 8267-
93 под плиту, толщиной 0,20 м Под кол.№95 - КОП</t>
  </si>
  <si>
    <t>06-01/06.01.03</t>
  </si>
  <si>
    <t>01.Обратная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Резервуары</t>
  </si>
  <si>
    <t>02.Обратная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КГН №3</t>
  </si>
  <si>
    <t>03.Обратная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ЛОС</t>
  </si>
  <si>
    <t>04.Обратная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кол. №95 - КОП</t>
  </si>
  <si>
    <t>05.Обратная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кол. №96</t>
  </si>
  <si>
    <t>06.Обратная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кол. №97</t>
  </si>
  <si>
    <t>06-01/06.02.01</t>
  </si>
  <si>
    <t>Устройство ж/б плиты восьмиугольной, размерами каждой
стороны= 9734мм; высотой H=600мм
(бетон B25 F1200 W6) под резервуары</t>
  </si>
  <si>
    <t>01.Устройство ж/б плиты восьмиугольной, размерами каждой
стороны= 9734мм; высотой H=600мм
(бетон B25 F1200 W6), в т.ч.:</t>
  </si>
  <si>
    <t>02.Арматура класс d25 А-III (А400)</t>
  </si>
  <si>
    <t>03.Арматура класс d12 А-II (А400)</t>
  </si>
  <si>
    <t>05.Устройство грунтовых анкеров АГП-5/15/10/1,5</t>
  </si>
  <si>
    <t>06-01/06.02.02</t>
  </si>
  <si>
    <t>Устройство ж/б плиты 2600х2600х200мм
(бетон B25 F1200 W6) Под КГН №3</t>
  </si>
  <si>
    <t>01.Устройство ж/б плиты 2600х2600х200мм
(бетон B25 F1200 W6), в т.ч.:</t>
  </si>
  <si>
    <t>06-01/06.02.03</t>
  </si>
  <si>
    <t>Устройство ж/б плиты 10900х3000х300мм
(бетон B25 F1200 W6) Под ЛОС</t>
  </si>
  <si>
    <t>01.Устройство ж/б плиты 10900х3000х300мм
(бетон B25 F1200 W6), в т.ч.:</t>
  </si>
  <si>
    <t>06-01/06.02.04</t>
  </si>
  <si>
    <t>Устройство ж/б плиты размерами 2800х2800х200мм
(бетон B25 F1200 W6) Под кол.№95 - КОП</t>
  </si>
  <si>
    <t>01.Устройство ж/б плиты размерами 2800х2800х200мм
(бетон B25 F1200 W6), в т.ч.:</t>
  </si>
  <si>
    <t>06-01/06.02.05</t>
  </si>
  <si>
    <t>Устройство ж/б плиты размерами 2800х2800х200мм
(бетон B25 F1200 W6) Под кол.№96</t>
  </si>
  <si>
    <t>01.Устройство ж/б плиты размерами 2800х2800х200мм
(бетон B25 F1200 W6), в т.ч.::</t>
  </si>
  <si>
    <t>06-01/06.02.06</t>
  </si>
  <si>
    <t>Устройство ж/б плиты размерами 2800х2800х200мм
(бетон B25 F1200 W6) Под кол.№97</t>
  </si>
  <si>
    <t>06-01/06.02.07</t>
  </si>
  <si>
    <t>Установка сборной стеклопластиковой аккумулирующей емкости
в двух корпусах Rainpark TLM,
Vтребуемый=5803 м3, Vполный=7987,1 м3
D=21500мм H=11000мм (V=3993,55 м3)</t>
  </si>
  <si>
    <t>01.Установка сборной стеклопластиковой аккумулирующей емкости
в двух корпусах Rainpark TLM,
Vтребуемый=5803 м3, Vполный=7987,1 м3
D=21500мм H=11000мм (V=3993,55 м3)</t>
  </si>
  <si>
    <t>06-01/06.02.08</t>
  </si>
  <si>
    <t>Установка колодца гасителя напора Rainpark WLP,
в пластиковом корпусе,
D=1600мм, H=2500мм (V=5,03 м3)</t>
  </si>
  <si>
    <t>01.Установка колодца гасителя напора Rainpark WLP,
в пластиковом корпусе,
D=1600мм, H=2500мм (V=5,03 м3)</t>
  </si>
  <si>
    <t>06-01/06.02.09</t>
  </si>
  <si>
    <t>Установка ЛОС Rainpark 65 OLPS-1000,
производительностью Q=65л/с,
D=2000мм L=9900мм (V=31,1 м3)</t>
  </si>
  <si>
    <t>01.Установка ЛОС Rainpark 65 OLPS-1000,
производительностью Q=65л/с,
D=2000мм L=9900мм (V=31,1 м3)</t>
  </si>
  <si>
    <t>06-01/06.02.10</t>
  </si>
  <si>
    <t>Установка колодца Rainpark WL (материал – армированный
стеклопластик),
D=1800мм, Н=2700мм (V=6,87 м3)</t>
  </si>
  <si>
    <t>01.Установка колодца Rainpark WL (материал – армированный
стеклопластик),
D=1800мм, Н=2700мм (V=6,87 м3)</t>
  </si>
  <si>
    <t>06-01/06.02.11</t>
  </si>
  <si>
    <t>Установка колодца Rainpark WL (материал – армированный
стеклопластик),
D=1800мм, Н=3200мм (V=8,14 м3)</t>
  </si>
  <si>
    <t>01.Установка колодца Rainpark WL (материал – армированный
стеклопластик),
D=1800мм, Н=3200мм (V=8,14 м3)</t>
  </si>
  <si>
    <t>06-01/06.02.12</t>
  </si>
  <si>
    <t>Установка колодца Rainpark WL с расходомером (материал –
армированный стеклопластик),
D=1800мм, Н=3500мм (V=8,91 м3)</t>
  </si>
  <si>
    <t>01.Установка колодца Rainpark WL с расходомером (материал –
армированный стеклопластик),
D=1800мм, Н=3500мм (V=8,91 м3)</t>
  </si>
  <si>
    <t>06-01/06.02.13</t>
  </si>
  <si>
    <t>Крепление емкости очистного сооружения строповочными
ремнями (12м) 2,5-5 т.</t>
  </si>
  <si>
    <t>01.Крепление емкости очистного сооружения строповочными
ремнями (12м) 2,5-5 т.</t>
  </si>
  <si>
    <t>06-01/06.02.14</t>
  </si>
  <si>
    <t>Вертикальное бурение отверстий в ж/б плите d=20 мм длиной 124
мм под установку распорного анкера HILTI HST3
M20x170</t>
  </si>
  <si>
    <t>01.Вертикальное бурение отверстий в ж/б плите d=20 мм длиной 124
мм под установку распорного анкера HILTI HST3
M20x170</t>
  </si>
  <si>
    <t>06-01/06.03.01</t>
  </si>
  <si>
    <t>Вибропогружение шпунтового ограждения на глубину до 12 м без
извлечения
Шпунт Ларсен Л5 L=12000</t>
  </si>
  <si>
    <t>01.Вибропогружение шпунтового ограждения на глубину до 12 м без
извлечения
Шпунт Ларсен Л5 L=12000</t>
  </si>
  <si>
    <t>06-01/06.03.02</t>
  </si>
  <si>
    <t>Монтаж опорных столиков и устройство обвязки шпунтового
ограждения
Двутавр 35Б1 Ст3сп
ГОСТ Р 57837-2017</t>
  </si>
  <si>
    <t>01.Монтаж опорных столиков и устройство обвязки шпунтового
ограждения
Двутавр 35Б1 Ст3сп
ГОСТ Р 57837-2017</t>
  </si>
  <si>
    <t>06-01/06.03.03</t>
  </si>
  <si>
    <t>Устройство грунтовых анкеров</t>
  </si>
  <si>
    <t>01.- Трубчатые винтовые штанги 57х8 мм L= 6 м</t>
  </si>
  <si>
    <t>02.- Трубчатые винтовые штанги 103х13 мм L= 6 м</t>
  </si>
  <si>
    <t>06-01/06.03.04</t>
  </si>
  <si>
    <t>Устройство антикоррозионной защиты шпунта Ларсен 5</t>
  </si>
  <si>
    <t>01.- Очистка, обеспыливание и обезжиривание поверхностей</t>
  </si>
  <si>
    <t>02.- Горячее цинкование толщиной слоя не менее 19 мкм</t>
  </si>
  <si>
    <t>03.- Нанесение дополнительного лакокрасочного покрытия: слой
краски Interthane 990SG (или аналога), толщина слоя не менее 50
мкм</t>
  </si>
  <si>
    <t>06-01/06.03.05</t>
  </si>
  <si>
    <t>У стройство антикоррозионной защиты обвязочного пояса</t>
  </si>
  <si>
    <t>06-01/07.01.01</t>
  </si>
  <si>
    <t>Разработка сухого грунта II группы траншеи прямоугольного сечения под трубопроводы с погрузкой в автосамосвалы и транспортировкой на полигон ТБО</t>
  </si>
  <si>
    <t xml:space="preserve">02.Доработка сухого грунта II группы вручную в прямоугольных траншеях погрузкой на автомобили-самосвалы и транспортировкой на полигон ТБО </t>
  </si>
  <si>
    <t>06-01/07.01.02</t>
  </si>
  <si>
    <t>Разработка сухого грунта II группы котлованов под монтаж колодцев с погрузкой в автосамосвалы и транспортировкой на полигон ТБО</t>
  </si>
  <si>
    <t>01.Разработка сухого грунта II группы котлованов под монтаж колодцев экскаватором емк. ковша 0,65 м3 с погрузкой в автосамосвалы и транспортировкой на полигон ТБО, дальность возки согласно транспортной схеме</t>
  </si>
  <si>
    <t>02.Доработка сухого грунта II группы вручную в прямоугольных траншеях погрузкой на автомобили-самосвалы и транспортировкой на полигон ТБО</t>
  </si>
  <si>
    <t>06-01/07.01.03</t>
  </si>
  <si>
    <t>Водоотлив из траншеи насосами, мощностью 1,37 кВт, производительностью 24 м3/ч</t>
  </si>
  <si>
    <t>01.Водоотлив из траншеи насосами, мощностью 1,37 кВт, производительностью 24 м3/ч</t>
  </si>
  <si>
    <t>06-01/07.01.04</t>
  </si>
  <si>
    <t>Крепление стен траншеи деревянными инвентарными щитами</t>
  </si>
  <si>
    <t>01.Крепление стен траншеи деревянными инвентарными щитами</t>
  </si>
  <si>
    <t>06-01/07.01.05</t>
  </si>
  <si>
    <t>Устройство геотекстиля «Тайпар» SF56 (Typar)</t>
  </si>
  <si>
    <t>01.Устройство геотекстиля «Тайпар» SF56 (Typar)</t>
  </si>
  <si>
    <t>06-01/07.01.06</t>
  </si>
  <si>
    <t>Устройство основания из щебня (фр.40-70 мм М800), ГОСТ 8267-93
под трубы, толщиной h=0,15м</t>
  </si>
  <si>
    <t>01.Устройство основания из щебня (фр.40-70 мм М800), ГОСТ 8267-93
под трубы, толщиной h=0,15м</t>
  </si>
  <si>
    <t>06-01/07.01.07</t>
  </si>
  <si>
    <t>Устройство основания из щебня (фр.40-70 мм М800), ГОСТ 8267-93 под колодцы, толщиной 0,20 м</t>
  </si>
  <si>
    <t>01.Устройство основания из щебня (фр.40-70 мм М800), ГОСТ 8267-93 под колодцы, толщиной 0,20 м</t>
  </si>
  <si>
    <t>06-01/07.01.08</t>
  </si>
  <si>
    <t>Устройство основания из песка мелкого (Кф&gt;3м/сут ) с содержанием пылеватых частиц не более 5% по ГОСТ 8736-2014
под трубы, толщиной h=0,2м</t>
  </si>
  <si>
    <t>01.Устройство основания из песка мелкого (Кф&gt;3м/сут ) с содержанием пылеватых частиц не более 5% по ГОСТ 8736-2014
под трубы, толщиной h=0,2м</t>
  </si>
  <si>
    <t>06-01/07.01.09</t>
  </si>
  <si>
    <t>Обратная засыпка траншеи песком мелким (Кф&gt;3м/сут ) с содержанием пылеватых частиц не более 5% по ГОСТ 8736-2014 на h=0,3м от верха трубы с уплотнением вручную и подбивкой пазух</t>
  </si>
  <si>
    <t>01.Обратная засыпка траншеи песком мелким (Кф&gt;3м/сут ) с содержанием пылеватых частиц не более 5% по ГОСТ 8736-2014 на h=0,3м от верха трубы с уплотнением вручную и подбивкой пазух</t>
  </si>
  <si>
    <t>06-01/07.01.10</t>
  </si>
  <si>
    <t>Обратная засыпка котлованов под колодцы песком мелким (Кф&gt;3м/сут ) с содержанием пылеватых частиц не более 5% по ГОСТ 8736-2014 до фактических отметок механизированным способом с уплотнением</t>
  </si>
  <si>
    <t>01.Обратная засыпка котлованов под колодцы песком мелким (Кф&gt;3м/сут ) с содержанием пылеватых частиц не более 5% по ГОСТ 8736-2014 до фактических отметок механизированным способом с уплотнением</t>
  </si>
  <si>
    <t>06-01/07.02.01</t>
  </si>
  <si>
    <t>Укладка в траншею труб «ТЕХСТРОЙ» на готовое основание открытым способом, с последующей гидропромывкой SN10 OD200/225</t>
  </si>
  <si>
    <t>01.Укладка в траншею труб «ТЕХСТРОЙ» на готовое основание открытым способом, с последующей гидропромывкой SN10 OD200/225</t>
  </si>
  <si>
    <t>06-01/07.02.02</t>
  </si>
  <si>
    <t>Укладка в траншею труб «ТЕХСТРОЙ» на готовое основание открытым способом, с последующей гидропромывкой SN10 ID250/282</t>
  </si>
  <si>
    <t>01.Укладка в траншею труб «ТЕХСТРОЙ» на готовое основание открытым способом, с последующей гидропромывкой SN10 ID250/282</t>
  </si>
  <si>
    <t>06-01/07.03.01</t>
  </si>
  <si>
    <t>Устройство дождеприемных колодцев Ø1,0м «NAWELL» (Н=1,5 – 3,0м) (безлотковый)</t>
  </si>
  <si>
    <t>01.Устройство дождеприемных колодцев Ø1,0м «NAWELL» (Н=1,5 – 3,0м) (безлотковый), в т.ч.:</t>
  </si>
  <si>
    <t>06-01/07.03.02</t>
  </si>
  <si>
    <t>Устройство смотрового колодцев Ø1,0м «NAWELL» (Н=1,0 – 2,5м) (лотковый)</t>
  </si>
  <si>
    <t>01.Устройство смотрового колодцев Ø1,0м «NAWELL» (Н=1,0 – 2,5м) (лотковый), в т.ч.:</t>
  </si>
  <si>
    <t>Устройство основания из щебня (фр.40-70 мм М800), ГОСТ 8267-93 под трубы, толщиной h=0,15м</t>
  </si>
  <si>
    <t>01.Устройство основания из щебня (фр.40-70 мм М800), ГОСТ 8267-93 под трубы, толщиной h=0,15м</t>
  </si>
  <si>
    <t xml:space="preserve"> Водоотводные сооружения</t>
  </si>
  <si>
    <t>Устройство колодцев</t>
  </si>
  <si>
    <t>Дождевая канализация напорная</t>
  </si>
  <si>
    <t>КНС №1 – КГН №1</t>
  </si>
  <si>
    <t>КНС №2 – КГН №2</t>
  </si>
  <si>
    <t>Резервуар – КГН №3а</t>
  </si>
  <si>
    <t>Устройство выпуска дождевой канализации</t>
  </si>
  <si>
    <t>Шпунтовое ограждение выпуска дождевой канализации</t>
  </si>
  <si>
    <t>Канализационная насосная станция №1, камера гашения напора №1</t>
  </si>
  <si>
    <t>02.Обратная засыпка котлованов песком мелким (Кф&gt;3м/сут) с
содержанием пылеватых частиц не более 5% по ГОСТ 8736-2014
до фактических отметок механизированным способом с
уплотнением Засыпка котлована
под колодец с арматурой и
КГН №1</t>
  </si>
  <si>
    <t>Шпунтовое ограждение КНС №1</t>
  </si>
  <si>
    <t xml:space="preserve"> Ж/б плиты</t>
  </si>
  <si>
    <t>Приварка фланца стального приварного Ду400 мм</t>
  </si>
  <si>
    <t>01.Приварка фланца стального приварного Ду400 мм</t>
  </si>
  <si>
    <t>Ограждение площадки под КНС №1.
Конструкции</t>
  </si>
  <si>
    <t>Канализационная насосная станция №2, камеры гашения напора</t>
  </si>
  <si>
    <t xml:space="preserve"> Земляные работы</t>
  </si>
  <si>
    <t>Шпунтовое ограждение КНС №2</t>
  </si>
  <si>
    <t>Ж/б плиты</t>
  </si>
  <si>
    <t>Ограждение площадки под КНС №2, резервуары и ЛОС.
Конструкции</t>
  </si>
  <si>
    <t>Аккумулирующий резервуар, локальные очистные сооружения</t>
  </si>
  <si>
    <t>06-01/06.01.04</t>
  </si>
  <si>
    <t>Неизвлеваемый шпунт под резервуары</t>
  </si>
  <si>
    <t>Дождевая канализация самотечная на площадке ЛОС</t>
  </si>
  <si>
    <t>Водоотводные сооружения</t>
  </si>
  <si>
    <t xml:space="preserve"> Устройство колодцев</t>
  </si>
  <si>
    <t>Приложение №8 к Договору субподряда №                            г.</t>
  </si>
  <si>
    <t>Ведомость давальческих материалов</t>
  </si>
  <si>
    <t>Наименование материала</t>
  </si>
  <si>
    <t>Количество</t>
  </si>
  <si>
    <t>От Подрядчика:</t>
  </si>
  <si>
    <t>От Субподрядчика:</t>
  </si>
  <si>
    <t>Колодец Rainpark WL (материал – армированный стеклопластик),
D=1800мм, Н=7000мм (V=17,81 м3)</t>
  </si>
  <si>
    <t>КНС Rainpark, производительностью Q=460,0 л/с,
D=4200мм, H=9600мм (V=133,0 м3)</t>
  </si>
  <si>
    <t>Колодец Rainpark WLV (материал – армированный стеклопластик),
D=3600мм, Н=2900мм (V=29,52 м3)</t>
  </si>
  <si>
    <t>Колодец гаситель напора Rainpark WLP (материал – армированный стеклопластик),
D=3600мм, Н=3000мм (V=30,54 м3)</t>
  </si>
  <si>
    <t>Колодец Rainpark WL (материал – армированный стеклопластик),
D=3200мм, Н=6800мм (V=54,69 м3)</t>
  </si>
  <si>
    <t>Колодец Rainpark WLV (материал – армированный стеклопластик),
D=3200мм, Н=7200мм (V=57,91 м3)</t>
  </si>
  <si>
    <t>КНС в четырех корпусах Rainpark производительностью Q=1350,0 л/с
D=4200мм, H=11300мм (V=156,55 м3)</t>
  </si>
  <si>
    <t>Колодец гаситель напора в четырех корпусах Rainpark WLP (материал – армированный стеклопластик),
D=3200мм, Н=2900мм (V=23,32 м3)</t>
  </si>
  <si>
    <t>Колодец Rainpark WL (материал – армированный стеклопластик),
D=3200мм, Н=2970мм (V=23,89 м3)</t>
  </si>
  <si>
    <t>Колодец Rainpark WL (материал – армированный стеклопластик),
D=3200мм, Н=2980мм (V=23,97 м3)</t>
  </si>
  <si>
    <t>Колодец Rainpark WL (материал – армированный стеклопластик),
D=3200мм, Н=2990мм (V=24,05 м3)</t>
  </si>
  <si>
    <t>Колодец Rainpark WL (материал – армированный стеклопластик),
D=3200мм, Н=3200мм (V=25,74 м3)</t>
  </si>
  <si>
    <t>Сборная стеклопластиковая аккумулирующая емкость в двух корпусах Rainpark TLM, Vтребуемый=5803 м3, Vполный=7987,1 м3
D=21500мм H=11000мм (V=3993,55 м3)</t>
  </si>
  <si>
    <t>Колодец гасителя напора Rainpark WLP, в пластиковом корпусе,
D=1600мм, H=2500мм (V=5,03 м3)</t>
  </si>
  <si>
    <t>ЛОС Rainpark 65 OLPS-1000, производительностью Q=65л/с,
D=2000мм L=9900мм (V=31,1 м3)</t>
  </si>
  <si>
    <t>Колодец Rainpark WL (материал – армированный стеклопластик),
D=1800мм, Н=2700мм (V=6,87 м3)</t>
  </si>
  <si>
    <t>Колодец Rainpark WL (материал – армированный стеклопластик),
D=1800мм, Н=3200мм (V=8,14 м3)</t>
  </si>
  <si>
    <t>Колодец Rainpark WL с расходомером (материал – армированный стеклопластик),
D=1800мм, Н=3500мм (V=8,91 м3)</t>
  </si>
  <si>
    <t>комплект</t>
  </si>
  <si>
    <t>Колодец с запорной арматурой в четырех корпусах Rainpark WLV (материал – армированный стеклопластик),
D=3600мм, Н=2900мм (V=29,52 м3)</t>
  </si>
  <si>
    <t>ЛС-06-01-01</t>
  </si>
  <si>
    <t>ЛС-06-01-02</t>
  </si>
  <si>
    <t>ЛС-06-01-03</t>
  </si>
  <si>
    <t>ЛС-06-01-04</t>
  </si>
  <si>
    <t>ЛС-06-01-05</t>
  </si>
  <si>
    <t>ЛС-06-01-06</t>
  </si>
  <si>
    <t>ЛС-06-01-07</t>
  </si>
  <si>
    <t>Разработка грунта под трубопроводы с погрузкой и вывозом на полигон ТБО</t>
  </si>
  <si>
    <t xml:space="preserve">Разработка грунта под монтаж колодцев с погрузкой и вывозом на полигон ТБО </t>
  </si>
  <si>
    <t>03.Фланец стальной прижимной PN10 DN400</t>
  </si>
  <si>
    <t>04.Муфта для прохода трубы через ж/б колодец 400</t>
  </si>
  <si>
    <t>05.Устройство обратного клапана в колодце на выпуске VAG HADE PTK-F 400</t>
  </si>
  <si>
    <t>02.Втулка под фланец ПЭ100 SDR17 RC 710</t>
  </si>
  <si>
    <t>03.Фланец стальной прижимной PN10 DN700</t>
  </si>
  <si>
    <t>03.Втулка под фланец ПЭ100 SDR17 RC 1200</t>
  </si>
  <si>
    <t>04.Фланец стальной прижимной PN10 DN1200</t>
  </si>
  <si>
    <t>02.Разборка обвязки шпунта из двутавра стального (I55Б1)</t>
  </si>
  <si>
    <t>Разборка шпунтового ограждения выпуска дождевой канализации</t>
  </si>
  <si>
    <t>Разработка грунта c погрузкой и транспортировкой на полигон ТБО</t>
  </si>
  <si>
    <t>Устройство ограждения из панелей</t>
  </si>
  <si>
    <t>02.Установка столбов 62х55х1,4х2000 RAL 6005</t>
  </si>
  <si>
    <t>03.Ввинчивание свай винтовых лопастных с антикоррозийным
покрытием 76х1500</t>
  </si>
  <si>
    <t>04.Крепление хомутами 62х55 RAL 6005</t>
  </si>
  <si>
    <t>05.Бетонирование столбов, ворот и калиток Бетон (B7,5 F150 W4) мелкозернистый</t>
  </si>
  <si>
    <t>06.Щебень (М800 фр. 40-70мм), толщиной 300мм</t>
  </si>
  <si>
    <t>02.Крепление хомутами крайними 62х55 RAL 6005</t>
  </si>
  <si>
    <t>Устройство основания из песка под трубы, толщиной h=0,2м</t>
  </si>
  <si>
    <t>Обратная засыпка траншеи песком на h=0,3м от верха трубы с уплотнением вручную и подбивкой пазух</t>
  </si>
  <si>
    <t>Обратная засыпка траншеи под трубопроводы песком  до фактических отметок механизированным способом с уплотнением</t>
  </si>
  <si>
    <t>Обратная засыпка котлованов под колодцы песком  до фактических отметок механизированным способом с уплотнением</t>
  </si>
  <si>
    <t>04.Фланец стальной приварной PN10 DN400</t>
  </si>
  <si>
    <t>Обратная засыпка выпуска песком до фактических отметок механизированным способом с уплотнением</t>
  </si>
  <si>
    <t>Обратная засыпка котлованов песком до фактических отметок механизированным способом с уплотнением</t>
  </si>
  <si>
    <t>02.Втулка под фланец ПЭ100 SDR17 RC 500</t>
  </si>
  <si>
    <t>02.Втулка под фланец ПЭ100 SDR17 RC 250</t>
  </si>
  <si>
    <t>03.Фланец стальной прижимной PN10 DN250</t>
  </si>
  <si>
    <t>03.Ввинчивание свай винтовых лопастных с антикоррозийным покрытием 76х1500</t>
  </si>
  <si>
    <t>05.Бетонирование столбов, ворот и калиток: Бетон (B7,5 F150 W4) мелкозернистый</t>
  </si>
  <si>
    <t>Разработка грунта с погрузкой и транспортировкой на полигон ТБО</t>
  </si>
  <si>
    <t>Разработка грунта под монтаж колодцев с погрузкой и транспортировкой на полигон ТБО</t>
  </si>
  <si>
    <t>Устройство основания из песка мелкого (Кф&gt;3м/сут ) с содержанием пылеватых частиц не более 5% по ГОСТ 8736-2014 под трубы, толщиной h=0,2м</t>
  </si>
  <si>
    <t>Обратная засыпка траншеи песком  на h=0,3м от верха трубы с уплотнением вручную и подбивкой пазух</t>
  </si>
  <si>
    <t>Обратная засыпка котлованов под колодцы песком до фактических отметок механизированным способом с уплотнением</t>
  </si>
  <si>
    <t>Вибропогружение шпунтового ограждения на глубину до 12 м без
извлечения Шпунт Ларсен Л5 L=12000</t>
  </si>
  <si>
    <t>Монтаж опорных столиков и устройство обвязки шпунтового
ограждения Двутавр 35Б1 Ст3сп ГОСТ Р 57837-2017</t>
  </si>
  <si>
    <t xml:space="preserve">06-01/04.02.02 </t>
  </si>
  <si>
    <t>02.Разборка обвязки шпунта из двутавра стального (I10Б1)</t>
  </si>
  <si>
    <t>03.Разборка обвязки шпунта из двутавра стального (I40Б2)</t>
  </si>
  <si>
    <t>04.Разборка обвязки шпунта из труб стальных ∅108х2мм</t>
  </si>
  <si>
    <t>05.Разборка обвязки шпунта из труб стальных ∅325х8мм</t>
  </si>
  <si>
    <t>02.Устройство обвязки шпунта из двутавра стального (I10Б1)</t>
  </si>
  <si>
    <t>03.Устройство обвязки шпунта из двутавра стального (I40Б2)</t>
  </si>
  <si>
    <t>04.Устройство обвязки шпунта из труб стальных ∅108х2мм</t>
  </si>
  <si>
    <t>05.Устройство обвязки шпунта из труб стальных ∅325х8мм</t>
  </si>
  <si>
    <t>02.Устройство обвязки шпунта из двутавра стального (I35Б1)</t>
  </si>
  <si>
    <t xml:space="preserve">06-01/05.02.02 </t>
  </si>
  <si>
    <t>03.Устройство грунтовых анкеров из трубчатых винтовых штанг L=6м</t>
  </si>
  <si>
    <t>03.Извлечение грунтовых анкеров из трубчатых винтовых штанг L=6м</t>
  </si>
  <si>
    <t>02.Разборка обвязки шпунта из двутавра стального (I35Б1)</t>
  </si>
  <si>
    <t>02.Устройство обвязки шпунта из двутавра стального (I55Б1)</t>
  </si>
  <si>
    <t>Цена за ед. 
Без НДС</t>
  </si>
  <si>
    <t>Итого 
Без НДС</t>
  </si>
  <si>
    <t>Итого без НДС 20%</t>
  </si>
  <si>
    <t>Потенциальный подрядчик:</t>
  </si>
  <si>
    <r>
      <t xml:space="preserve">Установка колодца Rainpark WL (материал – армированный
стеклопластик),
D=1800мм, Н=7000мм (V=17,81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</si>
  <si>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КНС Rainpark,
производительностью Q=460,0 л/с
и пусконаладочные работы,
D=4200мм, H=9600мм (V=133,0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</si>
  <si>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WLV (материал – армированный
стеклопластик),
D=3600мм, Н=2900мм (V=29,52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</si>
  <si>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гаситель напора Rainpark WLP (материал –
армированный стеклопластик),
D=3600мм, Н=3000мм (V=30,54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</si>
  <si>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WLV (материал – армированный
стеклопластик),
D=3200мм, Н=7200мм (V=57,91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</si>
  <si>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D=3200мм, Н=6800мм (V=54,69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</si>
  <si>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КНС в четырех корпусах Rainpark
и пусконаладочные работы
производительностью Q=1350,0 л/с
D=4200мм, H=11300мм (V=156,55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</si>
  <si>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в четырех корпусах Rainpark WLV (материал
– армированный стеклопластик),
D=3600мм, Н=2900мм (V=29,52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</si>
  <si>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гаситель напора в четырех корпусах Rainpark
WLP (материал – армированный стеклопластик),
D=3200мм, Н=2900мм (V=23,32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</si>
  <si>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D=3200мм, Н=2970мм (V=23,89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</si>
  <si>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D=3200мм, Н=2980мм (V=23,97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</si>
  <si>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D=3200мм, Н=2990мм (V=24,05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</si>
  <si>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D=3200мм, Н=3200мм (V=25,74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</si>
  <si>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сборной стеклопластиковой аккумулирующей емкости
в двух корпусах Rainpark TLM,
Vтребуемый=5803 м3, Vполный=7987,1 м3
D=21500мм H=11000мм (V=3993,55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</si>
  <si>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гасителя напора Rainpark WLP,
в пластиковом корпусе,
D=1600мм, H=2500мм (V=5,03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</si>
  <si>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ЛОС Rainpark 65 OLPS-1000,
производительностью Q=65л/с,
D=2000мм L=9900мм (V=31,1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</si>
  <si>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D=1800мм, Н=2700мм (V=6,87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</si>
  <si>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(материал – армированный
стеклопластик),
D=1800мм, Н=3200мм (V=8,14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</si>
  <si>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Установка колодца Rainpark WL с расходомером (материал –
армированный стеклопластик),
D=1800мм, Н=3500мм (V=8,91 м3)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</si>
  <si>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Устройство дождеприемных колодцев Ø1,0м «NAWELL» (Н=1,5 – 3,0м) (безлотковый)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</si>
  <si>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r>
      <t xml:space="preserve">Устройство смотрового колодцев Ø1,0м «NAWELL» (Н=1,0 – 2,5м) (лотковый) </t>
    </r>
    <r>
      <rPr>
        <b/>
        <i/>
        <sz val="11"/>
        <color rgb="FFFF0000"/>
        <rFont val="Calibri"/>
        <family val="2"/>
        <charset val="204"/>
        <scheme val="minor"/>
      </rPr>
      <t>мат-л давальческий</t>
    </r>
  </si>
  <si>
    <t>Устройство дождеприемных колодцев Ø1,0м «NAWELL» (Н=1,5 – 3,0м) (безлотковый) мат-л давальческий</t>
  </si>
  <si>
    <t>Устройство смотрового колодцев Ø1,0м «NAWELL» (Н=1,0 – 2,5м) (лотковый) мат-л давальческий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</si>
</sst>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-419]d\ mmm\ yy;@"/>
    <numFmt numFmtId="165" formatCode="dd/mm/yy;@"/>
    <numFmt numFmtId="166" formatCode="#,##0.00\ _₽"/>
    <numFmt numFmtId="167" formatCode="0.000"/>
    <numFmt numFmtId="168" formatCode="#,##0.00\ &quot;₽&quot;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0" fontId="15" fillId="0" borderId="0"/>
    <xf numFmtId="43" fontId="15" fillId="0" borderId="0" applyFont="0" applyFill="0" applyBorder="0" applyAlignment="0" applyProtection="0"/>
  </cellStyleXfs>
  <cellXfs count="179">
    <xf numFmtId="164" fontId="0" fillId="0" borderId="0" xfId="0"/>
    <xf numFmtId="164" fontId="2" fillId="0" borderId="0" xfId="0" applyFont="1" applyAlignment="1">
      <alignment horizontal="left"/>
    </xf>
    <xf numFmtId="2" fontId="0" fillId="0" borderId="0" xfId="0" applyNumberFormat="1"/>
    <xf numFmtId="164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164" fontId="2" fillId="0" borderId="0" xfId="0" applyFont="1"/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164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wrapText="1"/>
    </xf>
    <xf numFmtId="2" fontId="2" fillId="0" borderId="0" xfId="1" applyNumberFormat="1" applyFont="1" applyAlignment="1">
      <alignment horizontal="left" wrapText="1"/>
    </xf>
    <xf numFmtId="164" fontId="0" fillId="0" borderId="0" xfId="0" applyFill="1"/>
    <xf numFmtId="2" fontId="0" fillId="0" borderId="0" xfId="0" applyNumberFormat="1" applyFill="1"/>
    <xf numFmtId="164" fontId="2" fillId="0" borderId="0" xfId="0" applyFont="1" applyFill="1"/>
    <xf numFmtId="2" fontId="2" fillId="0" borderId="0" xfId="0" applyNumberFormat="1" applyFont="1" applyFill="1"/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164" fontId="2" fillId="0" borderId="0" xfId="0" applyFont="1" applyAlignment="1">
      <alignment horizontal="center"/>
    </xf>
    <xf numFmtId="164" fontId="6" fillId="0" borderId="1" xfId="0" applyFont="1" applyBorder="1"/>
    <xf numFmtId="164" fontId="6" fillId="0" borderId="2" xfId="0" applyFont="1" applyBorder="1"/>
    <xf numFmtId="164" fontId="6" fillId="0" borderId="2" xfId="0" applyFont="1" applyBorder="1" applyAlignment="1">
      <alignment wrapText="1"/>
    </xf>
    <xf numFmtId="164" fontId="0" fillId="0" borderId="0" xfId="0"/>
    <xf numFmtId="164" fontId="2" fillId="0" borderId="0" xfId="0" applyFont="1"/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/>
    <xf numFmtId="2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8" xfId="0" applyFont="1" applyBorder="1"/>
    <xf numFmtId="164" fontId="6" fillId="0" borderId="10" xfId="0" applyFont="1" applyBorder="1"/>
    <xf numFmtId="164" fontId="6" fillId="0" borderId="10" xfId="0" applyFont="1" applyBorder="1" applyAlignment="1">
      <alignment wrapText="1"/>
    </xf>
    <xf numFmtId="164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6" fillId="0" borderId="19" xfId="0" applyFont="1" applyBorder="1"/>
    <xf numFmtId="164" fontId="6" fillId="0" borderId="20" xfId="0" applyFont="1" applyBorder="1"/>
    <xf numFmtId="164" fontId="6" fillId="0" borderId="20" xfId="0" applyFont="1" applyBorder="1" applyAlignment="1">
      <alignment wrapText="1"/>
    </xf>
    <xf numFmtId="164" fontId="6" fillId="0" borderId="20" xfId="0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right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166" fontId="2" fillId="0" borderId="21" xfId="1" applyNumberFormat="1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wrapText="1"/>
    </xf>
    <xf numFmtId="0" fontId="10" fillId="2" borderId="3" xfId="0" applyNumberFormat="1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2" fillId="0" borderId="0" xfId="2" applyFont="1"/>
    <xf numFmtId="49" fontId="5" fillId="0" borderId="0" xfId="2" applyNumberFormat="1" applyFont="1" applyBorder="1" applyAlignment="1" applyProtection="1">
      <alignment horizontal="center" vertical="center" wrapText="1" readingOrder="1"/>
    </xf>
    <xf numFmtId="0" fontId="19" fillId="0" borderId="3" xfId="2" applyNumberFormat="1" applyFont="1" applyFill="1" applyBorder="1" applyAlignment="1">
      <alignment horizontal="center" vertical="center" wrapText="1"/>
    </xf>
    <xf numFmtId="0" fontId="6" fillId="0" borderId="0" xfId="2" applyFont="1"/>
    <xf numFmtId="0" fontId="5" fillId="0" borderId="0" xfId="2" applyFont="1" applyAlignment="1">
      <alignment vertical="center" wrapText="1"/>
    </xf>
    <xf numFmtId="4" fontId="5" fillId="0" borderId="0" xfId="2" applyNumberFormat="1" applyFont="1" applyAlignment="1">
      <alignment horizontal="center" vertical="center"/>
    </xf>
    <xf numFmtId="0" fontId="2" fillId="0" borderId="0" xfId="2" applyFont="1" applyAlignment="1"/>
    <xf numFmtId="164" fontId="18" fillId="0" borderId="0" xfId="0" applyFont="1" applyAlignment="1">
      <alignment horizontal="center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2" fontId="5" fillId="0" borderId="23" xfId="2" applyNumberFormat="1" applyFont="1" applyBorder="1" applyAlignment="1">
      <alignment horizontal="center" vertical="center" wrapText="1"/>
    </xf>
    <xf numFmtId="0" fontId="19" fillId="0" borderId="6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19" fillId="0" borderId="21" xfId="2" applyNumberFormat="1" applyFont="1" applyFill="1" applyBorder="1" applyAlignment="1">
      <alignment horizontal="center" vertical="center" wrapText="1"/>
    </xf>
    <xf numFmtId="2" fontId="5" fillId="0" borderId="24" xfId="2" applyNumberFormat="1" applyFont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left" vertical="center" wrapText="1"/>
    </xf>
    <xf numFmtId="0" fontId="11" fillId="2" borderId="3" xfId="2" applyNumberFormat="1" applyFont="1" applyFill="1" applyBorder="1" applyAlignment="1">
      <alignment horizontal="left" vertical="center" wrapText="1"/>
    </xf>
    <xf numFmtId="0" fontId="19" fillId="2" borderId="3" xfId="2" applyNumberFormat="1" applyFont="1" applyFill="1" applyBorder="1" applyAlignment="1">
      <alignment horizontal="left" vertical="center" wrapText="1"/>
    </xf>
    <xf numFmtId="0" fontId="11" fillId="2" borderId="7" xfId="2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0" fontId="19" fillId="0" borderId="25" xfId="2" applyNumberFormat="1" applyFont="1" applyFill="1" applyBorder="1" applyAlignment="1">
      <alignment horizontal="center" vertical="center" wrapText="1"/>
    </xf>
    <xf numFmtId="2" fontId="5" fillId="0" borderId="22" xfId="2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/>
    <xf numFmtId="0" fontId="7" fillId="2" borderId="2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164" fontId="13" fillId="2" borderId="7" xfId="0" applyFont="1" applyFill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/>
    <xf numFmtId="0" fontId="8" fillId="2" borderId="6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/>
    <xf numFmtId="164" fontId="9" fillId="2" borderId="3" xfId="0" applyFont="1" applyFill="1" applyBorder="1" applyAlignment="1">
      <alignment vertical="center" wrapText="1"/>
    </xf>
    <xf numFmtId="0" fontId="11" fillId="2" borderId="28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/>
    <xf numFmtId="2" fontId="5" fillId="2" borderId="30" xfId="0" applyNumberFormat="1" applyFont="1" applyFill="1" applyBorder="1" applyAlignment="1">
      <alignment horizontal="center" vertical="center" wrapText="1"/>
    </xf>
    <xf numFmtId="0" fontId="11" fillId="2" borderId="31" xfId="0" applyNumberFormat="1" applyFont="1" applyFill="1" applyBorder="1" applyAlignment="1">
      <alignment horizontal="center" vertical="center" wrapText="1"/>
    </xf>
    <xf numFmtId="167" fontId="5" fillId="0" borderId="11" xfId="3" applyNumberFormat="1" applyFont="1" applyFill="1" applyBorder="1" applyAlignment="1">
      <alignment horizontal="center" vertical="center" wrapText="1"/>
    </xf>
    <xf numFmtId="167" fontId="5" fillId="0" borderId="13" xfId="3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68" fontId="20" fillId="0" borderId="4" xfId="0" applyNumberFormat="1" applyFont="1" applyFill="1" applyBorder="1" applyAlignment="1" applyProtection="1">
      <alignment horizontal="right" vertical="center"/>
    </xf>
    <xf numFmtId="168" fontId="20" fillId="0" borderId="5" xfId="0" applyNumberFormat="1" applyFont="1" applyFill="1" applyBorder="1" applyAlignment="1" applyProtection="1">
      <alignment horizontal="right" vertical="center"/>
    </xf>
    <xf numFmtId="168" fontId="21" fillId="3" borderId="4" xfId="1" applyNumberFormat="1" applyFont="1" applyFill="1" applyBorder="1" applyAlignment="1">
      <alignment horizontal="right" vertical="center" wrapText="1"/>
    </xf>
    <xf numFmtId="168" fontId="21" fillId="0" borderId="5" xfId="1" applyNumberFormat="1" applyFont="1" applyFill="1" applyBorder="1" applyAlignment="1">
      <alignment horizontal="right" vertical="center" wrapText="1"/>
    </xf>
    <xf numFmtId="168" fontId="20" fillId="0" borderId="6" xfId="0" applyNumberFormat="1" applyFont="1" applyFill="1" applyBorder="1" applyAlignment="1" applyProtection="1">
      <alignment horizontal="right" vertical="center"/>
    </xf>
    <xf numFmtId="168" fontId="20" fillId="0" borderId="8" xfId="0" applyNumberFormat="1" applyFont="1" applyFill="1" applyBorder="1" applyAlignment="1" applyProtection="1">
      <alignment horizontal="right" vertical="center"/>
    </xf>
    <xf numFmtId="166" fontId="5" fillId="0" borderId="33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166" fontId="2" fillId="0" borderId="34" xfId="1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8" fontId="2" fillId="0" borderId="4" xfId="1" applyNumberFormat="1" applyFont="1" applyFill="1" applyBorder="1" applyAlignment="1">
      <alignment horizontal="right" vertical="center"/>
    </xf>
    <xf numFmtId="168" fontId="2" fillId="0" borderId="5" xfId="1" applyNumberFormat="1" applyFont="1" applyFill="1" applyBorder="1" applyAlignment="1">
      <alignment horizontal="right" vertical="center"/>
    </xf>
    <xf numFmtId="168" fontId="2" fillId="0" borderId="9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18" xfId="0" applyNumberFormat="1" applyFont="1" applyBorder="1" applyAlignment="1">
      <alignment horizontal="right" vertical="center"/>
    </xf>
    <xf numFmtId="168" fontId="6" fillId="0" borderId="17" xfId="0" applyNumberFormat="1" applyFont="1" applyBorder="1" applyAlignment="1">
      <alignment horizontal="right" vertical="center"/>
    </xf>
    <xf numFmtId="168" fontId="2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4" fillId="0" borderId="1" xfId="0" applyFont="1" applyBorder="1" applyAlignment="1">
      <alignment horizontal="right" vertical="center"/>
    </xf>
    <xf numFmtId="164" fontId="4" fillId="0" borderId="2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4" fontId="2" fillId="0" borderId="0" xfId="0" applyFont="1" applyAlignment="1"/>
    <xf numFmtId="164" fontId="2" fillId="0" borderId="0" xfId="0" applyFont="1" applyAlignment="1">
      <alignment horizontal="right"/>
    </xf>
    <xf numFmtId="164" fontId="0" fillId="0" borderId="0" xfId="0" applyAlignment="1">
      <alignment horizontal="right" vertical="center"/>
    </xf>
    <xf numFmtId="164" fontId="18" fillId="0" borderId="0" xfId="0" applyFont="1" applyAlignment="1">
      <alignment horizontal="center" vertical="center"/>
    </xf>
    <xf numFmtId="0" fontId="17" fillId="0" borderId="0" xfId="2" applyFont="1" applyAlignment="1">
      <alignment horizontal="right"/>
    </xf>
    <xf numFmtId="0" fontId="18" fillId="0" borderId="0" xfId="2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tabSelected="1" topLeftCell="A178" zoomScale="85" zoomScaleNormal="85" workbookViewId="0">
      <selection activeCell="C199" sqref="C199"/>
    </sheetView>
  </sheetViews>
  <sheetFormatPr defaultColWidth="9.109375" defaultRowHeight="13.8" x14ac:dyDescent="0.25"/>
  <cols>
    <col min="1" max="1" width="5.109375" style="6" customWidth="1"/>
    <col min="2" max="2" width="17.33203125" style="6" customWidth="1"/>
    <col min="3" max="3" width="75.6640625" style="12" customWidth="1"/>
    <col min="4" max="4" width="10.33203125" style="9" customWidth="1"/>
    <col min="5" max="5" width="12.44140625" style="28" customWidth="1"/>
    <col min="6" max="6" width="19.44140625" style="29" customWidth="1"/>
    <col min="7" max="7" width="18.5546875" style="29" customWidth="1"/>
    <col min="8" max="16384" width="9.109375" style="6"/>
  </cols>
  <sheetData>
    <row r="1" spans="1:7" x14ac:dyDescent="0.25">
      <c r="A1" s="165" t="s">
        <v>22</v>
      </c>
      <c r="B1" s="166"/>
      <c r="C1" s="166"/>
      <c r="D1" s="166"/>
      <c r="E1" s="166"/>
      <c r="F1" s="166"/>
      <c r="G1" s="166"/>
    </row>
    <row r="2" spans="1:7" x14ac:dyDescent="0.25">
      <c r="A2" s="27"/>
      <c r="B2" s="27"/>
      <c r="C2" s="1"/>
      <c r="E2" s="10"/>
      <c r="F2" s="46"/>
      <c r="G2" s="27"/>
    </row>
    <row r="3" spans="1:7" x14ac:dyDescent="0.25">
      <c r="A3" s="27"/>
      <c r="B3" s="27"/>
      <c r="E3" s="10"/>
      <c r="F3" s="46"/>
      <c r="G3" s="27"/>
    </row>
    <row r="4" spans="1:7" ht="18" thickBot="1" x14ac:dyDescent="0.35">
      <c r="A4" s="167" t="s">
        <v>23</v>
      </c>
      <c r="B4" s="168"/>
      <c r="C4" s="168"/>
      <c r="D4" s="168"/>
      <c r="E4" s="168"/>
      <c r="F4" s="168"/>
      <c r="G4" s="168"/>
    </row>
    <row r="5" spans="1:7" ht="20.100000000000001" customHeight="1" thickBot="1" x14ac:dyDescent="0.3">
      <c r="A5" s="169" t="s">
        <v>702</v>
      </c>
      <c r="B5" s="170"/>
      <c r="C5" s="170"/>
      <c r="D5" s="170"/>
      <c r="E5" s="170"/>
      <c r="F5" s="171"/>
      <c r="G5" s="172"/>
    </row>
    <row r="6" spans="1:7" ht="31.8" thickBot="1" x14ac:dyDescent="0.3">
      <c r="A6" s="52" t="s">
        <v>9</v>
      </c>
      <c r="B6" s="51" t="s">
        <v>14</v>
      </c>
      <c r="C6" s="51" t="s">
        <v>1</v>
      </c>
      <c r="D6" s="51" t="s">
        <v>2</v>
      </c>
      <c r="E6" s="152" t="s">
        <v>0</v>
      </c>
      <c r="F6" s="155" t="s">
        <v>17</v>
      </c>
      <c r="G6" s="53" t="s">
        <v>18</v>
      </c>
    </row>
    <row r="7" spans="1:7" s="27" customFormat="1" ht="16.2" thickBot="1" x14ac:dyDescent="0.3">
      <c r="A7" s="54"/>
      <c r="B7" s="55"/>
      <c r="C7" s="47" t="s">
        <v>72</v>
      </c>
      <c r="D7" s="55"/>
      <c r="E7" s="153"/>
      <c r="F7" s="156"/>
      <c r="G7" s="157"/>
    </row>
    <row r="8" spans="1:7" s="27" customFormat="1" ht="15" customHeight="1" x14ac:dyDescent="0.25">
      <c r="A8" s="58"/>
      <c r="B8" s="48"/>
      <c r="C8" s="47" t="s">
        <v>73</v>
      </c>
      <c r="D8" s="49"/>
      <c r="E8" s="57"/>
      <c r="F8" s="50"/>
      <c r="G8" s="154"/>
    </row>
    <row r="9" spans="1:7" s="27" customFormat="1" ht="14.4" x14ac:dyDescent="0.3">
      <c r="A9" s="114">
        <v>1</v>
      </c>
      <c r="B9" s="115" t="s">
        <v>32</v>
      </c>
      <c r="C9" s="69" t="s">
        <v>646</v>
      </c>
      <c r="D9" s="70" t="s">
        <v>25</v>
      </c>
      <c r="E9" s="59">
        <v>25836.25</v>
      </c>
      <c r="F9" s="158">
        <f>'2_Заполнять здесь! ВОР 222'!F8</f>
        <v>0</v>
      </c>
      <c r="G9" s="159">
        <f>$E9*F9</f>
        <v>0</v>
      </c>
    </row>
    <row r="10" spans="1:7" s="27" customFormat="1" ht="28.8" x14ac:dyDescent="0.25">
      <c r="A10" s="114">
        <v>2</v>
      </c>
      <c r="B10" s="115" t="s">
        <v>39</v>
      </c>
      <c r="C10" s="135" t="s">
        <v>647</v>
      </c>
      <c r="D10" s="70" t="s">
        <v>25</v>
      </c>
      <c r="E10" s="59">
        <v>4756.75</v>
      </c>
      <c r="F10" s="158">
        <f>'2_Заполнять здесь! ВОР 222'!F14</f>
        <v>0</v>
      </c>
      <c r="G10" s="159">
        <f t="shared" ref="G10:G73" si="0">$E10*F10</f>
        <v>0</v>
      </c>
    </row>
    <row r="11" spans="1:7" s="27" customFormat="1" ht="28.8" x14ac:dyDescent="0.3">
      <c r="A11" s="114">
        <v>3</v>
      </c>
      <c r="B11" s="115" t="s">
        <v>43</v>
      </c>
      <c r="C11" s="69" t="s">
        <v>44</v>
      </c>
      <c r="D11" s="70" t="s">
        <v>29</v>
      </c>
      <c r="E11" s="59">
        <v>1275</v>
      </c>
      <c r="F11" s="158">
        <f>'2_Заполнять здесь! ВОР 222'!F17</f>
        <v>0</v>
      </c>
      <c r="G11" s="159">
        <f t="shared" si="0"/>
        <v>0</v>
      </c>
    </row>
    <row r="12" spans="1:7" s="27" customFormat="1" ht="28.8" x14ac:dyDescent="0.3">
      <c r="A12" s="114">
        <v>4</v>
      </c>
      <c r="B12" s="115" t="s">
        <v>46</v>
      </c>
      <c r="C12" s="69" t="s">
        <v>47</v>
      </c>
      <c r="D12" s="70" t="s">
        <v>49</v>
      </c>
      <c r="E12" s="59">
        <v>23726.6</v>
      </c>
      <c r="F12" s="158">
        <f>'2_Заполнять здесь! ВОР 222'!F19</f>
        <v>0</v>
      </c>
      <c r="G12" s="159">
        <f t="shared" si="0"/>
        <v>0</v>
      </c>
    </row>
    <row r="13" spans="1:7" s="27" customFormat="1" ht="28.8" x14ac:dyDescent="0.3">
      <c r="A13" s="114">
        <v>5</v>
      </c>
      <c r="B13" s="115" t="s">
        <v>50</v>
      </c>
      <c r="C13" s="69" t="s">
        <v>51</v>
      </c>
      <c r="D13" s="70" t="s">
        <v>49</v>
      </c>
      <c r="E13" s="59">
        <v>2802.4</v>
      </c>
      <c r="F13" s="158">
        <f>'2_Заполнять здесь! ВОР 222'!F21</f>
        <v>0</v>
      </c>
      <c r="G13" s="159">
        <f t="shared" si="0"/>
        <v>0</v>
      </c>
    </row>
    <row r="14" spans="1:7" s="27" customFormat="1" ht="28.8" x14ac:dyDescent="0.3">
      <c r="A14" s="114">
        <v>6</v>
      </c>
      <c r="B14" s="115" t="s">
        <v>53</v>
      </c>
      <c r="C14" s="69" t="s">
        <v>54</v>
      </c>
      <c r="D14" s="70" t="s">
        <v>56</v>
      </c>
      <c r="E14" s="59">
        <v>3234.9</v>
      </c>
      <c r="F14" s="158">
        <f>'2_Заполнять здесь! ВОР 222'!F23</f>
        <v>0</v>
      </c>
      <c r="G14" s="159">
        <f t="shared" si="0"/>
        <v>0</v>
      </c>
    </row>
    <row r="15" spans="1:7" s="27" customFormat="1" ht="28.8" x14ac:dyDescent="0.3">
      <c r="A15" s="114">
        <v>7</v>
      </c>
      <c r="B15" s="115" t="s">
        <v>57</v>
      </c>
      <c r="C15" s="69" t="s">
        <v>585</v>
      </c>
      <c r="D15" s="70" t="s">
        <v>25</v>
      </c>
      <c r="E15" s="59">
        <v>919.7</v>
      </c>
      <c r="F15" s="158">
        <f>'2_Заполнять здесь! ВОР 222'!F25</f>
        <v>0</v>
      </c>
      <c r="G15" s="159">
        <f t="shared" si="0"/>
        <v>0</v>
      </c>
    </row>
    <row r="16" spans="1:7" s="27" customFormat="1" ht="28.8" x14ac:dyDescent="0.3">
      <c r="A16" s="114">
        <v>8</v>
      </c>
      <c r="B16" s="115" t="s">
        <v>59</v>
      </c>
      <c r="C16" s="69" t="s">
        <v>562</v>
      </c>
      <c r="D16" s="70" t="s">
        <v>25</v>
      </c>
      <c r="E16" s="59">
        <v>239.9</v>
      </c>
      <c r="F16" s="158">
        <f>'2_Заполнять здесь! ВОР 222'!F27</f>
        <v>0</v>
      </c>
      <c r="G16" s="159">
        <f t="shared" si="0"/>
        <v>0</v>
      </c>
    </row>
    <row r="17" spans="1:7" ht="15" customHeight="1" x14ac:dyDescent="0.3">
      <c r="A17" s="114">
        <v>9</v>
      </c>
      <c r="B17" s="115" t="s">
        <v>60</v>
      </c>
      <c r="C17" s="69" t="s">
        <v>665</v>
      </c>
      <c r="D17" s="70" t="s">
        <v>25</v>
      </c>
      <c r="E17" s="59">
        <v>1185.5999999999999</v>
      </c>
      <c r="F17" s="158">
        <f>'2_Заполнять здесь! ВОР 222'!F29</f>
        <v>0</v>
      </c>
      <c r="G17" s="159">
        <f t="shared" si="0"/>
        <v>0</v>
      </c>
    </row>
    <row r="18" spans="1:7" s="27" customFormat="1" ht="28.8" x14ac:dyDescent="0.3">
      <c r="A18" s="114">
        <v>10</v>
      </c>
      <c r="B18" s="115" t="s">
        <v>63</v>
      </c>
      <c r="C18" s="69" t="s">
        <v>666</v>
      </c>
      <c r="D18" s="70" t="s">
        <v>25</v>
      </c>
      <c r="E18" s="59">
        <v>3986.4</v>
      </c>
      <c r="F18" s="158">
        <f>'2_Заполнять здесь! ВОР 222'!F31</f>
        <v>0</v>
      </c>
      <c r="G18" s="159">
        <f t="shared" si="0"/>
        <v>0</v>
      </c>
    </row>
    <row r="19" spans="1:7" s="27" customFormat="1" ht="28.8" x14ac:dyDescent="0.3">
      <c r="A19" s="114">
        <v>11</v>
      </c>
      <c r="B19" s="115" t="s">
        <v>66</v>
      </c>
      <c r="C19" s="69" t="s">
        <v>667</v>
      </c>
      <c r="D19" s="70" t="s">
        <v>25</v>
      </c>
      <c r="E19" s="59">
        <v>18116.8</v>
      </c>
      <c r="F19" s="158">
        <f>'2_Заполнять здесь! ВОР 222'!F33</f>
        <v>0</v>
      </c>
      <c r="G19" s="159">
        <f t="shared" si="0"/>
        <v>0</v>
      </c>
    </row>
    <row r="20" spans="1:7" s="27" customFormat="1" ht="29.4" thickBot="1" x14ac:dyDescent="0.35">
      <c r="A20" s="114">
        <v>12</v>
      </c>
      <c r="B20" s="115" t="s">
        <v>69</v>
      </c>
      <c r="C20" s="69" t="s">
        <v>668</v>
      </c>
      <c r="D20" s="70" t="s">
        <v>25</v>
      </c>
      <c r="E20" s="59">
        <v>3120.9</v>
      </c>
      <c r="F20" s="158">
        <f>'2_Заполнять здесь! ВОР 222'!F35</f>
        <v>0</v>
      </c>
      <c r="G20" s="159">
        <f t="shared" si="0"/>
        <v>0</v>
      </c>
    </row>
    <row r="21" spans="1:7" s="27" customFormat="1" ht="14.4" x14ac:dyDescent="0.25">
      <c r="A21" s="58"/>
      <c r="B21" s="48"/>
      <c r="C21" s="47" t="s">
        <v>587</v>
      </c>
      <c r="D21" s="49"/>
      <c r="E21" s="57"/>
      <c r="F21" s="158"/>
      <c r="G21" s="159"/>
    </row>
    <row r="22" spans="1:7" s="27" customFormat="1" ht="28.8" x14ac:dyDescent="0.3">
      <c r="A22" s="114">
        <v>13</v>
      </c>
      <c r="B22" s="115" t="s">
        <v>75</v>
      </c>
      <c r="C22" s="69" t="s">
        <v>76</v>
      </c>
      <c r="D22" s="70" t="s">
        <v>28</v>
      </c>
      <c r="E22" s="59">
        <v>261.5</v>
      </c>
      <c r="F22" s="158">
        <f>'2_Заполнять здесь! ВОР 222'!F38</f>
        <v>0</v>
      </c>
      <c r="G22" s="159">
        <f t="shared" si="0"/>
        <v>0</v>
      </c>
    </row>
    <row r="23" spans="1:7" s="27" customFormat="1" ht="28.8" x14ac:dyDescent="0.3">
      <c r="A23" s="114">
        <v>14</v>
      </c>
      <c r="B23" s="115" t="s">
        <v>78</v>
      </c>
      <c r="C23" s="69" t="s">
        <v>79</v>
      </c>
      <c r="D23" s="70" t="s">
        <v>28</v>
      </c>
      <c r="E23" s="59">
        <v>552.20000000000005</v>
      </c>
      <c r="F23" s="158">
        <f>'2_Заполнять здесь! ВОР 222'!F40</f>
        <v>0</v>
      </c>
      <c r="G23" s="159">
        <f t="shared" si="0"/>
        <v>0</v>
      </c>
    </row>
    <row r="24" spans="1:7" s="27" customFormat="1" ht="28.8" x14ac:dyDescent="0.3">
      <c r="A24" s="114">
        <v>15</v>
      </c>
      <c r="B24" s="115" t="s">
        <v>81</v>
      </c>
      <c r="C24" s="69" t="s">
        <v>82</v>
      </c>
      <c r="D24" s="70" t="s">
        <v>28</v>
      </c>
      <c r="E24" s="59">
        <v>714.1</v>
      </c>
      <c r="F24" s="158">
        <f>'2_Заполнять здесь! ВОР 222'!F42</f>
        <v>0</v>
      </c>
      <c r="G24" s="159">
        <f t="shared" si="0"/>
        <v>0</v>
      </c>
    </row>
    <row r="25" spans="1:7" ht="28.8" x14ac:dyDescent="0.3">
      <c r="A25" s="114">
        <v>16</v>
      </c>
      <c r="B25" s="115" t="s">
        <v>84</v>
      </c>
      <c r="C25" s="69" t="s">
        <v>85</v>
      </c>
      <c r="D25" s="70" t="s">
        <v>28</v>
      </c>
      <c r="E25" s="59">
        <v>395.1</v>
      </c>
      <c r="F25" s="158">
        <f>'2_Заполнять здесь! ВОР 222'!F44</f>
        <v>0</v>
      </c>
      <c r="G25" s="159">
        <f t="shared" si="0"/>
        <v>0</v>
      </c>
    </row>
    <row r="26" spans="1:7" ht="28.8" x14ac:dyDescent="0.3">
      <c r="A26" s="114">
        <v>17</v>
      </c>
      <c r="B26" s="115" t="s">
        <v>87</v>
      </c>
      <c r="C26" s="69" t="s">
        <v>88</v>
      </c>
      <c r="D26" s="70" t="s">
        <v>28</v>
      </c>
      <c r="E26" s="59">
        <v>16.7</v>
      </c>
      <c r="F26" s="158">
        <f>'2_Заполнять здесь! ВОР 222'!F46</f>
        <v>0</v>
      </c>
      <c r="G26" s="159">
        <f t="shared" si="0"/>
        <v>0</v>
      </c>
    </row>
    <row r="27" spans="1:7" ht="28.8" x14ac:dyDescent="0.3">
      <c r="A27" s="114">
        <v>18</v>
      </c>
      <c r="B27" s="115" t="s">
        <v>89</v>
      </c>
      <c r="C27" s="69" t="s">
        <v>90</v>
      </c>
      <c r="D27" s="70" t="s">
        <v>28</v>
      </c>
      <c r="E27" s="59">
        <v>475.8</v>
      </c>
      <c r="F27" s="158">
        <f>'2_Заполнять здесь! ВОР 222'!F48</f>
        <v>0</v>
      </c>
      <c r="G27" s="159">
        <f t="shared" si="0"/>
        <v>0</v>
      </c>
    </row>
    <row r="28" spans="1:7" ht="28.8" x14ac:dyDescent="0.3">
      <c r="A28" s="114">
        <v>19</v>
      </c>
      <c r="B28" s="115" t="s">
        <v>92</v>
      </c>
      <c r="C28" s="69" t="s">
        <v>93</v>
      </c>
      <c r="D28" s="70" t="s">
        <v>28</v>
      </c>
      <c r="E28" s="59">
        <v>242.1</v>
      </c>
      <c r="F28" s="158">
        <f>'2_Заполнять здесь! ВОР 222'!F50</f>
        <v>0</v>
      </c>
      <c r="G28" s="159">
        <f t="shared" si="0"/>
        <v>0</v>
      </c>
    </row>
    <row r="29" spans="1:7" ht="28.8" x14ac:dyDescent="0.3">
      <c r="A29" s="114">
        <v>20</v>
      </c>
      <c r="B29" s="115" t="s">
        <v>95</v>
      </c>
      <c r="C29" s="69" t="s">
        <v>96</v>
      </c>
      <c r="D29" s="70" t="s">
        <v>28</v>
      </c>
      <c r="E29" s="59">
        <v>613.6</v>
      </c>
      <c r="F29" s="158">
        <f>'2_Заполнять здесь! ВОР 222'!F52</f>
        <v>0</v>
      </c>
      <c r="G29" s="159">
        <f t="shared" si="0"/>
        <v>0</v>
      </c>
    </row>
    <row r="30" spans="1:7" ht="28.8" x14ac:dyDescent="0.3">
      <c r="A30" s="114">
        <v>21</v>
      </c>
      <c r="B30" s="115" t="s">
        <v>98</v>
      </c>
      <c r="C30" s="69" t="s">
        <v>99</v>
      </c>
      <c r="D30" s="70" t="s">
        <v>28</v>
      </c>
      <c r="E30" s="59">
        <v>175.1</v>
      </c>
      <c r="F30" s="158">
        <f>'2_Заполнять здесь! ВОР 222'!F54</f>
        <v>0</v>
      </c>
      <c r="G30" s="159">
        <f t="shared" si="0"/>
        <v>0</v>
      </c>
    </row>
    <row r="31" spans="1:7" ht="28.8" x14ac:dyDescent="0.3">
      <c r="A31" s="114">
        <v>22</v>
      </c>
      <c r="B31" s="115" t="s">
        <v>101</v>
      </c>
      <c r="C31" s="69" t="s">
        <v>102</v>
      </c>
      <c r="D31" s="70" t="s">
        <v>28</v>
      </c>
      <c r="E31" s="59">
        <v>49.1</v>
      </c>
      <c r="F31" s="158">
        <f>'2_Заполнять здесь! ВОР 222'!F56</f>
        <v>0</v>
      </c>
      <c r="G31" s="159">
        <f t="shared" si="0"/>
        <v>0</v>
      </c>
    </row>
    <row r="32" spans="1:7" ht="28.8" x14ac:dyDescent="0.3">
      <c r="A32" s="114">
        <v>23</v>
      </c>
      <c r="B32" s="115" t="s">
        <v>105</v>
      </c>
      <c r="C32" s="69" t="s">
        <v>106</v>
      </c>
      <c r="D32" s="70" t="s">
        <v>28</v>
      </c>
      <c r="E32" s="59">
        <v>223.8</v>
      </c>
      <c r="F32" s="158">
        <f>'2_Заполнять здесь! ВОР 222'!F59</f>
        <v>0</v>
      </c>
      <c r="G32" s="159">
        <f t="shared" si="0"/>
        <v>0</v>
      </c>
    </row>
    <row r="33" spans="1:7" ht="28.8" x14ac:dyDescent="0.3">
      <c r="A33" s="114">
        <v>24</v>
      </c>
      <c r="B33" s="115" t="s">
        <v>111</v>
      </c>
      <c r="C33" s="69" t="s">
        <v>112</v>
      </c>
      <c r="D33" s="70" t="s">
        <v>28</v>
      </c>
      <c r="E33" s="59">
        <v>169.9</v>
      </c>
      <c r="F33" s="158">
        <f>'2_Заполнять здесь! ВОР 222'!F64</f>
        <v>0</v>
      </c>
      <c r="G33" s="159">
        <f t="shared" si="0"/>
        <v>0</v>
      </c>
    </row>
    <row r="34" spans="1:7" ht="28.8" x14ac:dyDescent="0.3">
      <c r="A34" s="114">
        <v>25</v>
      </c>
      <c r="B34" s="115" t="s">
        <v>115</v>
      </c>
      <c r="C34" s="69" t="s">
        <v>116</v>
      </c>
      <c r="D34" s="70" t="s">
        <v>28</v>
      </c>
      <c r="E34" s="59">
        <v>22.4</v>
      </c>
      <c r="F34" s="158">
        <f>'2_Заполнять здесь! ВОР 222'!F67</f>
        <v>0</v>
      </c>
      <c r="G34" s="159">
        <f t="shared" si="0"/>
        <v>0</v>
      </c>
    </row>
    <row r="35" spans="1:7" ht="28.8" x14ac:dyDescent="0.3">
      <c r="A35" s="114">
        <v>26</v>
      </c>
      <c r="B35" s="115" t="s">
        <v>118</v>
      </c>
      <c r="C35" s="69" t="s">
        <v>119</v>
      </c>
      <c r="D35" s="70" t="s">
        <v>28</v>
      </c>
      <c r="E35" s="59">
        <v>24.1</v>
      </c>
      <c r="F35" s="158">
        <f>'2_Заполнять здесь! ВОР 222'!F73</f>
        <v>0</v>
      </c>
      <c r="G35" s="159">
        <f t="shared" si="0"/>
        <v>0</v>
      </c>
    </row>
    <row r="36" spans="1:7" ht="28.8" x14ac:dyDescent="0.3">
      <c r="A36" s="114">
        <v>27</v>
      </c>
      <c r="B36" s="115" t="s">
        <v>122</v>
      </c>
      <c r="C36" s="69" t="s">
        <v>123</v>
      </c>
      <c r="D36" s="70" t="s">
        <v>28</v>
      </c>
      <c r="E36" s="59">
        <v>28.4</v>
      </c>
      <c r="F36" s="158">
        <f>'2_Заполнять здесь! ВОР 222'!F76</f>
        <v>0</v>
      </c>
      <c r="G36" s="159">
        <f t="shared" si="0"/>
        <v>0</v>
      </c>
    </row>
    <row r="37" spans="1:7" ht="28.8" x14ac:dyDescent="0.3">
      <c r="A37" s="114">
        <v>28</v>
      </c>
      <c r="B37" s="115" t="s">
        <v>125</v>
      </c>
      <c r="C37" s="69" t="s">
        <v>126</v>
      </c>
      <c r="D37" s="70" t="s">
        <v>28</v>
      </c>
      <c r="E37" s="59">
        <v>51.3</v>
      </c>
      <c r="F37" s="158">
        <f>'2_Заполнять здесь! ВОР 222'!F80</f>
        <v>0</v>
      </c>
      <c r="G37" s="159">
        <f t="shared" si="0"/>
        <v>0</v>
      </c>
    </row>
    <row r="38" spans="1:7" ht="28.8" x14ac:dyDescent="0.3">
      <c r="A38" s="114">
        <v>29</v>
      </c>
      <c r="B38" s="115" t="s">
        <v>130</v>
      </c>
      <c r="C38" s="69" t="s">
        <v>131</v>
      </c>
      <c r="D38" s="70" t="s">
        <v>28</v>
      </c>
      <c r="E38" s="59">
        <v>27.1</v>
      </c>
      <c r="F38" s="158">
        <f>'2_Заполнять здесь! ВОР 222'!F84</f>
        <v>0</v>
      </c>
      <c r="G38" s="159">
        <f t="shared" si="0"/>
        <v>0</v>
      </c>
    </row>
    <row r="39" spans="1:7" ht="28.8" x14ac:dyDescent="0.3">
      <c r="A39" s="114">
        <v>30</v>
      </c>
      <c r="B39" s="115" t="s">
        <v>134</v>
      </c>
      <c r="C39" s="69" t="s">
        <v>135</v>
      </c>
      <c r="D39" s="70" t="s">
        <v>28</v>
      </c>
      <c r="E39" s="59">
        <v>40.9</v>
      </c>
      <c r="F39" s="158">
        <f>'2_Заполнять здесь! ВОР 222'!F89</f>
        <v>0</v>
      </c>
      <c r="G39" s="159">
        <f t="shared" si="0"/>
        <v>0</v>
      </c>
    </row>
    <row r="40" spans="1:7" ht="28.8" x14ac:dyDescent="0.3">
      <c r="A40" s="114">
        <v>31</v>
      </c>
      <c r="B40" s="115" t="s">
        <v>139</v>
      </c>
      <c r="C40" s="69" t="s">
        <v>140</v>
      </c>
      <c r="D40" s="70" t="s">
        <v>28</v>
      </c>
      <c r="E40" s="59">
        <v>41.6</v>
      </c>
      <c r="F40" s="158">
        <f>'2_Заполнять здесь! ВОР 222'!F93</f>
        <v>0</v>
      </c>
      <c r="G40" s="159">
        <f t="shared" si="0"/>
        <v>0</v>
      </c>
    </row>
    <row r="41" spans="1:7" ht="28.8" x14ac:dyDescent="0.3">
      <c r="A41" s="114">
        <v>32</v>
      </c>
      <c r="B41" s="115" t="s">
        <v>144</v>
      </c>
      <c r="C41" s="69" t="s">
        <v>145</v>
      </c>
      <c r="D41" s="70" t="s">
        <v>28</v>
      </c>
      <c r="E41" s="59">
        <v>71.5</v>
      </c>
      <c r="F41" s="158">
        <f>'2_Заполнять здесь! ВОР 222'!F97</f>
        <v>0</v>
      </c>
      <c r="G41" s="159">
        <f t="shared" si="0"/>
        <v>0</v>
      </c>
    </row>
    <row r="42" spans="1:7" ht="28.8" x14ac:dyDescent="0.3">
      <c r="A42" s="114">
        <v>33</v>
      </c>
      <c r="B42" s="115" t="s">
        <v>148</v>
      </c>
      <c r="C42" s="69" t="s">
        <v>149</v>
      </c>
      <c r="D42" s="70" t="s">
        <v>28</v>
      </c>
      <c r="E42" s="59">
        <v>22.6</v>
      </c>
      <c r="F42" s="158">
        <f>'2_Заполнять здесь! ВОР 222'!F101</f>
        <v>0</v>
      </c>
      <c r="G42" s="159">
        <f t="shared" si="0"/>
        <v>0</v>
      </c>
    </row>
    <row r="43" spans="1:7" ht="28.8" x14ac:dyDescent="0.3">
      <c r="A43" s="114">
        <v>34</v>
      </c>
      <c r="B43" s="115" t="s">
        <v>153</v>
      </c>
      <c r="C43" s="69" t="s">
        <v>154</v>
      </c>
      <c r="D43" s="70" t="s">
        <v>28</v>
      </c>
      <c r="E43" s="59">
        <v>31.5</v>
      </c>
      <c r="F43" s="158">
        <f>'2_Заполнять здесь! ВОР 222'!F105</f>
        <v>0</v>
      </c>
      <c r="G43" s="159">
        <f t="shared" si="0"/>
        <v>0</v>
      </c>
    </row>
    <row r="44" spans="1:7" ht="28.8" x14ac:dyDescent="0.3">
      <c r="A44" s="114">
        <v>35</v>
      </c>
      <c r="B44" s="115" t="s">
        <v>158</v>
      </c>
      <c r="C44" s="69" t="s">
        <v>159</v>
      </c>
      <c r="D44" s="70" t="s">
        <v>28</v>
      </c>
      <c r="E44" s="59">
        <v>49.4</v>
      </c>
      <c r="F44" s="158">
        <f>'2_Заполнять здесь! ВОР 222'!F109</f>
        <v>0</v>
      </c>
      <c r="G44" s="159">
        <f t="shared" si="0"/>
        <v>0</v>
      </c>
    </row>
    <row r="45" spans="1:7" ht="28.8" x14ac:dyDescent="0.3">
      <c r="A45" s="114">
        <v>36</v>
      </c>
      <c r="B45" s="115" t="s">
        <v>163</v>
      </c>
      <c r="C45" s="69" t="s">
        <v>164</v>
      </c>
      <c r="D45" s="70" t="s">
        <v>28</v>
      </c>
      <c r="E45" s="59">
        <v>15.2</v>
      </c>
      <c r="F45" s="158">
        <f>'2_Заполнять здесь! ВОР 222'!F113</f>
        <v>0</v>
      </c>
      <c r="G45" s="159">
        <f t="shared" si="0"/>
        <v>0</v>
      </c>
    </row>
    <row r="46" spans="1:7" ht="28.8" x14ac:dyDescent="0.3">
      <c r="A46" s="114">
        <v>37</v>
      </c>
      <c r="B46" s="115" t="s">
        <v>168</v>
      </c>
      <c r="C46" s="69" t="s">
        <v>169</v>
      </c>
      <c r="D46" s="70" t="s">
        <v>28</v>
      </c>
      <c r="E46" s="59">
        <v>7.5</v>
      </c>
      <c r="F46" s="158">
        <f>'2_Заполнять здесь! ВОР 222'!F117</f>
        <v>0</v>
      </c>
      <c r="G46" s="159">
        <f t="shared" si="0"/>
        <v>0</v>
      </c>
    </row>
    <row r="47" spans="1:7" ht="29.4" thickBot="1" x14ac:dyDescent="0.35">
      <c r="A47" s="114">
        <v>38</v>
      </c>
      <c r="B47" s="115" t="s">
        <v>172</v>
      </c>
      <c r="C47" s="69" t="s">
        <v>173</v>
      </c>
      <c r="D47" s="70" t="s">
        <v>28</v>
      </c>
      <c r="E47" s="59">
        <v>12</v>
      </c>
      <c r="F47" s="158">
        <f>'2_Заполнять здесь! ВОР 222'!F121</f>
        <v>0</v>
      </c>
      <c r="G47" s="159">
        <f t="shared" si="0"/>
        <v>0</v>
      </c>
    </row>
    <row r="48" spans="1:7" ht="14.4" x14ac:dyDescent="0.25">
      <c r="A48" s="58"/>
      <c r="B48" s="48"/>
      <c r="C48" s="47" t="s">
        <v>588</v>
      </c>
      <c r="D48" s="49"/>
      <c r="E48" s="57"/>
      <c r="F48" s="158"/>
      <c r="G48" s="159"/>
    </row>
    <row r="49" spans="1:7" ht="28.8" x14ac:dyDescent="0.3">
      <c r="A49" s="114">
        <v>39</v>
      </c>
      <c r="B49" s="115" t="s">
        <v>184</v>
      </c>
      <c r="C49" s="69" t="s">
        <v>185</v>
      </c>
      <c r="D49" s="70" t="s">
        <v>27</v>
      </c>
      <c r="E49" s="59">
        <v>76</v>
      </c>
      <c r="F49" s="158">
        <f>'2_Заполнять здесь! ВОР 222'!F126</f>
        <v>0</v>
      </c>
      <c r="G49" s="159">
        <f t="shared" si="0"/>
        <v>0</v>
      </c>
    </row>
    <row r="50" spans="1:7" ht="28.8" x14ac:dyDescent="0.3">
      <c r="A50" s="114">
        <v>40</v>
      </c>
      <c r="B50" s="115" t="s">
        <v>195</v>
      </c>
      <c r="C50" s="69" t="s">
        <v>196</v>
      </c>
      <c r="D50" s="70" t="s">
        <v>27</v>
      </c>
      <c r="E50" s="59">
        <v>20</v>
      </c>
      <c r="F50" s="158">
        <f>'2_Заполнять здесь! ВОР 222'!F136</f>
        <v>0</v>
      </c>
      <c r="G50" s="159">
        <f t="shared" si="0"/>
        <v>0</v>
      </c>
    </row>
    <row r="51" spans="1:7" ht="28.8" x14ac:dyDescent="0.3">
      <c r="A51" s="114">
        <v>41</v>
      </c>
      <c r="B51" s="115" t="s">
        <v>205</v>
      </c>
      <c r="C51" s="69" t="s">
        <v>206</v>
      </c>
      <c r="D51" s="70" t="s">
        <v>27</v>
      </c>
      <c r="E51" s="59">
        <v>6</v>
      </c>
      <c r="F51" s="158">
        <f>'2_Заполнять здесь! ВОР 222'!F147</f>
        <v>0</v>
      </c>
      <c r="G51" s="159">
        <f t="shared" si="0"/>
        <v>0</v>
      </c>
    </row>
    <row r="52" spans="1:7" ht="28.8" x14ac:dyDescent="0.3">
      <c r="A52" s="114">
        <v>42</v>
      </c>
      <c r="B52" s="115" t="s">
        <v>208</v>
      </c>
      <c r="C52" s="69" t="s">
        <v>209</v>
      </c>
      <c r="D52" s="70" t="s">
        <v>27</v>
      </c>
      <c r="E52" s="59">
        <v>11</v>
      </c>
      <c r="F52" s="158">
        <f>'2_Заполнять здесь! ВОР 222'!F158</f>
        <v>0</v>
      </c>
      <c r="G52" s="159">
        <f t="shared" si="0"/>
        <v>0</v>
      </c>
    </row>
    <row r="53" spans="1:7" ht="28.8" x14ac:dyDescent="0.3">
      <c r="A53" s="114">
        <v>43</v>
      </c>
      <c r="B53" s="115" t="s">
        <v>215</v>
      </c>
      <c r="C53" s="69" t="s">
        <v>216</v>
      </c>
      <c r="D53" s="70" t="s">
        <v>27</v>
      </c>
      <c r="E53" s="59">
        <v>61</v>
      </c>
      <c r="F53" s="158">
        <f>'2_Заполнять здесь! ВОР 222'!F169</f>
        <v>0</v>
      </c>
      <c r="G53" s="159">
        <f t="shared" si="0"/>
        <v>0</v>
      </c>
    </row>
    <row r="54" spans="1:7" ht="28.8" x14ac:dyDescent="0.3">
      <c r="A54" s="114">
        <v>44</v>
      </c>
      <c r="B54" s="115" t="s">
        <v>218</v>
      </c>
      <c r="C54" s="69" t="s">
        <v>219</v>
      </c>
      <c r="D54" s="70" t="s">
        <v>27</v>
      </c>
      <c r="E54" s="59">
        <v>28</v>
      </c>
      <c r="F54" s="158">
        <f>'2_Заполнять здесь! ВОР 222'!F180</f>
        <v>0</v>
      </c>
      <c r="G54" s="159">
        <f t="shared" si="0"/>
        <v>0</v>
      </c>
    </row>
    <row r="55" spans="1:7" ht="29.4" thickBot="1" x14ac:dyDescent="0.35">
      <c r="A55" s="114">
        <v>45</v>
      </c>
      <c r="B55" s="115" t="s">
        <v>223</v>
      </c>
      <c r="C55" s="69" t="s">
        <v>224</v>
      </c>
      <c r="D55" s="70" t="s">
        <v>27</v>
      </c>
      <c r="E55" s="59">
        <v>1</v>
      </c>
      <c r="F55" s="158">
        <f>'2_Заполнять здесь! ВОР 222'!F191</f>
        <v>0</v>
      </c>
      <c r="G55" s="159">
        <f t="shared" si="0"/>
        <v>0</v>
      </c>
    </row>
    <row r="56" spans="1:7" ht="15" thickBot="1" x14ac:dyDescent="0.3">
      <c r="A56" s="58"/>
      <c r="B56" s="48"/>
      <c r="C56" s="47" t="s">
        <v>589</v>
      </c>
      <c r="D56" s="49"/>
      <c r="E56" s="57"/>
      <c r="F56" s="158"/>
      <c r="G56" s="159"/>
    </row>
    <row r="57" spans="1:7" ht="14.4" x14ac:dyDescent="0.25">
      <c r="A57" s="58"/>
      <c r="B57" s="48"/>
      <c r="C57" s="47" t="s">
        <v>590</v>
      </c>
      <c r="D57" s="49"/>
      <c r="E57" s="57"/>
      <c r="F57" s="158"/>
      <c r="G57" s="159"/>
    </row>
    <row r="58" spans="1:7" ht="28.8" x14ac:dyDescent="0.3">
      <c r="A58" s="114">
        <v>46</v>
      </c>
      <c r="B58" s="115" t="s">
        <v>234</v>
      </c>
      <c r="C58" s="69" t="s">
        <v>235</v>
      </c>
      <c r="D58" s="70" t="s">
        <v>56</v>
      </c>
      <c r="E58" s="59">
        <v>17.7</v>
      </c>
      <c r="F58" s="158">
        <f>'2_Заполнять здесь! ВОР 222'!F204</f>
        <v>0</v>
      </c>
      <c r="G58" s="159">
        <f t="shared" si="0"/>
        <v>0</v>
      </c>
    </row>
    <row r="59" spans="1:7" ht="28.8" x14ac:dyDescent="0.3">
      <c r="A59" s="114">
        <v>47</v>
      </c>
      <c r="B59" s="115" t="s">
        <v>237</v>
      </c>
      <c r="C59" s="69" t="s">
        <v>238</v>
      </c>
      <c r="D59" s="70" t="s">
        <v>56</v>
      </c>
      <c r="E59" s="59">
        <v>16.8</v>
      </c>
      <c r="F59" s="158">
        <f>'2_Заполнять здесь! ВОР 222'!F206</f>
        <v>0</v>
      </c>
      <c r="G59" s="159">
        <f t="shared" si="0"/>
        <v>0</v>
      </c>
    </row>
    <row r="60" spans="1:7" ht="28.8" x14ac:dyDescent="0.3">
      <c r="A60" s="114">
        <v>48</v>
      </c>
      <c r="B60" s="115" t="s">
        <v>240</v>
      </c>
      <c r="C60" s="69" t="s">
        <v>559</v>
      </c>
      <c r="D60" s="70" t="s">
        <v>25</v>
      </c>
      <c r="E60" s="59">
        <v>5.9</v>
      </c>
      <c r="F60" s="158">
        <f>'2_Заполнять здесь! ВОР 222'!F211</f>
        <v>0</v>
      </c>
      <c r="G60" s="159">
        <f t="shared" si="0"/>
        <v>0</v>
      </c>
    </row>
    <row r="61" spans="1:7" ht="29.4" thickBot="1" x14ac:dyDescent="0.35">
      <c r="A61" s="114">
        <v>49</v>
      </c>
      <c r="B61" s="115" t="s">
        <v>241</v>
      </c>
      <c r="C61" s="69" t="s">
        <v>47</v>
      </c>
      <c r="D61" s="70" t="s">
        <v>49</v>
      </c>
      <c r="E61" s="59">
        <v>112.92</v>
      </c>
      <c r="F61" s="158">
        <f>'2_Заполнять здесь! ВОР 222'!F213</f>
        <v>0</v>
      </c>
      <c r="G61" s="159">
        <f t="shared" si="0"/>
        <v>0</v>
      </c>
    </row>
    <row r="62" spans="1:7" ht="14.4" x14ac:dyDescent="0.25">
      <c r="A62" s="58"/>
      <c r="B62" s="48"/>
      <c r="C62" s="47" t="s">
        <v>591</v>
      </c>
      <c r="D62" s="49"/>
      <c r="E62" s="57"/>
      <c r="F62" s="158"/>
      <c r="G62" s="159"/>
    </row>
    <row r="63" spans="1:7" ht="28.8" x14ac:dyDescent="0.3">
      <c r="A63" s="114">
        <v>50</v>
      </c>
      <c r="B63" s="115" t="s">
        <v>244</v>
      </c>
      <c r="C63" s="69" t="s">
        <v>245</v>
      </c>
      <c r="D63" s="70" t="s">
        <v>56</v>
      </c>
      <c r="E63" s="59">
        <v>21.6</v>
      </c>
      <c r="F63" s="158">
        <f>'2_Заполнять здесь! ВОР 222'!F216</f>
        <v>0</v>
      </c>
      <c r="G63" s="159">
        <f t="shared" si="0"/>
        <v>0</v>
      </c>
    </row>
    <row r="64" spans="1:7" ht="28.8" x14ac:dyDescent="0.3">
      <c r="A64" s="114">
        <v>51</v>
      </c>
      <c r="B64" s="115" t="s">
        <v>247</v>
      </c>
      <c r="C64" s="69" t="s">
        <v>248</v>
      </c>
      <c r="D64" s="70" t="s">
        <v>56</v>
      </c>
      <c r="E64" s="59">
        <v>19.600000000000001</v>
      </c>
      <c r="F64" s="158">
        <f>'2_Заполнять здесь! ВОР 222'!F218</f>
        <v>0</v>
      </c>
      <c r="G64" s="159">
        <f t="shared" si="0"/>
        <v>0</v>
      </c>
    </row>
    <row r="65" spans="1:7" ht="28.8" x14ac:dyDescent="0.3">
      <c r="A65" s="114">
        <v>52</v>
      </c>
      <c r="B65" s="115" t="s">
        <v>250</v>
      </c>
      <c r="C65" s="69" t="s">
        <v>559</v>
      </c>
      <c r="D65" s="70" t="s">
        <v>25</v>
      </c>
      <c r="E65" s="59">
        <v>9.3000000000000007</v>
      </c>
      <c r="F65" s="158">
        <f>'2_Заполнять здесь! ВОР 222'!F223</f>
        <v>0</v>
      </c>
      <c r="G65" s="159">
        <f t="shared" si="0"/>
        <v>0</v>
      </c>
    </row>
    <row r="66" spans="1:7" ht="29.4" thickBot="1" x14ac:dyDescent="0.35">
      <c r="A66" s="128">
        <v>53</v>
      </c>
      <c r="B66" s="115" t="s">
        <v>251</v>
      </c>
      <c r="C66" s="69" t="s">
        <v>47</v>
      </c>
      <c r="D66" s="70" t="s">
        <v>49</v>
      </c>
      <c r="E66" s="59">
        <v>241.6</v>
      </c>
      <c r="F66" s="158">
        <f>'2_Заполнять здесь! ВОР 222'!F225</f>
        <v>0</v>
      </c>
      <c r="G66" s="159">
        <f t="shared" si="0"/>
        <v>0</v>
      </c>
    </row>
    <row r="67" spans="1:7" ht="14.4" x14ac:dyDescent="0.25">
      <c r="A67" s="58"/>
      <c r="B67" s="48"/>
      <c r="C67" s="47" t="s">
        <v>592</v>
      </c>
      <c r="D67" s="49"/>
      <c r="E67" s="57"/>
      <c r="F67" s="158"/>
      <c r="G67" s="159"/>
    </row>
    <row r="68" spans="1:7" ht="28.8" x14ac:dyDescent="0.3">
      <c r="A68" s="114">
        <v>54</v>
      </c>
      <c r="B68" s="115" t="s">
        <v>256</v>
      </c>
      <c r="C68" s="69" t="s">
        <v>257</v>
      </c>
      <c r="D68" s="70" t="s">
        <v>56</v>
      </c>
      <c r="E68" s="59">
        <v>7.2</v>
      </c>
      <c r="F68" s="158">
        <f>'2_Заполнять здесь! ВОР 222'!F228</f>
        <v>0</v>
      </c>
      <c r="G68" s="159">
        <f t="shared" si="0"/>
        <v>0</v>
      </c>
    </row>
    <row r="69" spans="1:7" ht="28.8" x14ac:dyDescent="0.3">
      <c r="A69" s="114">
        <v>55</v>
      </c>
      <c r="B69" s="115" t="s">
        <v>259</v>
      </c>
      <c r="C69" s="69" t="s">
        <v>559</v>
      </c>
      <c r="D69" s="70" t="s">
        <v>25</v>
      </c>
      <c r="E69" s="59">
        <v>0.9</v>
      </c>
      <c r="F69" s="158">
        <f>'2_Заполнять здесь! ВОР 222'!F232</f>
        <v>0</v>
      </c>
      <c r="G69" s="159">
        <f t="shared" si="0"/>
        <v>0</v>
      </c>
    </row>
    <row r="70" spans="1:7" ht="29.4" thickBot="1" x14ac:dyDescent="0.35">
      <c r="A70" s="114">
        <v>56</v>
      </c>
      <c r="B70" s="115" t="s">
        <v>260</v>
      </c>
      <c r="C70" s="69" t="s">
        <v>47</v>
      </c>
      <c r="D70" s="70" t="s">
        <v>49</v>
      </c>
      <c r="E70" s="59">
        <v>19.100000000000001</v>
      </c>
      <c r="F70" s="158">
        <f>'2_Заполнять здесь! ВОР 222'!F234</f>
        <v>0</v>
      </c>
      <c r="G70" s="159">
        <f t="shared" si="0"/>
        <v>0</v>
      </c>
    </row>
    <row r="71" spans="1:7" ht="15" thickBot="1" x14ac:dyDescent="0.3">
      <c r="A71" s="58"/>
      <c r="B71" s="48"/>
      <c r="C71" s="47" t="s">
        <v>593</v>
      </c>
      <c r="D71" s="49"/>
      <c r="E71" s="57"/>
      <c r="F71" s="158"/>
      <c r="G71" s="159"/>
    </row>
    <row r="72" spans="1:7" ht="14.4" x14ac:dyDescent="0.25">
      <c r="A72" s="58"/>
      <c r="B72" s="48"/>
      <c r="C72" s="47" t="s">
        <v>73</v>
      </c>
      <c r="D72" s="49"/>
      <c r="E72" s="57"/>
      <c r="F72" s="158"/>
      <c r="G72" s="159"/>
    </row>
    <row r="73" spans="1:7" ht="28.8" x14ac:dyDescent="0.3">
      <c r="A73" s="114">
        <v>57</v>
      </c>
      <c r="B73" s="115" t="s">
        <v>263</v>
      </c>
      <c r="C73" s="69" t="s">
        <v>264</v>
      </c>
      <c r="D73" s="70" t="s">
        <v>25</v>
      </c>
      <c r="E73" s="59">
        <v>63.35</v>
      </c>
      <c r="F73" s="158">
        <f>'2_Заполнять здесь! ВОР 222'!F238</f>
        <v>0</v>
      </c>
      <c r="G73" s="159">
        <f t="shared" si="0"/>
        <v>0</v>
      </c>
    </row>
    <row r="74" spans="1:7" ht="28.8" x14ac:dyDescent="0.3">
      <c r="A74" s="114">
        <v>58</v>
      </c>
      <c r="B74" s="115" t="s">
        <v>267</v>
      </c>
      <c r="C74" s="69" t="s">
        <v>268</v>
      </c>
      <c r="D74" s="70" t="s">
        <v>25</v>
      </c>
      <c r="E74" s="59">
        <v>1.65</v>
      </c>
      <c r="F74" s="158">
        <f>'2_Заполнять здесь! ВОР 222'!F241</f>
        <v>0</v>
      </c>
      <c r="G74" s="159">
        <f t="shared" ref="G74:G137" si="1">$E74*F74</f>
        <v>0</v>
      </c>
    </row>
    <row r="75" spans="1:7" ht="28.8" x14ac:dyDescent="0.3">
      <c r="A75" s="114">
        <v>59</v>
      </c>
      <c r="B75" s="115" t="s">
        <v>271</v>
      </c>
      <c r="C75" s="69" t="s">
        <v>272</v>
      </c>
      <c r="D75" s="70" t="s">
        <v>25</v>
      </c>
      <c r="E75" s="59">
        <v>4.9000000000000004</v>
      </c>
      <c r="F75" s="158">
        <f>'2_Заполнять здесь! ВОР 222'!F244</f>
        <v>0</v>
      </c>
      <c r="G75" s="159">
        <f t="shared" si="1"/>
        <v>0</v>
      </c>
    </row>
    <row r="76" spans="1:7" ht="57.6" x14ac:dyDescent="0.3">
      <c r="A76" s="114">
        <v>60</v>
      </c>
      <c r="B76" s="115" t="s">
        <v>276</v>
      </c>
      <c r="C76" s="69" t="s">
        <v>277</v>
      </c>
      <c r="D76" s="70" t="s">
        <v>49</v>
      </c>
      <c r="E76" s="59">
        <v>39</v>
      </c>
      <c r="F76" s="158">
        <f>'2_Заполнять здесь! ВОР 222'!F248</f>
        <v>0</v>
      </c>
      <c r="G76" s="159">
        <f t="shared" si="1"/>
        <v>0</v>
      </c>
    </row>
    <row r="77" spans="1:7" ht="28.8" x14ac:dyDescent="0.3">
      <c r="A77" s="114">
        <v>61</v>
      </c>
      <c r="B77" s="115" t="s">
        <v>279</v>
      </c>
      <c r="C77" s="69" t="s">
        <v>670</v>
      </c>
      <c r="D77" s="70" t="s">
        <v>25</v>
      </c>
      <c r="E77" s="59">
        <v>62.1</v>
      </c>
      <c r="F77" s="158">
        <f>'2_Заполнять здесь! ВОР 222'!F250</f>
        <v>0</v>
      </c>
      <c r="G77" s="159">
        <f t="shared" si="1"/>
        <v>0</v>
      </c>
    </row>
    <row r="78" spans="1:7" ht="14.4" x14ac:dyDescent="0.3">
      <c r="A78" s="114">
        <v>62</v>
      </c>
      <c r="B78" s="115" t="s">
        <v>282</v>
      </c>
      <c r="C78" s="69" t="s">
        <v>283</v>
      </c>
      <c r="D78" s="70" t="s">
        <v>49</v>
      </c>
      <c r="E78" s="59">
        <v>34.5</v>
      </c>
      <c r="F78" s="158">
        <f>'2_Заполнять здесь! ВОР 222'!F252</f>
        <v>0</v>
      </c>
      <c r="G78" s="159">
        <f t="shared" si="1"/>
        <v>0</v>
      </c>
    </row>
    <row r="79" spans="1:7" ht="15" thickBot="1" x14ac:dyDescent="0.35">
      <c r="A79" s="128">
        <v>63</v>
      </c>
      <c r="B79" s="115" t="s">
        <v>286</v>
      </c>
      <c r="C79" s="69" t="s">
        <v>287</v>
      </c>
      <c r="D79" s="70" t="s">
        <v>29</v>
      </c>
      <c r="E79" s="59">
        <v>112</v>
      </c>
      <c r="F79" s="158">
        <f>'2_Заполнять здесь! ВОР 222'!F255</f>
        <v>0</v>
      </c>
      <c r="G79" s="159">
        <f t="shared" si="1"/>
        <v>0</v>
      </c>
    </row>
    <row r="80" spans="1:7" ht="14.4" x14ac:dyDescent="0.25">
      <c r="A80" s="58"/>
      <c r="B80" s="48"/>
      <c r="C80" s="47" t="s">
        <v>594</v>
      </c>
      <c r="D80" s="49"/>
      <c r="E80" s="57"/>
      <c r="F80" s="158"/>
      <c r="G80" s="159"/>
    </row>
    <row r="81" spans="1:7" ht="28.8" x14ac:dyDescent="0.3">
      <c r="A81" s="114">
        <v>64</v>
      </c>
      <c r="B81" s="115" t="s">
        <v>289</v>
      </c>
      <c r="C81" s="69" t="s">
        <v>290</v>
      </c>
      <c r="D81" s="70" t="s">
        <v>58</v>
      </c>
      <c r="E81" s="59">
        <v>28.2</v>
      </c>
      <c r="F81" s="158">
        <f>'2_Заполнять здесь! ВОР 222'!F258</f>
        <v>0</v>
      </c>
      <c r="G81" s="159">
        <f t="shared" si="1"/>
        <v>0</v>
      </c>
    </row>
    <row r="82" spans="1:7" ht="15" thickBot="1" x14ac:dyDescent="0.35">
      <c r="A82" s="114">
        <v>65</v>
      </c>
      <c r="B82" s="115" t="s">
        <v>292</v>
      </c>
      <c r="C82" s="69" t="s">
        <v>656</v>
      </c>
      <c r="D82" s="70" t="s">
        <v>58</v>
      </c>
      <c r="E82" s="59">
        <v>28.2</v>
      </c>
      <c r="F82" s="158">
        <f>'2_Заполнять здесь! ВОР 222'!F261</f>
        <v>0</v>
      </c>
      <c r="G82" s="159">
        <f t="shared" si="1"/>
        <v>0</v>
      </c>
    </row>
    <row r="83" spans="1:7" ht="15" thickBot="1" x14ac:dyDescent="0.3">
      <c r="A83" s="58"/>
      <c r="B83" s="48"/>
      <c r="C83" s="47" t="s">
        <v>595</v>
      </c>
      <c r="D83" s="49"/>
      <c r="E83" s="57"/>
      <c r="F83" s="158"/>
      <c r="G83" s="159"/>
    </row>
    <row r="84" spans="1:7" ht="14.4" x14ac:dyDescent="0.25">
      <c r="A84" s="58"/>
      <c r="B84" s="48"/>
      <c r="C84" s="47" t="s">
        <v>73</v>
      </c>
      <c r="D84" s="49"/>
      <c r="E84" s="57"/>
      <c r="F84" s="158"/>
      <c r="G84" s="159"/>
    </row>
    <row r="85" spans="1:7" ht="14.4" x14ac:dyDescent="0.3">
      <c r="A85" s="114">
        <v>66</v>
      </c>
      <c r="B85" s="115" t="s">
        <v>299</v>
      </c>
      <c r="C85" s="69" t="s">
        <v>657</v>
      </c>
      <c r="D85" s="70" t="s">
        <v>25</v>
      </c>
      <c r="E85" s="59">
        <v>1691</v>
      </c>
      <c r="F85" s="158">
        <f>'2_Заполнять здесь! ВОР 222'!F266</f>
        <v>0</v>
      </c>
      <c r="G85" s="159">
        <f t="shared" si="1"/>
        <v>0</v>
      </c>
    </row>
    <row r="86" spans="1:7" ht="28.8" x14ac:dyDescent="0.3">
      <c r="A86" s="114">
        <v>67</v>
      </c>
      <c r="B86" s="115" t="s">
        <v>304</v>
      </c>
      <c r="C86" s="69" t="s">
        <v>44</v>
      </c>
      <c r="D86" s="70" t="s">
        <v>29</v>
      </c>
      <c r="E86" s="59">
        <v>64</v>
      </c>
      <c r="F86" s="158">
        <f>'2_Заполнять здесь! ВОР 222'!F270</f>
        <v>0</v>
      </c>
      <c r="G86" s="159">
        <f t="shared" si="1"/>
        <v>0</v>
      </c>
    </row>
    <row r="87" spans="1:7" ht="28.8" x14ac:dyDescent="0.3">
      <c r="A87" s="114">
        <v>68</v>
      </c>
      <c r="B87" s="115" t="s">
        <v>305</v>
      </c>
      <c r="C87" s="69" t="s">
        <v>51</v>
      </c>
      <c r="D87" s="70" t="s">
        <v>49</v>
      </c>
      <c r="E87" s="59">
        <v>26.6</v>
      </c>
      <c r="F87" s="158">
        <f>'2_Заполнять здесь! ВОР 222'!F272</f>
        <v>0</v>
      </c>
      <c r="G87" s="159">
        <f t="shared" si="1"/>
        <v>0</v>
      </c>
    </row>
    <row r="88" spans="1:7" ht="28.8" x14ac:dyDescent="0.3">
      <c r="A88" s="114">
        <v>69</v>
      </c>
      <c r="B88" s="115" t="s">
        <v>306</v>
      </c>
      <c r="C88" s="69" t="s">
        <v>307</v>
      </c>
      <c r="D88" s="70" t="s">
        <v>25</v>
      </c>
      <c r="E88" s="59">
        <v>1.8</v>
      </c>
      <c r="F88" s="158">
        <f>'2_Заполнять здесь! ВОР 222'!F274</f>
        <v>0</v>
      </c>
      <c r="G88" s="159">
        <f t="shared" si="1"/>
        <v>0</v>
      </c>
    </row>
    <row r="89" spans="1:7" ht="29.4" thickBot="1" x14ac:dyDescent="0.35">
      <c r="A89" s="114">
        <v>70</v>
      </c>
      <c r="B89" s="115" t="s">
        <v>309</v>
      </c>
      <c r="C89" s="69" t="s">
        <v>671</v>
      </c>
      <c r="D89" s="70" t="s">
        <v>25</v>
      </c>
      <c r="E89" s="59">
        <v>1255.0999999999999</v>
      </c>
      <c r="F89" s="158">
        <f>'2_Заполнять здесь! ВОР 222'!F276</f>
        <v>0</v>
      </c>
      <c r="G89" s="159">
        <f t="shared" si="1"/>
        <v>0</v>
      </c>
    </row>
    <row r="90" spans="1:7" ht="14.4" x14ac:dyDescent="0.25">
      <c r="A90" s="58"/>
      <c r="B90" s="48"/>
      <c r="C90" s="47" t="s">
        <v>597</v>
      </c>
      <c r="D90" s="49"/>
      <c r="E90" s="57"/>
      <c r="F90" s="158"/>
      <c r="G90" s="159"/>
    </row>
    <row r="91" spans="1:7" ht="14.4" x14ac:dyDescent="0.3">
      <c r="A91" s="114">
        <v>71</v>
      </c>
      <c r="B91" s="115" t="s">
        <v>312</v>
      </c>
      <c r="C91" s="69" t="s">
        <v>313</v>
      </c>
      <c r="D91" s="70" t="s">
        <v>58</v>
      </c>
      <c r="E91" s="59">
        <v>145.6</v>
      </c>
      <c r="F91" s="158">
        <f>'2_Заполнять здесь! ВОР 222'!F280</f>
        <v>0</v>
      </c>
      <c r="G91" s="159">
        <f t="shared" si="1"/>
        <v>0</v>
      </c>
    </row>
    <row r="92" spans="1:7" ht="15" thickBot="1" x14ac:dyDescent="0.35">
      <c r="A92" s="128">
        <v>72</v>
      </c>
      <c r="B92" s="115" t="s">
        <v>684</v>
      </c>
      <c r="C92" s="69" t="s">
        <v>316</v>
      </c>
      <c r="D92" s="70" t="s">
        <v>58</v>
      </c>
      <c r="E92" s="59">
        <v>145.6</v>
      </c>
      <c r="F92" s="158">
        <f>'2_Заполнять здесь! ВОР 222'!F286</f>
        <v>0</v>
      </c>
      <c r="G92" s="159">
        <f t="shared" si="1"/>
        <v>0</v>
      </c>
    </row>
    <row r="93" spans="1:7" ht="14.4" x14ac:dyDescent="0.25">
      <c r="A93" s="58"/>
      <c r="B93" s="48"/>
      <c r="C93" s="47" t="s">
        <v>598</v>
      </c>
      <c r="D93" s="49"/>
      <c r="E93" s="57"/>
      <c r="F93" s="158"/>
      <c r="G93" s="159"/>
    </row>
    <row r="94" spans="1:7" ht="28.8" x14ac:dyDescent="0.3">
      <c r="A94" s="114">
        <v>73</v>
      </c>
      <c r="B94" s="115" t="s">
        <v>334</v>
      </c>
      <c r="C94" s="69" t="s">
        <v>335</v>
      </c>
      <c r="D94" s="70" t="s">
        <v>25</v>
      </c>
      <c r="E94" s="59">
        <v>1.8</v>
      </c>
      <c r="F94" s="158">
        <f>'2_Заполнять здесь! ВОР 222'!F293</f>
        <v>0</v>
      </c>
      <c r="G94" s="159">
        <f t="shared" si="1"/>
        <v>0</v>
      </c>
    </row>
    <row r="95" spans="1:7" ht="28.8" x14ac:dyDescent="0.3">
      <c r="A95" s="114">
        <v>74</v>
      </c>
      <c r="B95" s="115" t="s">
        <v>340</v>
      </c>
      <c r="C95" s="69" t="s">
        <v>341</v>
      </c>
      <c r="D95" s="70" t="s">
        <v>25</v>
      </c>
      <c r="E95" s="59">
        <v>22.44</v>
      </c>
      <c r="F95" s="158">
        <f>'2_Заполнять здесь! ВОР 222'!F298</f>
        <v>0</v>
      </c>
      <c r="G95" s="159">
        <f t="shared" si="1"/>
        <v>0</v>
      </c>
    </row>
    <row r="96" spans="1:7" ht="28.8" x14ac:dyDescent="0.3">
      <c r="A96" s="114">
        <v>75</v>
      </c>
      <c r="B96" s="115" t="s">
        <v>343</v>
      </c>
      <c r="C96" s="69" t="s">
        <v>344</v>
      </c>
      <c r="D96" s="70" t="s">
        <v>25</v>
      </c>
      <c r="E96" s="59">
        <v>4.2300000000000004</v>
      </c>
      <c r="F96" s="158">
        <f>'2_Заполнять здесь! ВОР 222'!F303</f>
        <v>0</v>
      </c>
      <c r="G96" s="159">
        <f t="shared" si="1"/>
        <v>0</v>
      </c>
    </row>
    <row r="97" spans="1:7" ht="28.8" x14ac:dyDescent="0.3">
      <c r="A97" s="114">
        <v>76</v>
      </c>
      <c r="B97" s="115" t="s">
        <v>346</v>
      </c>
      <c r="C97" s="69" t="s">
        <v>347</v>
      </c>
      <c r="D97" s="70" t="s">
        <v>25</v>
      </c>
      <c r="E97" s="59">
        <v>4.2300000000000004</v>
      </c>
      <c r="F97" s="158">
        <f>'2_Заполнять здесь! ВОР 222'!F308</f>
        <v>0</v>
      </c>
      <c r="G97" s="159">
        <f t="shared" si="1"/>
        <v>0</v>
      </c>
    </row>
    <row r="98" spans="1:7" ht="43.2" x14ac:dyDescent="0.3">
      <c r="A98" s="114">
        <v>77</v>
      </c>
      <c r="B98" s="115" t="s">
        <v>348</v>
      </c>
      <c r="C98" s="69" t="s">
        <v>703</v>
      </c>
      <c r="D98" s="70" t="s">
        <v>30</v>
      </c>
      <c r="E98" s="59">
        <v>1</v>
      </c>
      <c r="F98" s="158">
        <f>'2_Заполнять здесь! ВОР 222'!F313</f>
        <v>0</v>
      </c>
      <c r="G98" s="159">
        <f t="shared" si="1"/>
        <v>0</v>
      </c>
    </row>
    <row r="99" spans="1:7" ht="57.6" x14ac:dyDescent="0.3">
      <c r="A99" s="114">
        <v>78</v>
      </c>
      <c r="B99" s="115" t="s">
        <v>351</v>
      </c>
      <c r="C99" s="69" t="s">
        <v>704</v>
      </c>
      <c r="D99" s="70" t="s">
        <v>30</v>
      </c>
      <c r="E99" s="59">
        <v>1</v>
      </c>
      <c r="F99" s="158">
        <f>'2_Заполнять здесь! ВОР 222'!F315</f>
        <v>0</v>
      </c>
      <c r="G99" s="159">
        <f t="shared" si="1"/>
        <v>0</v>
      </c>
    </row>
    <row r="100" spans="1:7" ht="43.2" x14ac:dyDescent="0.3">
      <c r="A100" s="114">
        <v>79</v>
      </c>
      <c r="B100" s="115" t="s">
        <v>354</v>
      </c>
      <c r="C100" s="69" t="s">
        <v>705</v>
      </c>
      <c r="D100" s="70" t="s">
        <v>30</v>
      </c>
      <c r="E100" s="59">
        <v>1</v>
      </c>
      <c r="F100" s="158">
        <f>'2_Заполнять здесь! ВОР 222'!F317</f>
        <v>0</v>
      </c>
      <c r="G100" s="159">
        <f t="shared" si="1"/>
        <v>0</v>
      </c>
    </row>
    <row r="101" spans="1:7" ht="43.2" x14ac:dyDescent="0.3">
      <c r="A101" s="114">
        <v>80</v>
      </c>
      <c r="B101" s="115" t="s">
        <v>357</v>
      </c>
      <c r="C101" s="69" t="s">
        <v>706</v>
      </c>
      <c r="D101" s="70" t="s">
        <v>30</v>
      </c>
      <c r="E101" s="59">
        <v>1</v>
      </c>
      <c r="F101" s="158">
        <f>'2_Заполнять здесь! ВОР 222'!F319</f>
        <v>0</v>
      </c>
      <c r="G101" s="159">
        <f t="shared" si="1"/>
        <v>0</v>
      </c>
    </row>
    <row r="102" spans="1:7" ht="15" thickBot="1" x14ac:dyDescent="0.35">
      <c r="A102" s="114">
        <v>81</v>
      </c>
      <c r="B102" s="115" t="s">
        <v>360</v>
      </c>
      <c r="C102" s="69" t="s">
        <v>599</v>
      </c>
      <c r="D102" s="70" t="s">
        <v>27</v>
      </c>
      <c r="E102" s="59">
        <v>12</v>
      </c>
      <c r="F102" s="158">
        <f>'2_Заполнять здесь! ВОР 222'!F321</f>
        <v>0</v>
      </c>
      <c r="G102" s="159">
        <f t="shared" si="1"/>
        <v>0</v>
      </c>
    </row>
    <row r="103" spans="1:7" ht="28.8" x14ac:dyDescent="0.25">
      <c r="A103" s="58"/>
      <c r="B103" s="48"/>
      <c r="C103" s="47" t="s">
        <v>601</v>
      </c>
      <c r="D103" s="49"/>
      <c r="E103" s="57"/>
      <c r="F103" s="158"/>
      <c r="G103" s="159"/>
    </row>
    <row r="104" spans="1:7" ht="14.4" x14ac:dyDescent="0.3">
      <c r="A104" s="114">
        <v>82</v>
      </c>
      <c r="B104" s="115" t="s">
        <v>361</v>
      </c>
      <c r="C104" s="69" t="s">
        <v>362</v>
      </c>
      <c r="D104" s="70" t="s">
        <v>27</v>
      </c>
      <c r="E104" s="59">
        <v>4</v>
      </c>
      <c r="F104" s="158">
        <f>'2_Заполнять здесь! ВОР 222'!F324</f>
        <v>0</v>
      </c>
      <c r="G104" s="159">
        <f t="shared" si="1"/>
        <v>0</v>
      </c>
    </row>
    <row r="105" spans="1:7" ht="14.4" x14ac:dyDescent="0.3">
      <c r="A105" s="114">
        <v>83</v>
      </c>
      <c r="B105" s="115" t="s">
        <v>369</v>
      </c>
      <c r="C105" s="69" t="s">
        <v>658</v>
      </c>
      <c r="D105" s="70" t="s">
        <v>27</v>
      </c>
      <c r="E105" s="59">
        <v>20</v>
      </c>
      <c r="F105" s="158">
        <f>'2_Заполнять здесь! ВОР 222'!F331</f>
        <v>0</v>
      </c>
      <c r="G105" s="159">
        <f t="shared" si="1"/>
        <v>0</v>
      </c>
    </row>
    <row r="106" spans="1:7" ht="15" thickBot="1" x14ac:dyDescent="0.35">
      <c r="A106" s="114">
        <v>84</v>
      </c>
      <c r="B106" s="115" t="s">
        <v>375</v>
      </c>
      <c r="C106" s="69" t="s">
        <v>376</v>
      </c>
      <c r="D106" s="70" t="s">
        <v>27</v>
      </c>
      <c r="E106" s="59">
        <v>2</v>
      </c>
      <c r="F106" s="158">
        <f>'2_Заполнять здесь! ВОР 222'!F338</f>
        <v>0</v>
      </c>
      <c r="G106" s="159">
        <f t="shared" si="1"/>
        <v>0</v>
      </c>
    </row>
    <row r="107" spans="1:7" ht="15" thickBot="1" x14ac:dyDescent="0.3">
      <c r="A107" s="58"/>
      <c r="B107" s="48"/>
      <c r="C107" s="47" t="s">
        <v>602</v>
      </c>
      <c r="D107" s="49"/>
      <c r="E107" s="57"/>
      <c r="F107" s="158"/>
      <c r="G107" s="159"/>
    </row>
    <row r="108" spans="1:7" ht="14.4" x14ac:dyDescent="0.25">
      <c r="A108" s="58"/>
      <c r="B108" s="48"/>
      <c r="C108" s="47" t="s">
        <v>603</v>
      </c>
      <c r="D108" s="49"/>
      <c r="E108" s="57"/>
      <c r="F108" s="158"/>
      <c r="G108" s="159"/>
    </row>
    <row r="109" spans="1:7" ht="14.4" x14ac:dyDescent="0.3">
      <c r="A109" s="114">
        <v>85</v>
      </c>
      <c r="B109" s="115" t="s">
        <v>381</v>
      </c>
      <c r="C109" s="69" t="s">
        <v>657</v>
      </c>
      <c r="D109" s="70" t="s">
        <v>25</v>
      </c>
      <c r="E109" s="59">
        <v>4286.1000000000004</v>
      </c>
      <c r="F109" s="158">
        <f>'2_Заполнять здесь! ВОР 222'!F343</f>
        <v>0</v>
      </c>
      <c r="G109" s="159">
        <f t="shared" si="1"/>
        <v>0</v>
      </c>
    </row>
    <row r="110" spans="1:7" ht="28.8" x14ac:dyDescent="0.3">
      <c r="A110" s="114">
        <v>86</v>
      </c>
      <c r="B110" s="115" t="s">
        <v>386</v>
      </c>
      <c r="C110" s="69" t="s">
        <v>44</v>
      </c>
      <c r="D110" s="70" t="s">
        <v>29</v>
      </c>
      <c r="E110" s="59">
        <v>179</v>
      </c>
      <c r="F110" s="158">
        <f>'2_Заполнять здесь! ВОР 222'!F348</f>
        <v>0</v>
      </c>
      <c r="G110" s="159">
        <f t="shared" si="1"/>
        <v>0</v>
      </c>
    </row>
    <row r="111" spans="1:7" ht="28.8" x14ac:dyDescent="0.3">
      <c r="A111" s="114">
        <v>87</v>
      </c>
      <c r="B111" s="115" t="s">
        <v>387</v>
      </c>
      <c r="C111" s="69" t="s">
        <v>307</v>
      </c>
      <c r="D111" s="70" t="s">
        <v>25</v>
      </c>
      <c r="E111" s="59">
        <v>5.62</v>
      </c>
      <c r="F111" s="158">
        <f>'2_Заполнять здесь! ВОР 222'!F350</f>
        <v>0</v>
      </c>
      <c r="G111" s="159">
        <f t="shared" si="1"/>
        <v>0</v>
      </c>
    </row>
    <row r="112" spans="1:7" ht="29.4" thickBot="1" x14ac:dyDescent="0.35">
      <c r="A112" s="114">
        <v>88</v>
      </c>
      <c r="B112" s="115" t="s">
        <v>388</v>
      </c>
      <c r="C112" s="69" t="s">
        <v>671</v>
      </c>
      <c r="D112" s="70" t="s">
        <v>25</v>
      </c>
      <c r="E112" s="59">
        <v>3299</v>
      </c>
      <c r="F112" s="158">
        <f>'2_Заполнять здесь! ВОР 222'!F352</f>
        <v>0</v>
      </c>
      <c r="G112" s="159">
        <f t="shared" si="1"/>
        <v>0</v>
      </c>
    </row>
    <row r="113" spans="1:7" ht="14.4" x14ac:dyDescent="0.25">
      <c r="A113" s="58"/>
      <c r="B113" s="48"/>
      <c r="C113" s="47" t="s">
        <v>604</v>
      </c>
      <c r="D113" s="49"/>
      <c r="E113" s="57"/>
      <c r="F113" s="158"/>
      <c r="G113" s="159"/>
    </row>
    <row r="114" spans="1:7" ht="14.4" x14ac:dyDescent="0.3">
      <c r="A114" s="114">
        <v>89</v>
      </c>
      <c r="B114" s="115" t="s">
        <v>392</v>
      </c>
      <c r="C114" s="69" t="s">
        <v>393</v>
      </c>
      <c r="D114" s="70" t="s">
        <v>58</v>
      </c>
      <c r="E114" s="59">
        <v>279.60000000000002</v>
      </c>
      <c r="F114" s="158">
        <f>'2_Заполнять здесь! ВОР 222'!F357</f>
        <v>0</v>
      </c>
      <c r="G114" s="159">
        <f t="shared" si="1"/>
        <v>0</v>
      </c>
    </row>
    <row r="115" spans="1:7" ht="15" thickBot="1" x14ac:dyDescent="0.35">
      <c r="A115" s="114">
        <v>90</v>
      </c>
      <c r="B115" s="115" t="s">
        <v>694</v>
      </c>
      <c r="C115" s="69" t="s">
        <v>396</v>
      </c>
      <c r="D115" s="70" t="s">
        <v>58</v>
      </c>
      <c r="E115" s="59">
        <v>279.60000000000002</v>
      </c>
      <c r="F115" s="158">
        <f>'2_Заполнять здесь! ВОР 222'!F361</f>
        <v>0</v>
      </c>
      <c r="G115" s="159">
        <f t="shared" si="1"/>
        <v>0</v>
      </c>
    </row>
    <row r="116" spans="1:7" ht="14.4" x14ac:dyDescent="0.25">
      <c r="A116" s="58"/>
      <c r="B116" s="48"/>
      <c r="C116" s="47" t="s">
        <v>605</v>
      </c>
      <c r="D116" s="49"/>
      <c r="E116" s="57"/>
      <c r="F116" s="158"/>
      <c r="G116" s="159"/>
    </row>
    <row r="117" spans="1:7" ht="28.8" x14ac:dyDescent="0.3">
      <c r="A117" s="114">
        <v>91</v>
      </c>
      <c r="B117" s="115" t="s">
        <v>406</v>
      </c>
      <c r="C117" s="69" t="s">
        <v>407</v>
      </c>
      <c r="D117" s="70" t="s">
        <v>25</v>
      </c>
      <c r="E117" s="59">
        <v>5.62</v>
      </c>
      <c r="F117" s="158">
        <f>'2_Заполнять здесь! ВОР 222'!F366</f>
        <v>0</v>
      </c>
      <c r="G117" s="159">
        <f t="shared" si="1"/>
        <v>0</v>
      </c>
    </row>
    <row r="118" spans="1:7" ht="28.8" x14ac:dyDescent="0.3">
      <c r="A118" s="114">
        <v>92</v>
      </c>
      <c r="B118" s="115" t="s">
        <v>409</v>
      </c>
      <c r="C118" s="69" t="s">
        <v>410</v>
      </c>
      <c r="D118" s="70" t="s">
        <v>25</v>
      </c>
      <c r="E118" s="59">
        <v>5.62</v>
      </c>
      <c r="F118" s="158">
        <f>'2_Заполнять здесь! ВОР 222'!F371</f>
        <v>0</v>
      </c>
      <c r="G118" s="159">
        <f t="shared" si="1"/>
        <v>0</v>
      </c>
    </row>
    <row r="119" spans="1:7" ht="28.8" x14ac:dyDescent="0.3">
      <c r="A119" s="114">
        <v>93</v>
      </c>
      <c r="B119" s="115" t="s">
        <v>411</v>
      </c>
      <c r="C119" s="69" t="s">
        <v>412</v>
      </c>
      <c r="D119" s="70" t="s">
        <v>25</v>
      </c>
      <c r="E119" s="59">
        <v>63.75</v>
      </c>
      <c r="F119" s="158">
        <f>'2_Заполнять здесь! ВОР 222'!F376</f>
        <v>0</v>
      </c>
      <c r="G119" s="159">
        <f t="shared" si="1"/>
        <v>0</v>
      </c>
    </row>
    <row r="120" spans="1:7" ht="28.8" x14ac:dyDescent="0.3">
      <c r="A120" s="114">
        <v>94</v>
      </c>
      <c r="B120" s="115" t="s">
        <v>414</v>
      </c>
      <c r="C120" s="69" t="s">
        <v>415</v>
      </c>
      <c r="D120" s="70" t="s">
        <v>25</v>
      </c>
      <c r="E120" s="59">
        <v>16.920000000000002</v>
      </c>
      <c r="F120" s="158">
        <f>'2_Заполнять здесь! ВОР 222'!F381</f>
        <v>0</v>
      </c>
      <c r="G120" s="159">
        <f t="shared" si="1"/>
        <v>0</v>
      </c>
    </row>
    <row r="121" spans="1:7" ht="28.8" x14ac:dyDescent="0.3">
      <c r="A121" s="114">
        <v>95</v>
      </c>
      <c r="B121" s="115" t="s">
        <v>416</v>
      </c>
      <c r="C121" s="69" t="s">
        <v>417</v>
      </c>
      <c r="D121" s="70" t="s">
        <v>25</v>
      </c>
      <c r="E121" s="59">
        <v>14.12</v>
      </c>
      <c r="F121" s="158">
        <f>'2_Заполнять здесь! ВОР 222'!F386</f>
        <v>0</v>
      </c>
      <c r="G121" s="159">
        <f t="shared" si="1"/>
        <v>0</v>
      </c>
    </row>
    <row r="122" spans="1:7" ht="43.2" x14ac:dyDescent="0.3">
      <c r="A122" s="114">
        <v>96</v>
      </c>
      <c r="B122" s="115" t="s">
        <v>419</v>
      </c>
      <c r="C122" s="69" t="s">
        <v>420</v>
      </c>
      <c r="D122" s="70" t="s">
        <v>25</v>
      </c>
      <c r="E122" s="59">
        <v>14.12</v>
      </c>
      <c r="F122" s="158">
        <f>'2_Заполнять здесь! ВОР 222'!F391</f>
        <v>0</v>
      </c>
      <c r="G122" s="159">
        <f t="shared" si="1"/>
        <v>0</v>
      </c>
    </row>
    <row r="123" spans="1:7" ht="28.8" x14ac:dyDescent="0.3">
      <c r="A123" s="114">
        <v>97</v>
      </c>
      <c r="B123" s="115" t="s">
        <v>421</v>
      </c>
      <c r="C123" s="69" t="s">
        <v>422</v>
      </c>
      <c r="D123" s="70" t="s">
        <v>25</v>
      </c>
      <c r="E123" s="59">
        <v>3.53</v>
      </c>
      <c r="F123" s="158">
        <f>'2_Заполнять здесь! ВОР 222'!F396</f>
        <v>0</v>
      </c>
      <c r="G123" s="159">
        <f t="shared" si="1"/>
        <v>0</v>
      </c>
    </row>
    <row r="124" spans="1:7" ht="43.2" x14ac:dyDescent="0.3">
      <c r="A124" s="114">
        <v>98</v>
      </c>
      <c r="B124" s="115" t="s">
        <v>423</v>
      </c>
      <c r="C124" s="69" t="s">
        <v>707</v>
      </c>
      <c r="D124" s="70" t="s">
        <v>30</v>
      </c>
      <c r="E124" s="59">
        <v>1</v>
      </c>
      <c r="F124" s="158">
        <f>'2_Заполнять здесь! ВОР 222'!F401</f>
        <v>0</v>
      </c>
      <c r="G124" s="159">
        <f t="shared" si="1"/>
        <v>0</v>
      </c>
    </row>
    <row r="125" spans="1:7" ht="43.2" x14ac:dyDescent="0.3">
      <c r="A125" s="114">
        <v>99</v>
      </c>
      <c r="B125" s="115" t="s">
        <v>426</v>
      </c>
      <c r="C125" s="69" t="s">
        <v>708</v>
      </c>
      <c r="D125" s="70" t="s">
        <v>30</v>
      </c>
      <c r="E125" s="59">
        <v>1</v>
      </c>
      <c r="F125" s="158">
        <f>'2_Заполнять здесь! ВОР 222'!F403</f>
        <v>0</v>
      </c>
      <c r="G125" s="159">
        <f t="shared" si="1"/>
        <v>0</v>
      </c>
    </row>
    <row r="126" spans="1:7" ht="57.6" x14ac:dyDescent="0.3">
      <c r="A126" s="114">
        <v>100</v>
      </c>
      <c r="B126" s="115" t="s">
        <v>429</v>
      </c>
      <c r="C126" s="69" t="s">
        <v>709</v>
      </c>
      <c r="D126" s="70" t="s">
        <v>30</v>
      </c>
      <c r="E126" s="59">
        <v>1</v>
      </c>
      <c r="F126" s="158">
        <f>'2_Заполнять здесь! ВОР 222'!F405</f>
        <v>0</v>
      </c>
      <c r="G126" s="159">
        <f t="shared" si="1"/>
        <v>0</v>
      </c>
    </row>
    <row r="127" spans="1:7" ht="43.2" x14ac:dyDescent="0.3">
      <c r="A127" s="114">
        <v>101</v>
      </c>
      <c r="B127" s="115" t="s">
        <v>432</v>
      </c>
      <c r="C127" s="69" t="s">
        <v>710</v>
      </c>
      <c r="D127" s="70" t="s">
        <v>30</v>
      </c>
      <c r="E127" s="59">
        <v>1</v>
      </c>
      <c r="F127" s="158">
        <f>'2_Заполнять здесь! ВОР 222'!F407</f>
        <v>0</v>
      </c>
      <c r="G127" s="159">
        <f t="shared" si="1"/>
        <v>0</v>
      </c>
    </row>
    <row r="128" spans="1:7" ht="43.2" x14ac:dyDescent="0.3">
      <c r="A128" s="114">
        <v>102</v>
      </c>
      <c r="B128" s="115" t="s">
        <v>435</v>
      </c>
      <c r="C128" s="69" t="s">
        <v>711</v>
      </c>
      <c r="D128" s="70" t="s">
        <v>30</v>
      </c>
      <c r="E128" s="59">
        <v>1</v>
      </c>
      <c r="F128" s="158">
        <f>'2_Заполнять здесь! ВОР 222'!F409</f>
        <v>0</v>
      </c>
      <c r="G128" s="159">
        <f t="shared" si="1"/>
        <v>0</v>
      </c>
    </row>
    <row r="129" spans="1:7" ht="43.2" x14ac:dyDescent="0.3">
      <c r="A129" s="114">
        <v>103</v>
      </c>
      <c r="B129" s="115" t="s">
        <v>438</v>
      </c>
      <c r="C129" s="69" t="s">
        <v>712</v>
      </c>
      <c r="D129" s="70" t="s">
        <v>30</v>
      </c>
      <c r="E129" s="59">
        <v>1</v>
      </c>
      <c r="F129" s="158">
        <f>'2_Заполнять здесь! ВОР 222'!F411</f>
        <v>0</v>
      </c>
      <c r="G129" s="159">
        <f t="shared" si="1"/>
        <v>0</v>
      </c>
    </row>
    <row r="130" spans="1:7" ht="43.2" x14ac:dyDescent="0.3">
      <c r="A130" s="114">
        <v>104</v>
      </c>
      <c r="B130" s="115" t="s">
        <v>441</v>
      </c>
      <c r="C130" s="69" t="s">
        <v>713</v>
      </c>
      <c r="D130" s="70" t="s">
        <v>30</v>
      </c>
      <c r="E130" s="59">
        <v>1</v>
      </c>
      <c r="F130" s="158">
        <f>'2_Заполнять здесь! ВОР 222'!F413</f>
        <v>0</v>
      </c>
      <c r="G130" s="159">
        <f t="shared" si="1"/>
        <v>0</v>
      </c>
    </row>
    <row r="131" spans="1:7" ht="43.2" x14ac:dyDescent="0.3">
      <c r="A131" s="114">
        <v>105</v>
      </c>
      <c r="B131" s="115" t="s">
        <v>444</v>
      </c>
      <c r="C131" s="69" t="s">
        <v>714</v>
      </c>
      <c r="D131" s="70" t="s">
        <v>30</v>
      </c>
      <c r="E131" s="59">
        <v>1</v>
      </c>
      <c r="F131" s="158">
        <f>'2_Заполнять здесь! ВОР 222'!F415</f>
        <v>0</v>
      </c>
      <c r="G131" s="159">
        <f t="shared" si="1"/>
        <v>0</v>
      </c>
    </row>
    <row r="132" spans="1:7" ht="43.2" x14ac:dyDescent="0.3">
      <c r="A132" s="114">
        <v>106</v>
      </c>
      <c r="B132" s="115" t="s">
        <v>447</v>
      </c>
      <c r="C132" s="69" t="s">
        <v>714</v>
      </c>
      <c r="D132" s="70" t="s">
        <v>30</v>
      </c>
      <c r="E132" s="59">
        <v>1</v>
      </c>
      <c r="F132" s="158">
        <f>'2_Заполнять здесь! ВОР 222'!F417</f>
        <v>0</v>
      </c>
      <c r="G132" s="159">
        <f t="shared" si="1"/>
        <v>0</v>
      </c>
    </row>
    <row r="133" spans="1:7" ht="43.2" x14ac:dyDescent="0.3">
      <c r="A133" s="114">
        <v>107</v>
      </c>
      <c r="B133" s="115" t="s">
        <v>448</v>
      </c>
      <c r="C133" s="69" t="s">
        <v>715</v>
      </c>
      <c r="D133" s="70" t="s">
        <v>30</v>
      </c>
      <c r="E133" s="59">
        <v>1</v>
      </c>
      <c r="F133" s="158">
        <f>'2_Заполнять здесь! ВОР 222'!F419</f>
        <v>0</v>
      </c>
      <c r="G133" s="159">
        <f t="shared" si="1"/>
        <v>0</v>
      </c>
    </row>
    <row r="134" spans="1:7" ht="15" thickBot="1" x14ac:dyDescent="0.35">
      <c r="A134" s="114">
        <v>108</v>
      </c>
      <c r="B134" s="115" t="s">
        <v>451</v>
      </c>
      <c r="C134" s="69" t="s">
        <v>452</v>
      </c>
      <c r="D134" s="70" t="s">
        <v>27</v>
      </c>
      <c r="E134" s="59">
        <v>16</v>
      </c>
      <c r="F134" s="158">
        <f>'2_Заполнять здесь! ВОР 222'!F421</f>
        <v>0</v>
      </c>
      <c r="G134" s="159">
        <f t="shared" si="1"/>
        <v>0</v>
      </c>
    </row>
    <row r="135" spans="1:7" ht="28.8" x14ac:dyDescent="0.25">
      <c r="A135" s="58"/>
      <c r="B135" s="48"/>
      <c r="C135" s="47" t="s">
        <v>606</v>
      </c>
      <c r="D135" s="49"/>
      <c r="E135" s="57"/>
      <c r="F135" s="158"/>
      <c r="G135" s="159"/>
    </row>
    <row r="136" spans="1:7" ht="14.4" x14ac:dyDescent="0.3">
      <c r="A136" s="114">
        <v>109</v>
      </c>
      <c r="B136" s="115" t="s">
        <v>454</v>
      </c>
      <c r="C136" s="69" t="s">
        <v>362</v>
      </c>
      <c r="D136" s="70" t="s">
        <v>27</v>
      </c>
      <c r="E136" s="59">
        <v>20</v>
      </c>
      <c r="F136" s="158">
        <f>'2_Заполнять здесь! ВОР 222'!F424</f>
        <v>0</v>
      </c>
      <c r="G136" s="159">
        <f t="shared" si="1"/>
        <v>0</v>
      </c>
    </row>
    <row r="137" spans="1:7" ht="14.4" x14ac:dyDescent="0.3">
      <c r="A137" s="114">
        <v>110</v>
      </c>
      <c r="B137" s="115" t="s">
        <v>457</v>
      </c>
      <c r="C137" s="69" t="s">
        <v>658</v>
      </c>
      <c r="D137" s="70" t="s">
        <v>27</v>
      </c>
      <c r="E137" s="59">
        <v>88</v>
      </c>
      <c r="F137" s="158">
        <f>'2_Заполнять здесь! ВОР 222'!F431</f>
        <v>0</v>
      </c>
      <c r="G137" s="159">
        <f t="shared" si="1"/>
        <v>0</v>
      </c>
    </row>
    <row r="138" spans="1:7" ht="15" thickBot="1" x14ac:dyDescent="0.35">
      <c r="A138" s="114">
        <v>111</v>
      </c>
      <c r="B138" s="115" t="s">
        <v>458</v>
      </c>
      <c r="C138" s="69" t="s">
        <v>376</v>
      </c>
      <c r="D138" s="70" t="s">
        <v>27</v>
      </c>
      <c r="E138" s="59">
        <v>10</v>
      </c>
      <c r="F138" s="158">
        <f>'2_Заполнять здесь! ВОР 222'!F438</f>
        <v>0</v>
      </c>
      <c r="G138" s="159">
        <f t="shared" ref="G138:G183" si="2">$E138*F138</f>
        <v>0</v>
      </c>
    </row>
    <row r="139" spans="1:7" ht="15" thickBot="1" x14ac:dyDescent="0.3">
      <c r="A139" s="58"/>
      <c r="B139" s="48"/>
      <c r="C139" s="47" t="s">
        <v>607</v>
      </c>
      <c r="D139" s="49"/>
      <c r="E139" s="57"/>
      <c r="F139" s="158"/>
      <c r="G139" s="159">
        <f t="shared" si="2"/>
        <v>0</v>
      </c>
    </row>
    <row r="140" spans="1:7" ht="14.4" x14ac:dyDescent="0.25">
      <c r="A140" s="58"/>
      <c r="B140" s="48"/>
      <c r="C140" s="47" t="s">
        <v>73</v>
      </c>
      <c r="D140" s="49"/>
      <c r="E140" s="57"/>
      <c r="F140" s="158"/>
      <c r="G140" s="159">
        <f t="shared" si="2"/>
        <v>0</v>
      </c>
    </row>
    <row r="141" spans="1:7" ht="14.4" x14ac:dyDescent="0.3">
      <c r="A141" s="114">
        <v>112</v>
      </c>
      <c r="B141" s="115" t="s">
        <v>463</v>
      </c>
      <c r="C141" s="69" t="s">
        <v>677</v>
      </c>
      <c r="D141" s="70" t="s">
        <v>25</v>
      </c>
      <c r="E141" s="59">
        <v>12925.1</v>
      </c>
      <c r="F141" s="158">
        <f>'2_Заполнять здесь! ВОР 222'!F443</f>
        <v>0</v>
      </c>
      <c r="G141" s="159">
        <f t="shared" si="2"/>
        <v>0</v>
      </c>
    </row>
    <row r="142" spans="1:7" ht="28.8" x14ac:dyDescent="0.3">
      <c r="A142" s="114">
        <v>113</v>
      </c>
      <c r="B142" s="115" t="s">
        <v>471</v>
      </c>
      <c r="C142" s="69" t="s">
        <v>44</v>
      </c>
      <c r="D142" s="70" t="s">
        <v>29</v>
      </c>
      <c r="E142" s="59">
        <v>539</v>
      </c>
      <c r="F142" s="158">
        <f>'2_Заполнять здесь! ВОР 222'!F451</f>
        <v>0</v>
      </c>
      <c r="G142" s="159">
        <f t="shared" si="2"/>
        <v>0</v>
      </c>
    </row>
    <row r="143" spans="1:7" ht="28.8" x14ac:dyDescent="0.3">
      <c r="A143" s="114">
        <v>114</v>
      </c>
      <c r="B143" s="115" t="s">
        <v>474</v>
      </c>
      <c r="C143" s="69" t="s">
        <v>307</v>
      </c>
      <c r="D143" s="70" t="s">
        <v>25</v>
      </c>
      <c r="E143" s="59">
        <v>2.92</v>
      </c>
      <c r="F143" s="158">
        <f>'2_Заполнять здесь! ВОР 222'!F453</f>
        <v>0</v>
      </c>
      <c r="G143" s="159">
        <f t="shared" si="2"/>
        <v>0</v>
      </c>
    </row>
    <row r="144" spans="1:7" ht="29.4" thickBot="1" x14ac:dyDescent="0.35">
      <c r="A144" s="114">
        <v>115</v>
      </c>
      <c r="B144" s="115" t="s">
        <v>608</v>
      </c>
      <c r="C144" s="69" t="s">
        <v>671</v>
      </c>
      <c r="D144" s="70" t="s">
        <v>25</v>
      </c>
      <c r="E144" s="59">
        <v>5454.5</v>
      </c>
      <c r="F144" s="158">
        <f>'2_Заполнять здесь! ВОР 222'!F456</f>
        <v>0</v>
      </c>
      <c r="G144" s="159">
        <f t="shared" si="2"/>
        <v>0</v>
      </c>
    </row>
    <row r="145" spans="1:7" ht="14.4" x14ac:dyDescent="0.25">
      <c r="A145" s="58"/>
      <c r="B145" s="48"/>
      <c r="C145" s="47" t="s">
        <v>605</v>
      </c>
      <c r="D145" s="49"/>
      <c r="E145" s="57"/>
      <c r="F145" s="158"/>
      <c r="G145" s="159"/>
    </row>
    <row r="146" spans="1:7" ht="43.2" x14ac:dyDescent="0.3">
      <c r="A146" s="114">
        <v>116</v>
      </c>
      <c r="B146" s="115" t="s">
        <v>481</v>
      </c>
      <c r="C146" s="69" t="s">
        <v>482</v>
      </c>
      <c r="D146" s="70" t="s">
        <v>25</v>
      </c>
      <c r="E146" s="59">
        <v>549</v>
      </c>
      <c r="F146" s="158">
        <f>'2_Заполнять здесь! ВОР 222'!F464</f>
        <v>0</v>
      </c>
      <c r="G146" s="159">
        <f t="shared" si="2"/>
        <v>0</v>
      </c>
    </row>
    <row r="147" spans="1:7" ht="28.8" x14ac:dyDescent="0.3">
      <c r="A147" s="114">
        <v>117</v>
      </c>
      <c r="B147" s="115" t="s">
        <v>487</v>
      </c>
      <c r="C147" s="69" t="s">
        <v>488</v>
      </c>
      <c r="D147" s="70" t="s">
        <v>25</v>
      </c>
      <c r="E147" s="59">
        <v>1.35</v>
      </c>
      <c r="F147" s="158">
        <f>'2_Заполнять здесь! ВОР 222'!F470</f>
        <v>0</v>
      </c>
      <c r="G147" s="159">
        <f t="shared" si="2"/>
        <v>0</v>
      </c>
    </row>
    <row r="148" spans="1:7" ht="28.8" x14ac:dyDescent="0.3">
      <c r="A148" s="114">
        <v>118</v>
      </c>
      <c r="B148" s="115" t="s">
        <v>490</v>
      </c>
      <c r="C148" s="69" t="s">
        <v>491</v>
      </c>
      <c r="D148" s="70" t="s">
        <v>25</v>
      </c>
      <c r="E148" s="59">
        <v>9.81</v>
      </c>
      <c r="F148" s="158">
        <f>'2_Заполнять здесь! ВОР 222'!F475</f>
        <v>0</v>
      </c>
      <c r="G148" s="159">
        <f t="shared" si="2"/>
        <v>0</v>
      </c>
    </row>
    <row r="149" spans="1:7" ht="28.8" x14ac:dyDescent="0.3">
      <c r="A149" s="114">
        <v>119</v>
      </c>
      <c r="B149" s="115" t="s">
        <v>493</v>
      </c>
      <c r="C149" s="69" t="s">
        <v>494</v>
      </c>
      <c r="D149" s="70" t="s">
        <v>25</v>
      </c>
      <c r="E149" s="59">
        <v>1.57</v>
      </c>
      <c r="F149" s="158">
        <f>'2_Заполнять здесь! ВОР 222'!F480</f>
        <v>0</v>
      </c>
      <c r="G149" s="159">
        <f t="shared" si="2"/>
        <v>0</v>
      </c>
    </row>
    <row r="150" spans="1:7" ht="28.8" x14ac:dyDescent="0.3">
      <c r="A150" s="114">
        <v>120</v>
      </c>
      <c r="B150" s="115" t="s">
        <v>496</v>
      </c>
      <c r="C150" s="69" t="s">
        <v>497</v>
      </c>
      <c r="D150" s="70" t="s">
        <v>25</v>
      </c>
      <c r="E150" s="59">
        <v>1.57</v>
      </c>
      <c r="F150" s="158">
        <f>'2_Заполнять здесь! ВОР 222'!F485</f>
        <v>0</v>
      </c>
      <c r="G150" s="159">
        <f t="shared" si="2"/>
        <v>0</v>
      </c>
    </row>
    <row r="151" spans="1:7" ht="28.8" x14ac:dyDescent="0.3">
      <c r="A151" s="114">
        <v>121</v>
      </c>
      <c r="B151" s="115" t="s">
        <v>499</v>
      </c>
      <c r="C151" s="69" t="s">
        <v>500</v>
      </c>
      <c r="D151" s="70" t="s">
        <v>25</v>
      </c>
      <c r="E151" s="59">
        <v>1.57</v>
      </c>
      <c r="F151" s="158">
        <f>'2_Заполнять здесь! ВОР 222'!F490</f>
        <v>0</v>
      </c>
      <c r="G151" s="159">
        <f t="shared" si="2"/>
        <v>0</v>
      </c>
    </row>
    <row r="152" spans="1:7" ht="57.6" x14ac:dyDescent="0.3">
      <c r="A152" s="114">
        <v>122</v>
      </c>
      <c r="B152" s="115" t="s">
        <v>501</v>
      </c>
      <c r="C152" s="69" t="s">
        <v>716</v>
      </c>
      <c r="D152" s="70" t="s">
        <v>30</v>
      </c>
      <c r="E152" s="59">
        <v>1</v>
      </c>
      <c r="F152" s="158">
        <f>'2_Заполнять здесь! ВОР 222'!F495</f>
        <v>0</v>
      </c>
      <c r="G152" s="159">
        <f t="shared" si="2"/>
        <v>0</v>
      </c>
    </row>
    <row r="153" spans="1:7" ht="43.2" x14ac:dyDescent="0.3">
      <c r="A153" s="114">
        <v>123</v>
      </c>
      <c r="B153" s="115" t="s">
        <v>504</v>
      </c>
      <c r="C153" s="69" t="s">
        <v>717</v>
      </c>
      <c r="D153" s="70" t="s">
        <v>30</v>
      </c>
      <c r="E153" s="59">
        <v>1</v>
      </c>
      <c r="F153" s="158">
        <f>'2_Заполнять здесь! ВОР 222'!F497</f>
        <v>0</v>
      </c>
      <c r="G153" s="159">
        <f t="shared" si="2"/>
        <v>0</v>
      </c>
    </row>
    <row r="154" spans="1:7" ht="43.2" x14ac:dyDescent="0.3">
      <c r="A154" s="114">
        <v>124</v>
      </c>
      <c r="B154" s="115" t="s">
        <v>507</v>
      </c>
      <c r="C154" s="69" t="s">
        <v>718</v>
      </c>
      <c r="D154" s="70" t="s">
        <v>30</v>
      </c>
      <c r="E154" s="59">
        <v>1</v>
      </c>
      <c r="F154" s="158">
        <f>'2_Заполнять здесь! ВОР 222'!F499</f>
        <v>0</v>
      </c>
      <c r="G154" s="159">
        <f t="shared" si="2"/>
        <v>0</v>
      </c>
    </row>
    <row r="155" spans="1:7" ht="43.2" x14ac:dyDescent="0.3">
      <c r="A155" s="114">
        <v>125</v>
      </c>
      <c r="B155" s="115" t="s">
        <v>510</v>
      </c>
      <c r="C155" s="69" t="s">
        <v>719</v>
      </c>
      <c r="D155" s="70" t="s">
        <v>30</v>
      </c>
      <c r="E155" s="59">
        <v>1</v>
      </c>
      <c r="F155" s="158">
        <f>'2_Заполнять здесь! ВОР 222'!F501</f>
        <v>0</v>
      </c>
      <c r="G155" s="159">
        <f t="shared" si="2"/>
        <v>0</v>
      </c>
    </row>
    <row r="156" spans="1:7" ht="43.2" x14ac:dyDescent="0.3">
      <c r="A156" s="114">
        <v>126</v>
      </c>
      <c r="B156" s="115" t="s">
        <v>513</v>
      </c>
      <c r="C156" s="69" t="s">
        <v>720</v>
      </c>
      <c r="D156" s="70" t="s">
        <v>30</v>
      </c>
      <c r="E156" s="59">
        <v>1</v>
      </c>
      <c r="F156" s="158">
        <f>'2_Заполнять здесь! ВОР 222'!F503</f>
        <v>0</v>
      </c>
      <c r="G156" s="159">
        <f t="shared" si="2"/>
        <v>0</v>
      </c>
    </row>
    <row r="157" spans="1:7" ht="43.2" x14ac:dyDescent="0.3">
      <c r="A157" s="114">
        <v>127</v>
      </c>
      <c r="B157" s="115" t="s">
        <v>516</v>
      </c>
      <c r="C157" s="69" t="s">
        <v>721</v>
      </c>
      <c r="D157" s="70" t="s">
        <v>30</v>
      </c>
      <c r="E157" s="59">
        <v>1</v>
      </c>
      <c r="F157" s="158">
        <f>'2_Заполнять здесь! ВОР 222'!F505</f>
        <v>0</v>
      </c>
      <c r="G157" s="159">
        <f t="shared" si="2"/>
        <v>0</v>
      </c>
    </row>
    <row r="158" spans="1:7" ht="28.8" x14ac:dyDescent="0.3">
      <c r="A158" s="114">
        <v>128</v>
      </c>
      <c r="B158" s="115" t="s">
        <v>519</v>
      </c>
      <c r="C158" s="69" t="s">
        <v>520</v>
      </c>
      <c r="D158" s="70" t="s">
        <v>27</v>
      </c>
      <c r="E158" s="59">
        <v>7</v>
      </c>
      <c r="F158" s="158">
        <f>'2_Заполнять здесь! ВОР 222'!F507</f>
        <v>0</v>
      </c>
      <c r="G158" s="159">
        <f t="shared" si="2"/>
        <v>0</v>
      </c>
    </row>
    <row r="159" spans="1:7" ht="43.8" thickBot="1" x14ac:dyDescent="0.35">
      <c r="A159" s="114">
        <v>129</v>
      </c>
      <c r="B159" s="115" t="s">
        <v>522</v>
      </c>
      <c r="C159" s="69" t="s">
        <v>523</v>
      </c>
      <c r="D159" s="70" t="s">
        <v>27</v>
      </c>
      <c r="E159" s="59">
        <v>28</v>
      </c>
      <c r="F159" s="158">
        <f>'2_Заполнять здесь! ВОР 222'!F509</f>
        <v>0</v>
      </c>
      <c r="G159" s="159">
        <f t="shared" si="2"/>
        <v>0</v>
      </c>
    </row>
    <row r="160" spans="1:7" ht="14.4" x14ac:dyDescent="0.25">
      <c r="A160" s="58"/>
      <c r="B160" s="48"/>
      <c r="C160" s="47" t="s">
        <v>609</v>
      </c>
      <c r="D160" s="49"/>
      <c r="E160" s="57"/>
      <c r="F160" s="158"/>
      <c r="G160" s="159"/>
    </row>
    <row r="161" spans="1:7" ht="28.8" x14ac:dyDescent="0.3">
      <c r="A161" s="114">
        <v>130</v>
      </c>
      <c r="B161" s="115" t="s">
        <v>525</v>
      </c>
      <c r="C161" s="69" t="s">
        <v>682</v>
      </c>
      <c r="D161" s="70" t="s">
        <v>58</v>
      </c>
      <c r="E161" s="59">
        <v>499.2</v>
      </c>
      <c r="F161" s="158">
        <f>'2_Заполнять здесь! ВОР 222'!F512</f>
        <v>0</v>
      </c>
      <c r="G161" s="159">
        <f t="shared" si="2"/>
        <v>0</v>
      </c>
    </row>
    <row r="162" spans="1:7" ht="28.8" x14ac:dyDescent="0.3">
      <c r="A162" s="114">
        <v>131</v>
      </c>
      <c r="B162" s="115" t="s">
        <v>528</v>
      </c>
      <c r="C162" s="69" t="s">
        <v>683</v>
      </c>
      <c r="D162" s="70" t="s">
        <v>58</v>
      </c>
      <c r="E162" s="59">
        <v>15.105</v>
      </c>
      <c r="F162" s="158">
        <f>'2_Заполнять здесь! ВОР 222'!F514</f>
        <v>0</v>
      </c>
      <c r="G162" s="159">
        <f t="shared" si="2"/>
        <v>0</v>
      </c>
    </row>
    <row r="163" spans="1:7" ht="14.4" x14ac:dyDescent="0.3">
      <c r="A163" s="114">
        <v>132</v>
      </c>
      <c r="B163" s="115" t="s">
        <v>531</v>
      </c>
      <c r="C163" s="69" t="s">
        <v>532</v>
      </c>
      <c r="D163" s="70" t="s">
        <v>27</v>
      </c>
      <c r="E163" s="59">
        <v>47</v>
      </c>
      <c r="F163" s="158">
        <f>'2_Заполнять здесь! ВОР 222'!F516</f>
        <v>0</v>
      </c>
      <c r="G163" s="159">
        <f t="shared" si="2"/>
        <v>0</v>
      </c>
    </row>
    <row r="164" spans="1:7" ht="14.4" x14ac:dyDescent="0.3">
      <c r="A164" s="114">
        <v>133</v>
      </c>
      <c r="B164" s="115" t="s">
        <v>535</v>
      </c>
      <c r="C164" s="69" t="s">
        <v>536</v>
      </c>
      <c r="D164" s="70" t="s">
        <v>49</v>
      </c>
      <c r="E164" s="59">
        <v>8251.7999999999993</v>
      </c>
      <c r="F164" s="158">
        <f>'2_Заполнять здесь! ВОР 222'!F519</f>
        <v>0</v>
      </c>
      <c r="G164" s="159">
        <f t="shared" si="2"/>
        <v>0</v>
      </c>
    </row>
    <row r="165" spans="1:7" ht="15" thickBot="1" x14ac:dyDescent="0.35">
      <c r="A165" s="114">
        <v>134</v>
      </c>
      <c r="B165" s="115" t="s">
        <v>540</v>
      </c>
      <c r="C165" s="69" t="s">
        <v>541</v>
      </c>
      <c r="D165" s="70" t="s">
        <v>49</v>
      </c>
      <c r="E165" s="59">
        <v>427.9</v>
      </c>
      <c r="F165" s="158">
        <f>'2_Заполнять здесь! ВОР 222'!F523</f>
        <v>0</v>
      </c>
      <c r="G165" s="159">
        <f t="shared" si="2"/>
        <v>0</v>
      </c>
    </row>
    <row r="166" spans="1:7" ht="15" thickBot="1" x14ac:dyDescent="0.3">
      <c r="A166" s="58"/>
      <c r="B166" s="48"/>
      <c r="C166" s="47" t="s">
        <v>610</v>
      </c>
      <c r="D166" s="49"/>
      <c r="E166" s="57"/>
      <c r="F166" s="158"/>
      <c r="G166" s="159"/>
    </row>
    <row r="167" spans="1:7" ht="14.4" x14ac:dyDescent="0.25">
      <c r="A167" s="58"/>
      <c r="B167" s="48"/>
      <c r="C167" s="47" t="s">
        <v>73</v>
      </c>
      <c r="D167" s="49"/>
      <c r="E167" s="57"/>
      <c r="F167" s="158"/>
      <c r="G167" s="159"/>
    </row>
    <row r="168" spans="1:7" ht="14.4" x14ac:dyDescent="0.3">
      <c r="A168" s="114">
        <v>135</v>
      </c>
      <c r="B168" s="115" t="s">
        <v>542</v>
      </c>
      <c r="C168" s="69" t="s">
        <v>677</v>
      </c>
      <c r="D168" s="70" t="s">
        <v>25</v>
      </c>
      <c r="E168" s="59">
        <v>32.14</v>
      </c>
      <c r="F168" s="158">
        <f>'2_Заполнять здесь! ВОР 222'!F529</f>
        <v>0</v>
      </c>
      <c r="G168" s="159">
        <f t="shared" si="2"/>
        <v>0</v>
      </c>
    </row>
    <row r="169" spans="1:7" ht="28.8" x14ac:dyDescent="0.3">
      <c r="A169" s="114">
        <v>136</v>
      </c>
      <c r="B169" s="115" t="s">
        <v>545</v>
      </c>
      <c r="C169" s="69" t="s">
        <v>678</v>
      </c>
      <c r="D169" s="70" t="s">
        <v>25</v>
      </c>
      <c r="E169" s="59">
        <v>14.76</v>
      </c>
      <c r="F169" s="158">
        <f>'2_Заполнять здесь! ВОР 222'!F532</f>
        <v>0</v>
      </c>
      <c r="G169" s="159">
        <f t="shared" si="2"/>
        <v>0</v>
      </c>
    </row>
    <row r="170" spans="1:7" ht="28.8" x14ac:dyDescent="0.3">
      <c r="A170" s="114">
        <v>137</v>
      </c>
      <c r="B170" s="115" t="s">
        <v>549</v>
      </c>
      <c r="C170" s="69" t="s">
        <v>550</v>
      </c>
      <c r="D170" s="70" t="s">
        <v>29</v>
      </c>
      <c r="E170" s="59">
        <v>2</v>
      </c>
      <c r="F170" s="158">
        <f>'2_Заполнять здесь! ВОР 222'!F535</f>
        <v>0</v>
      </c>
      <c r="G170" s="159">
        <f t="shared" si="2"/>
        <v>0</v>
      </c>
    </row>
    <row r="171" spans="1:7" ht="14.4" x14ac:dyDescent="0.3">
      <c r="A171" s="114">
        <v>138</v>
      </c>
      <c r="B171" s="115" t="s">
        <v>552</v>
      </c>
      <c r="C171" s="69" t="s">
        <v>553</v>
      </c>
      <c r="D171" s="70" t="s">
        <v>49</v>
      </c>
      <c r="E171" s="59">
        <v>26.4</v>
      </c>
      <c r="F171" s="158">
        <f>'2_Заполнять здесь! ВОР 222'!F537</f>
        <v>0</v>
      </c>
      <c r="G171" s="159">
        <f t="shared" si="2"/>
        <v>0</v>
      </c>
    </row>
    <row r="172" spans="1:7" ht="14.4" x14ac:dyDescent="0.3">
      <c r="A172" s="114">
        <v>139</v>
      </c>
      <c r="B172" s="115" t="s">
        <v>555</v>
      </c>
      <c r="C172" s="69" t="s">
        <v>556</v>
      </c>
      <c r="D172" s="70" t="s">
        <v>49</v>
      </c>
      <c r="E172" s="59">
        <v>251.9</v>
      </c>
      <c r="F172" s="158">
        <f>'2_Заполнять здесь! ВОР 222'!F539</f>
        <v>0</v>
      </c>
      <c r="G172" s="159">
        <f t="shared" si="2"/>
        <v>0</v>
      </c>
    </row>
    <row r="173" spans="1:7" ht="28.8" x14ac:dyDescent="0.3">
      <c r="A173" s="114">
        <v>140</v>
      </c>
      <c r="B173" s="115" t="s">
        <v>558</v>
      </c>
      <c r="C173" s="69" t="s">
        <v>559</v>
      </c>
      <c r="D173" s="70" t="s">
        <v>25</v>
      </c>
      <c r="E173" s="59">
        <v>8.4</v>
      </c>
      <c r="F173" s="158">
        <f>'2_Заполнять здесь! ВОР 222'!F541</f>
        <v>0</v>
      </c>
      <c r="G173" s="159">
        <f t="shared" si="2"/>
        <v>0</v>
      </c>
    </row>
    <row r="174" spans="1:7" ht="28.8" x14ac:dyDescent="0.3">
      <c r="A174" s="114">
        <v>141</v>
      </c>
      <c r="B174" s="115" t="s">
        <v>561</v>
      </c>
      <c r="C174" s="69" t="s">
        <v>562</v>
      </c>
      <c r="D174" s="70" t="s">
        <v>25</v>
      </c>
      <c r="E174" s="59">
        <v>3.7</v>
      </c>
      <c r="F174" s="158">
        <f>'2_Заполнять здесь! ВОР 222'!F543</f>
        <v>0</v>
      </c>
      <c r="G174" s="159">
        <f t="shared" si="2"/>
        <v>0</v>
      </c>
    </row>
    <row r="175" spans="1:7" ht="43.2" x14ac:dyDescent="0.3">
      <c r="A175" s="114">
        <v>142</v>
      </c>
      <c r="B175" s="115" t="s">
        <v>564</v>
      </c>
      <c r="C175" s="69" t="s">
        <v>679</v>
      </c>
      <c r="D175" s="70" t="s">
        <v>25</v>
      </c>
      <c r="E175" s="59">
        <v>11.1</v>
      </c>
      <c r="F175" s="158">
        <f>'2_Заполнять здесь! ВОР 222'!F545</f>
        <v>0</v>
      </c>
      <c r="G175" s="159">
        <f t="shared" si="2"/>
        <v>0</v>
      </c>
    </row>
    <row r="176" spans="1:7" ht="28.8" x14ac:dyDescent="0.3">
      <c r="A176" s="114">
        <v>143</v>
      </c>
      <c r="B176" s="115" t="s">
        <v>567</v>
      </c>
      <c r="C176" s="69" t="s">
        <v>680</v>
      </c>
      <c r="D176" s="70" t="s">
        <v>25</v>
      </c>
      <c r="E176" s="59">
        <v>28</v>
      </c>
      <c r="F176" s="158">
        <f>'2_Заполнять здесь! ВОР 222'!F547</f>
        <v>0</v>
      </c>
      <c r="G176" s="159">
        <f t="shared" si="2"/>
        <v>0</v>
      </c>
    </row>
    <row r="177" spans="1:10" ht="29.4" thickBot="1" x14ac:dyDescent="0.35">
      <c r="A177" s="114">
        <v>144</v>
      </c>
      <c r="B177" s="115" t="s">
        <v>570</v>
      </c>
      <c r="C177" s="69" t="s">
        <v>681</v>
      </c>
      <c r="D177" s="70" t="s">
        <v>25</v>
      </c>
      <c r="E177" s="59">
        <v>8.9</v>
      </c>
      <c r="F177" s="158">
        <f>'2_Заполнять здесь! ВОР 222'!F549</f>
        <v>0</v>
      </c>
      <c r="G177" s="159">
        <f t="shared" si="2"/>
        <v>0</v>
      </c>
    </row>
    <row r="178" spans="1:10" ht="14.4" x14ac:dyDescent="0.25">
      <c r="A178" s="58"/>
      <c r="B178" s="48"/>
      <c r="C178" s="47" t="s">
        <v>611</v>
      </c>
      <c r="D178" s="49"/>
      <c r="E178" s="57"/>
      <c r="F178" s="158"/>
      <c r="G178" s="159"/>
    </row>
    <row r="179" spans="1:10" ht="28.8" x14ac:dyDescent="0.3">
      <c r="A179" s="114">
        <v>145</v>
      </c>
      <c r="B179" s="115" t="s">
        <v>573</v>
      </c>
      <c r="C179" s="69" t="s">
        <v>574</v>
      </c>
      <c r="D179" s="70" t="s">
        <v>28</v>
      </c>
      <c r="E179" s="59">
        <v>22.8</v>
      </c>
      <c r="F179" s="158">
        <f>'2_Заполнять здесь! ВОР 222'!F552</f>
        <v>0</v>
      </c>
      <c r="G179" s="159">
        <f t="shared" si="2"/>
        <v>0</v>
      </c>
    </row>
    <row r="180" spans="1:10" ht="29.4" thickBot="1" x14ac:dyDescent="0.35">
      <c r="A180" s="114">
        <v>146</v>
      </c>
      <c r="B180" s="115" t="s">
        <v>576</v>
      </c>
      <c r="C180" s="69" t="s">
        <v>577</v>
      </c>
      <c r="D180" s="70" t="s">
        <v>28</v>
      </c>
      <c r="E180" s="59">
        <v>41.3</v>
      </c>
      <c r="F180" s="158">
        <f>'2_Заполнять здесь! ВОР 222'!F554</f>
        <v>0</v>
      </c>
      <c r="G180" s="159">
        <f t="shared" si="2"/>
        <v>0</v>
      </c>
    </row>
    <row r="181" spans="1:10" ht="14.4" x14ac:dyDescent="0.25">
      <c r="A181" s="58"/>
      <c r="B181" s="48"/>
      <c r="C181" s="47" t="s">
        <v>612</v>
      </c>
      <c r="D181" s="49"/>
      <c r="E181" s="57"/>
      <c r="F181" s="158"/>
      <c r="G181" s="159"/>
    </row>
    <row r="182" spans="1:10" ht="28.8" x14ac:dyDescent="0.3">
      <c r="A182" s="114">
        <v>147</v>
      </c>
      <c r="B182" s="115" t="s">
        <v>579</v>
      </c>
      <c r="C182" s="69" t="s">
        <v>722</v>
      </c>
      <c r="D182" s="70" t="s">
        <v>27</v>
      </c>
      <c r="E182" s="59">
        <v>2</v>
      </c>
      <c r="F182" s="158">
        <f>'2_Заполнять здесь! ВОР 222'!F557</f>
        <v>0</v>
      </c>
      <c r="G182" s="159">
        <f t="shared" si="2"/>
        <v>0</v>
      </c>
    </row>
    <row r="183" spans="1:10" ht="29.4" thickBot="1" x14ac:dyDescent="0.35">
      <c r="A183" s="114">
        <v>148</v>
      </c>
      <c r="B183" s="115" t="s">
        <v>582</v>
      </c>
      <c r="C183" s="69" t="s">
        <v>723</v>
      </c>
      <c r="D183" s="70" t="s">
        <v>27</v>
      </c>
      <c r="E183" s="59">
        <v>2</v>
      </c>
      <c r="F183" s="158">
        <f>'2_Заполнять здесь! ВОР 222'!F567</f>
        <v>0</v>
      </c>
      <c r="G183" s="159">
        <f t="shared" si="2"/>
        <v>0</v>
      </c>
    </row>
    <row r="184" spans="1:10" ht="14.4" thickBot="1" x14ac:dyDescent="0.3">
      <c r="A184" s="39"/>
      <c r="B184" s="40"/>
      <c r="C184" s="41"/>
      <c r="D184" s="42"/>
      <c r="E184" s="43" t="s">
        <v>19</v>
      </c>
      <c r="F184" s="160"/>
      <c r="G184" s="160">
        <f>SUM(G9:G183)</f>
        <v>0</v>
      </c>
    </row>
    <row r="185" spans="1:10" ht="14.4" thickBot="1" x14ac:dyDescent="0.3">
      <c r="A185" s="23"/>
      <c r="B185" s="24"/>
      <c r="C185" s="25"/>
      <c r="D185" s="31"/>
      <c r="E185" s="30" t="s">
        <v>20</v>
      </c>
      <c r="F185" s="161"/>
      <c r="G185" s="160">
        <f>ROUND(G184*0.2,2)</f>
        <v>0</v>
      </c>
    </row>
    <row r="186" spans="1:10" ht="14.4" thickBot="1" x14ac:dyDescent="0.3">
      <c r="A186" s="32"/>
      <c r="B186" s="33"/>
      <c r="C186" s="34"/>
      <c r="D186" s="35"/>
      <c r="E186" s="36" t="s">
        <v>21</v>
      </c>
      <c r="F186" s="162"/>
      <c r="G186" s="163">
        <f>G184+G185</f>
        <v>0</v>
      </c>
    </row>
    <row r="187" spans="1:10" x14ac:dyDescent="0.25">
      <c r="A187" s="27"/>
      <c r="B187" s="27"/>
      <c r="C187" s="7"/>
      <c r="D187" s="11"/>
      <c r="E187" s="10"/>
    </row>
    <row r="188" spans="1:10" x14ac:dyDescent="0.25">
      <c r="A188" s="27"/>
      <c r="B188" s="27"/>
      <c r="C188" s="7"/>
      <c r="D188" s="11"/>
      <c r="E188" s="10"/>
    </row>
    <row r="189" spans="1:10" x14ac:dyDescent="0.25">
      <c r="A189" s="27" t="s">
        <v>10</v>
      </c>
      <c r="B189" s="27"/>
      <c r="C189" s="7"/>
      <c r="D189" s="27" t="s">
        <v>11</v>
      </c>
      <c r="E189" s="18"/>
    </row>
    <row r="190" spans="1:10" x14ac:dyDescent="0.25">
      <c r="A190" s="27"/>
      <c r="B190" s="27"/>
      <c r="C190" s="7"/>
      <c r="D190" s="27"/>
      <c r="E190" s="18"/>
      <c r="H190" s="164"/>
      <c r="I190" s="164"/>
      <c r="J190" s="164"/>
    </row>
    <row r="191" spans="1:10" x14ac:dyDescent="0.25">
      <c r="A191" s="27"/>
      <c r="B191" s="27"/>
      <c r="C191" s="7"/>
      <c r="D191" s="27"/>
      <c r="E191" s="18"/>
      <c r="H191" s="164"/>
      <c r="I191" s="164"/>
      <c r="J191" s="164"/>
    </row>
    <row r="192" spans="1:10" x14ac:dyDescent="0.25">
      <c r="A192" s="27" t="s">
        <v>13</v>
      </c>
      <c r="B192" s="27"/>
      <c r="C192" s="27"/>
      <c r="D192" s="27" t="s">
        <v>13</v>
      </c>
      <c r="E192" s="27"/>
      <c r="F192" s="164"/>
      <c r="G192" s="164"/>
      <c r="H192" s="164"/>
      <c r="I192" s="164"/>
      <c r="J192" s="164"/>
    </row>
    <row r="193" spans="1:10" x14ac:dyDescent="0.25">
      <c r="A193" s="27"/>
      <c r="B193" s="27"/>
      <c r="C193" s="7"/>
      <c r="D193" s="27"/>
      <c r="E193" s="27"/>
      <c r="F193" s="164"/>
      <c r="G193" s="164"/>
      <c r="H193" s="164"/>
      <c r="I193" s="164"/>
      <c r="J193" s="164"/>
    </row>
    <row r="194" spans="1:10" ht="14.4" x14ac:dyDescent="0.3">
      <c r="A194" s="27" t="s">
        <v>24</v>
      </c>
      <c r="B194" s="27"/>
      <c r="C194" s="27"/>
      <c r="D194" s="26"/>
      <c r="E194" s="27"/>
      <c r="F194" s="164"/>
      <c r="G194" s="164"/>
      <c r="H194" s="164"/>
      <c r="I194" s="164"/>
      <c r="J194" s="164"/>
    </row>
    <row r="195" spans="1:10" x14ac:dyDescent="0.25">
      <c r="A195" s="27"/>
      <c r="B195" s="27"/>
      <c r="C195" s="7"/>
      <c r="D195" s="13"/>
      <c r="E195" s="27"/>
      <c r="F195" s="164"/>
      <c r="G195" s="164"/>
      <c r="H195" s="164"/>
      <c r="I195" s="164"/>
      <c r="J195" s="164"/>
    </row>
    <row r="196" spans="1:10" x14ac:dyDescent="0.25">
      <c r="F196" s="164"/>
      <c r="G196" s="164"/>
      <c r="H196" s="164"/>
      <c r="I196" s="164"/>
      <c r="J196" s="164"/>
    </row>
    <row r="197" spans="1:10" x14ac:dyDescent="0.25">
      <c r="F197" s="164"/>
      <c r="G197" s="164"/>
      <c r="H197" s="164"/>
      <c r="I197" s="164"/>
      <c r="J197" s="164"/>
    </row>
    <row r="198" spans="1:10" x14ac:dyDescent="0.25">
      <c r="F198" s="164"/>
      <c r="G198" s="164"/>
      <c r="H198" s="164"/>
      <c r="I198" s="164"/>
      <c r="J198" s="164"/>
    </row>
    <row r="199" spans="1:10" x14ac:dyDescent="0.25">
      <c r="F199" s="164"/>
      <c r="G199" s="164"/>
      <c r="H199" s="164"/>
      <c r="I199" s="164"/>
      <c r="J199" s="164"/>
    </row>
    <row r="200" spans="1:10" x14ac:dyDescent="0.25">
      <c r="F200" s="164"/>
      <c r="G200" s="164"/>
      <c r="H200" s="164"/>
      <c r="I200" s="164"/>
      <c r="J200" s="164"/>
    </row>
    <row r="214" spans="1:5" x14ac:dyDescent="0.25">
      <c r="A214" s="27" t="s">
        <v>26</v>
      </c>
      <c r="B214" s="27"/>
      <c r="C214" s="27"/>
      <c r="D214" s="27"/>
      <c r="E214" s="27"/>
    </row>
  </sheetData>
  <mergeCells count="4">
    <mergeCell ref="A1:G1"/>
    <mergeCell ref="A4:G4"/>
    <mergeCell ref="A5:E5"/>
    <mergeCell ref="F5:G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87"/>
  <sheetViews>
    <sheetView topLeftCell="A562" zoomScale="80" zoomScaleNormal="80" workbookViewId="0">
      <selection activeCell="E578" sqref="E578"/>
    </sheetView>
  </sheetViews>
  <sheetFormatPr defaultColWidth="9.109375" defaultRowHeight="13.8" outlineLevelRow="1" x14ac:dyDescent="0.25"/>
  <cols>
    <col min="1" max="1" width="7" style="21" customWidth="1"/>
    <col min="2" max="2" width="18" style="18" customWidth="1"/>
    <col min="3" max="3" width="80.44140625" style="19" customWidth="1"/>
    <col min="4" max="4" width="11.88671875" style="20" customWidth="1"/>
    <col min="5" max="5" width="14.6640625" style="10" customWidth="1"/>
    <col min="6" max="7" width="20.33203125" style="6" customWidth="1"/>
    <col min="8" max="8" width="14.44140625" style="6" customWidth="1"/>
    <col min="9" max="9" width="34.6640625" style="6" customWidth="1"/>
    <col min="10" max="10" width="36.109375" style="6" customWidth="1"/>
    <col min="11" max="11" width="60.44140625" style="6" customWidth="1"/>
    <col min="12" max="12" width="6.88671875" style="6" customWidth="1"/>
    <col min="13" max="13" width="12" style="6" customWidth="1"/>
    <col min="14" max="14" width="11.109375" style="6" customWidth="1"/>
    <col min="15" max="15" width="11.5546875" style="6" customWidth="1"/>
    <col min="16" max="16384" width="9.109375" style="6"/>
  </cols>
  <sheetData>
    <row r="1" spans="1:7" x14ac:dyDescent="0.25">
      <c r="C1" s="174" t="s">
        <v>12</v>
      </c>
      <c r="D1" s="174"/>
      <c r="E1" s="174"/>
    </row>
    <row r="2" spans="1:7" x14ac:dyDescent="0.25">
      <c r="C2" s="166" t="s">
        <v>15</v>
      </c>
      <c r="D2" s="173"/>
      <c r="E2" s="173"/>
    </row>
    <row r="3" spans="1:7" ht="33" customHeight="1" thickBot="1" x14ac:dyDescent="0.3">
      <c r="C3" s="86" t="s">
        <v>3</v>
      </c>
    </row>
    <row r="4" spans="1:7" ht="18.600000000000001" thickBot="1" x14ac:dyDescent="0.3">
      <c r="A4" s="169" t="s">
        <v>702</v>
      </c>
      <c r="B4" s="170"/>
      <c r="C4" s="170"/>
      <c r="D4" s="170"/>
      <c r="E4" s="170"/>
      <c r="F4" s="171"/>
      <c r="G4" s="172"/>
    </row>
    <row r="5" spans="1:7" s="22" customFormat="1" ht="31.8" thickBot="1" x14ac:dyDescent="0.3">
      <c r="A5" s="108" t="s">
        <v>4</v>
      </c>
      <c r="B5" s="109" t="s">
        <v>14</v>
      </c>
      <c r="C5" s="109" t="s">
        <v>1</v>
      </c>
      <c r="D5" s="109" t="s">
        <v>2</v>
      </c>
      <c r="E5" s="140" t="s">
        <v>0</v>
      </c>
      <c r="F5" s="142" t="s">
        <v>699</v>
      </c>
      <c r="G5" s="143" t="s">
        <v>700</v>
      </c>
    </row>
    <row r="6" spans="1:7" s="22" customFormat="1" ht="16.2" thickBot="1" x14ac:dyDescent="0.3">
      <c r="A6" s="108"/>
      <c r="B6" s="109"/>
      <c r="C6" s="110" t="s">
        <v>72</v>
      </c>
      <c r="D6" s="109"/>
      <c r="E6" s="140"/>
      <c r="F6" s="144"/>
      <c r="G6" s="145"/>
    </row>
    <row r="7" spans="1:7" ht="15.6" x14ac:dyDescent="0.25">
      <c r="A7" s="111"/>
      <c r="B7" s="112"/>
      <c r="C7" s="110" t="s">
        <v>73</v>
      </c>
      <c r="D7" s="113"/>
      <c r="E7" s="136"/>
      <c r="F7" s="146"/>
      <c r="G7" s="147"/>
    </row>
    <row r="8" spans="1:7" ht="15" customHeight="1" x14ac:dyDescent="0.3">
      <c r="A8" s="114">
        <f>MAX($A$7:A7)+1</f>
        <v>1</v>
      </c>
      <c r="B8" s="115" t="s">
        <v>32</v>
      </c>
      <c r="C8" s="69" t="s">
        <v>646</v>
      </c>
      <c r="D8" s="70" t="s">
        <v>25</v>
      </c>
      <c r="E8" s="137">
        <v>25836.25</v>
      </c>
      <c r="F8" s="148">
        <f>G8/E8</f>
        <v>0</v>
      </c>
      <c r="G8" s="149">
        <f>SUM(G9:G13)</f>
        <v>0</v>
      </c>
    </row>
    <row r="9" spans="1:7" s="27" customFormat="1" ht="61.5" customHeight="1" outlineLevel="1" x14ac:dyDescent="0.3">
      <c r="A9" s="114"/>
      <c r="B9" s="115"/>
      <c r="C9" s="68" t="s">
        <v>34</v>
      </c>
      <c r="D9" s="67" t="s">
        <v>25</v>
      </c>
      <c r="E9" s="138">
        <v>23706.799999999999</v>
      </c>
      <c r="F9" s="146"/>
      <c r="G9" s="147">
        <f t="shared" ref="G9" si="0">$E9*F9</f>
        <v>0</v>
      </c>
    </row>
    <row r="10" spans="1:7" ht="60.75" customHeight="1" outlineLevel="1" x14ac:dyDescent="0.3">
      <c r="A10" s="114"/>
      <c r="B10" s="115"/>
      <c r="C10" s="68" t="s">
        <v>35</v>
      </c>
      <c r="D10" s="67" t="s">
        <v>25</v>
      </c>
      <c r="E10" s="138">
        <v>1364.4</v>
      </c>
      <c r="F10" s="146"/>
      <c r="G10" s="147">
        <f t="shared" ref="G10:G72" si="1">$E10*F10</f>
        <v>0</v>
      </c>
    </row>
    <row r="11" spans="1:7" s="27" customFormat="1" ht="90.75" customHeight="1" outlineLevel="1" x14ac:dyDescent="0.3">
      <c r="A11" s="114"/>
      <c r="B11" s="115"/>
      <c r="C11" s="68" t="s">
        <v>36</v>
      </c>
      <c r="D11" s="67" t="s">
        <v>25</v>
      </c>
      <c r="E11" s="138">
        <v>61</v>
      </c>
      <c r="F11" s="146"/>
      <c r="G11" s="147">
        <f t="shared" si="1"/>
        <v>0</v>
      </c>
    </row>
    <row r="12" spans="1:7" ht="60" customHeight="1" outlineLevel="1" x14ac:dyDescent="0.3">
      <c r="A12" s="114"/>
      <c r="B12" s="115"/>
      <c r="C12" s="68" t="s">
        <v>37</v>
      </c>
      <c r="D12" s="67" t="s">
        <v>25</v>
      </c>
      <c r="E12" s="138">
        <v>40.9</v>
      </c>
      <c r="F12" s="146"/>
      <c r="G12" s="147">
        <f t="shared" si="1"/>
        <v>0</v>
      </c>
    </row>
    <row r="13" spans="1:7" ht="57.6" outlineLevel="1" x14ac:dyDescent="0.3">
      <c r="A13" s="114"/>
      <c r="B13" s="115"/>
      <c r="C13" s="68" t="s">
        <v>38</v>
      </c>
      <c r="D13" s="67" t="s">
        <v>25</v>
      </c>
      <c r="E13" s="138">
        <v>663.15</v>
      </c>
      <c r="F13" s="146"/>
      <c r="G13" s="147">
        <f t="shared" si="1"/>
        <v>0</v>
      </c>
    </row>
    <row r="14" spans="1:7" ht="15.6" x14ac:dyDescent="0.25">
      <c r="A14" s="114">
        <f>MAX($A$7:A13)+1</f>
        <v>2</v>
      </c>
      <c r="B14" s="115" t="s">
        <v>39</v>
      </c>
      <c r="C14" s="135" t="s">
        <v>647</v>
      </c>
      <c r="D14" s="70" t="s">
        <v>25</v>
      </c>
      <c r="E14" s="137">
        <v>4756.75</v>
      </c>
      <c r="F14" s="148">
        <f>G14/E14</f>
        <v>0</v>
      </c>
      <c r="G14" s="149">
        <f>SUM(G15:G16)</f>
        <v>0</v>
      </c>
    </row>
    <row r="15" spans="1:7" ht="57.6" outlineLevel="1" x14ac:dyDescent="0.3">
      <c r="A15" s="116"/>
      <c r="B15" s="115"/>
      <c r="C15" s="68" t="s">
        <v>41</v>
      </c>
      <c r="D15" s="67" t="s">
        <v>25</v>
      </c>
      <c r="E15" s="138">
        <v>4618.2</v>
      </c>
      <c r="F15" s="146"/>
      <c r="G15" s="147">
        <f t="shared" si="1"/>
        <v>0</v>
      </c>
    </row>
    <row r="16" spans="1:7" ht="30" customHeight="1" outlineLevel="1" x14ac:dyDescent="0.3">
      <c r="A16" s="116"/>
      <c r="B16" s="115"/>
      <c r="C16" s="68" t="s">
        <v>42</v>
      </c>
      <c r="D16" s="67" t="s">
        <v>25</v>
      </c>
      <c r="E16" s="138">
        <v>138.55000000000001</v>
      </c>
      <c r="F16" s="146"/>
      <c r="G16" s="147">
        <f t="shared" si="1"/>
        <v>0</v>
      </c>
    </row>
    <row r="17" spans="1:7" s="27" customFormat="1" ht="28.8" x14ac:dyDescent="0.3">
      <c r="A17" s="114">
        <f>MAX($A$7:A16)+1</f>
        <v>3</v>
      </c>
      <c r="B17" s="115" t="s">
        <v>43</v>
      </c>
      <c r="C17" s="69" t="s">
        <v>44</v>
      </c>
      <c r="D17" s="70" t="s">
        <v>29</v>
      </c>
      <c r="E17" s="137">
        <v>1275</v>
      </c>
      <c r="F17" s="148">
        <f>G17/E17</f>
        <v>0</v>
      </c>
      <c r="G17" s="149">
        <f>SUM(G18)</f>
        <v>0</v>
      </c>
    </row>
    <row r="18" spans="1:7" s="27" customFormat="1" ht="28.8" outlineLevel="1" x14ac:dyDescent="0.3">
      <c r="A18" s="114"/>
      <c r="B18" s="115"/>
      <c r="C18" s="68" t="s">
        <v>45</v>
      </c>
      <c r="D18" s="67" t="s">
        <v>29</v>
      </c>
      <c r="E18" s="138">
        <v>1275</v>
      </c>
      <c r="F18" s="146"/>
      <c r="G18" s="147">
        <f t="shared" si="1"/>
        <v>0</v>
      </c>
    </row>
    <row r="19" spans="1:7" s="27" customFormat="1" ht="28.8" x14ac:dyDescent="0.3">
      <c r="A19" s="114">
        <f>MAX($A$7:A18)+1</f>
        <v>4</v>
      </c>
      <c r="B19" s="115" t="s">
        <v>46</v>
      </c>
      <c r="C19" s="69" t="s">
        <v>47</v>
      </c>
      <c r="D19" s="70" t="s">
        <v>49</v>
      </c>
      <c r="E19" s="137">
        <v>23726.6</v>
      </c>
      <c r="F19" s="148">
        <f>G19/E19</f>
        <v>0</v>
      </c>
      <c r="G19" s="149">
        <f>SUM(G20)</f>
        <v>0</v>
      </c>
    </row>
    <row r="20" spans="1:7" s="27" customFormat="1" ht="28.8" outlineLevel="1" x14ac:dyDescent="0.3">
      <c r="A20" s="114"/>
      <c r="B20" s="115"/>
      <c r="C20" s="68" t="s">
        <v>48</v>
      </c>
      <c r="D20" s="67" t="s">
        <v>49</v>
      </c>
      <c r="E20" s="138">
        <v>23726.6</v>
      </c>
      <c r="F20" s="146"/>
      <c r="G20" s="147">
        <f t="shared" si="1"/>
        <v>0</v>
      </c>
    </row>
    <row r="21" spans="1:7" s="27" customFormat="1" ht="15.6" x14ac:dyDescent="0.3">
      <c r="A21" s="114">
        <f>MAX($A$7:A20)+1</f>
        <v>5</v>
      </c>
      <c r="B21" s="115" t="s">
        <v>50</v>
      </c>
      <c r="C21" s="69" t="s">
        <v>51</v>
      </c>
      <c r="D21" s="70" t="s">
        <v>49</v>
      </c>
      <c r="E21" s="137">
        <v>2802.4</v>
      </c>
      <c r="F21" s="148">
        <f>G21/E21</f>
        <v>0</v>
      </c>
      <c r="G21" s="149">
        <f>SUM(G22)</f>
        <v>0</v>
      </c>
    </row>
    <row r="22" spans="1:7" s="27" customFormat="1" ht="15.6" outlineLevel="1" x14ac:dyDescent="0.3">
      <c r="A22" s="114"/>
      <c r="B22" s="115"/>
      <c r="C22" s="68" t="s">
        <v>52</v>
      </c>
      <c r="D22" s="67" t="s">
        <v>49</v>
      </c>
      <c r="E22" s="138">
        <v>2802.4</v>
      </c>
      <c r="F22" s="146"/>
      <c r="G22" s="147">
        <f t="shared" si="1"/>
        <v>0</v>
      </c>
    </row>
    <row r="23" spans="1:7" s="27" customFormat="1" ht="28.8" x14ac:dyDescent="0.3">
      <c r="A23" s="114">
        <f>MAX($A$7:A22)+1</f>
        <v>6</v>
      </c>
      <c r="B23" s="115" t="s">
        <v>53</v>
      </c>
      <c r="C23" s="69" t="s">
        <v>54</v>
      </c>
      <c r="D23" s="70" t="s">
        <v>56</v>
      </c>
      <c r="E23" s="137">
        <v>3234.9</v>
      </c>
      <c r="F23" s="148">
        <f>G23/E23</f>
        <v>0</v>
      </c>
      <c r="G23" s="149">
        <f>SUM(G24)</f>
        <v>0</v>
      </c>
    </row>
    <row r="24" spans="1:7" s="27" customFormat="1" ht="28.8" outlineLevel="1" x14ac:dyDescent="0.3">
      <c r="A24" s="114"/>
      <c r="B24" s="115"/>
      <c r="C24" s="68" t="s">
        <v>55</v>
      </c>
      <c r="D24" s="67" t="s">
        <v>56</v>
      </c>
      <c r="E24" s="138">
        <v>3234.9</v>
      </c>
      <c r="F24" s="146"/>
      <c r="G24" s="147">
        <f t="shared" si="1"/>
        <v>0</v>
      </c>
    </row>
    <row r="25" spans="1:7" s="27" customFormat="1" ht="28.8" x14ac:dyDescent="0.3">
      <c r="A25" s="114">
        <f>MAX($A$7:A24)+1</f>
        <v>7</v>
      </c>
      <c r="B25" s="115" t="s">
        <v>57</v>
      </c>
      <c r="C25" s="69" t="s">
        <v>585</v>
      </c>
      <c r="D25" s="70" t="s">
        <v>25</v>
      </c>
      <c r="E25" s="137">
        <v>919.7</v>
      </c>
      <c r="F25" s="148">
        <f>G25/E25</f>
        <v>0</v>
      </c>
      <c r="G25" s="149">
        <f>SUM(G26)</f>
        <v>0</v>
      </c>
    </row>
    <row r="26" spans="1:7" s="27" customFormat="1" ht="28.8" outlineLevel="1" x14ac:dyDescent="0.3">
      <c r="A26" s="114"/>
      <c r="B26" s="115"/>
      <c r="C26" s="68" t="s">
        <v>586</v>
      </c>
      <c r="D26" s="67" t="s">
        <v>25</v>
      </c>
      <c r="E26" s="138">
        <v>919.7</v>
      </c>
      <c r="F26" s="146"/>
      <c r="G26" s="147">
        <f t="shared" si="1"/>
        <v>0</v>
      </c>
    </row>
    <row r="27" spans="1:7" s="27" customFormat="1" ht="28.8" x14ac:dyDescent="0.3">
      <c r="A27" s="114">
        <f>MAX($A$7:A26)+1</f>
        <v>8</v>
      </c>
      <c r="B27" s="115" t="s">
        <v>59</v>
      </c>
      <c r="C27" s="69" t="s">
        <v>562</v>
      </c>
      <c r="D27" s="70" t="s">
        <v>25</v>
      </c>
      <c r="E27" s="137">
        <v>239.9</v>
      </c>
      <c r="F27" s="148">
        <f>G27/E27</f>
        <v>0</v>
      </c>
      <c r="G27" s="149">
        <f>SUM(G28)</f>
        <v>0</v>
      </c>
    </row>
    <row r="28" spans="1:7" s="27" customFormat="1" ht="28.8" outlineLevel="1" x14ac:dyDescent="0.3">
      <c r="A28" s="114"/>
      <c r="B28" s="115"/>
      <c r="C28" s="68" t="s">
        <v>563</v>
      </c>
      <c r="D28" s="67" t="s">
        <v>25</v>
      </c>
      <c r="E28" s="138">
        <v>239.9</v>
      </c>
      <c r="F28" s="146"/>
      <c r="G28" s="147">
        <f t="shared" si="1"/>
        <v>0</v>
      </c>
    </row>
    <row r="29" spans="1:7" ht="15.6" x14ac:dyDescent="0.3">
      <c r="A29" s="114">
        <f>MAX($A$7:A28)+1</f>
        <v>9</v>
      </c>
      <c r="B29" s="115" t="s">
        <v>60</v>
      </c>
      <c r="C29" s="69" t="s">
        <v>665</v>
      </c>
      <c r="D29" s="70" t="s">
        <v>25</v>
      </c>
      <c r="E29" s="137">
        <v>1185.5999999999999</v>
      </c>
      <c r="F29" s="148">
        <f>G29/E29</f>
        <v>0</v>
      </c>
      <c r="G29" s="149">
        <f>SUM(G30)</f>
        <v>0</v>
      </c>
    </row>
    <row r="30" spans="1:7" ht="43.2" outlineLevel="1" x14ac:dyDescent="0.3">
      <c r="A30" s="114"/>
      <c r="B30" s="115"/>
      <c r="C30" s="68" t="s">
        <v>62</v>
      </c>
      <c r="D30" s="67" t="s">
        <v>25</v>
      </c>
      <c r="E30" s="138">
        <v>1185.5999999999999</v>
      </c>
      <c r="F30" s="146"/>
      <c r="G30" s="147">
        <f t="shared" si="1"/>
        <v>0</v>
      </c>
    </row>
    <row r="31" spans="1:7" ht="28.8" x14ac:dyDescent="0.3">
      <c r="A31" s="114">
        <f>MAX($A$7:A30)+1</f>
        <v>10</v>
      </c>
      <c r="B31" s="115" t="s">
        <v>63</v>
      </c>
      <c r="C31" s="69" t="s">
        <v>666</v>
      </c>
      <c r="D31" s="70" t="s">
        <v>25</v>
      </c>
      <c r="E31" s="137">
        <v>3986.4</v>
      </c>
      <c r="F31" s="148">
        <f>G31/E31</f>
        <v>0</v>
      </c>
      <c r="G31" s="149">
        <f>SUM(G32)</f>
        <v>0</v>
      </c>
    </row>
    <row r="32" spans="1:7" ht="63" customHeight="1" outlineLevel="1" x14ac:dyDescent="0.3">
      <c r="A32" s="114"/>
      <c r="B32" s="115"/>
      <c r="C32" s="68" t="s">
        <v>65</v>
      </c>
      <c r="D32" s="67" t="s">
        <v>25</v>
      </c>
      <c r="E32" s="138">
        <v>3986.4</v>
      </c>
      <c r="F32" s="146"/>
      <c r="G32" s="147">
        <f t="shared" si="1"/>
        <v>0</v>
      </c>
    </row>
    <row r="33" spans="1:7" ht="28.8" x14ac:dyDescent="0.3">
      <c r="A33" s="114">
        <f>MAX($A$7:A32)+1</f>
        <v>11</v>
      </c>
      <c r="B33" s="115" t="s">
        <v>66</v>
      </c>
      <c r="C33" s="69" t="s">
        <v>667</v>
      </c>
      <c r="D33" s="70" t="s">
        <v>25</v>
      </c>
      <c r="E33" s="137">
        <v>18116.8</v>
      </c>
      <c r="F33" s="148">
        <f>G33/E33</f>
        <v>0</v>
      </c>
      <c r="G33" s="149">
        <f>SUM(G34)</f>
        <v>0</v>
      </c>
    </row>
    <row r="34" spans="1:7" ht="57.6" outlineLevel="1" x14ac:dyDescent="0.3">
      <c r="A34" s="114"/>
      <c r="B34" s="115"/>
      <c r="C34" s="68" t="s">
        <v>68</v>
      </c>
      <c r="D34" s="67" t="s">
        <v>25</v>
      </c>
      <c r="E34" s="138">
        <v>18116.8</v>
      </c>
      <c r="F34" s="146"/>
      <c r="G34" s="147">
        <f t="shared" si="1"/>
        <v>0</v>
      </c>
    </row>
    <row r="35" spans="1:7" ht="28.8" x14ac:dyDescent="0.3">
      <c r="A35" s="114">
        <f>MAX($A$7:A34)+1</f>
        <v>12</v>
      </c>
      <c r="B35" s="115" t="s">
        <v>69</v>
      </c>
      <c r="C35" s="69" t="s">
        <v>668</v>
      </c>
      <c r="D35" s="70" t="s">
        <v>25</v>
      </c>
      <c r="E35" s="137">
        <v>3120.9</v>
      </c>
      <c r="F35" s="148">
        <f>G35/E35</f>
        <v>0</v>
      </c>
      <c r="G35" s="149">
        <f>SUM(G36)</f>
        <v>0</v>
      </c>
    </row>
    <row r="36" spans="1:7" ht="58.2" outlineLevel="1" thickBot="1" x14ac:dyDescent="0.35">
      <c r="A36" s="114"/>
      <c r="B36" s="115"/>
      <c r="C36" s="68" t="s">
        <v>71</v>
      </c>
      <c r="D36" s="67" t="s">
        <v>25</v>
      </c>
      <c r="E36" s="138">
        <v>3120.9</v>
      </c>
      <c r="F36" s="146"/>
      <c r="G36" s="147">
        <f t="shared" si="1"/>
        <v>0</v>
      </c>
    </row>
    <row r="37" spans="1:7" ht="15.6" x14ac:dyDescent="0.25">
      <c r="A37" s="111"/>
      <c r="B37" s="112"/>
      <c r="C37" s="110" t="s">
        <v>587</v>
      </c>
      <c r="D37" s="113"/>
      <c r="E37" s="136"/>
      <c r="F37" s="146"/>
      <c r="G37" s="147"/>
    </row>
    <row r="38" spans="1:7" ht="28.8" x14ac:dyDescent="0.3">
      <c r="A38" s="114">
        <f>MAX($A$7:A37)+1</f>
        <v>13</v>
      </c>
      <c r="B38" s="115" t="s">
        <v>75</v>
      </c>
      <c r="C38" s="69" t="s">
        <v>76</v>
      </c>
      <c r="D38" s="70" t="s">
        <v>28</v>
      </c>
      <c r="E38" s="137">
        <v>261.5</v>
      </c>
      <c r="F38" s="148">
        <f>G38/E38</f>
        <v>0</v>
      </c>
      <c r="G38" s="149">
        <f>SUM(G39)</f>
        <v>0</v>
      </c>
    </row>
    <row r="39" spans="1:7" ht="28.8" outlineLevel="1" x14ac:dyDescent="0.3">
      <c r="A39" s="116"/>
      <c r="B39" s="115"/>
      <c r="C39" s="68" t="s">
        <v>77</v>
      </c>
      <c r="D39" s="67" t="s">
        <v>28</v>
      </c>
      <c r="E39" s="138">
        <v>261.5</v>
      </c>
      <c r="F39" s="146"/>
      <c r="G39" s="147">
        <f t="shared" si="1"/>
        <v>0</v>
      </c>
    </row>
    <row r="40" spans="1:7" ht="28.8" x14ac:dyDescent="0.3">
      <c r="A40" s="114">
        <f>MAX($A$7:A39)+1</f>
        <v>14</v>
      </c>
      <c r="B40" s="115" t="s">
        <v>78</v>
      </c>
      <c r="C40" s="69" t="s">
        <v>79</v>
      </c>
      <c r="D40" s="70" t="s">
        <v>28</v>
      </c>
      <c r="E40" s="137">
        <v>552.20000000000005</v>
      </c>
      <c r="F40" s="148">
        <f>G40/E40</f>
        <v>0</v>
      </c>
      <c r="G40" s="149">
        <f>SUM(G41)</f>
        <v>0</v>
      </c>
    </row>
    <row r="41" spans="1:7" ht="28.8" outlineLevel="1" x14ac:dyDescent="0.3">
      <c r="A41" s="116"/>
      <c r="B41" s="115"/>
      <c r="C41" s="68" t="s">
        <v>80</v>
      </c>
      <c r="D41" s="67" t="s">
        <v>28</v>
      </c>
      <c r="E41" s="138">
        <v>552.20000000000005</v>
      </c>
      <c r="F41" s="146"/>
      <c r="G41" s="147">
        <f t="shared" si="1"/>
        <v>0</v>
      </c>
    </row>
    <row r="42" spans="1:7" ht="28.8" x14ac:dyDescent="0.3">
      <c r="A42" s="114">
        <f>MAX($A$7:A41)+1</f>
        <v>15</v>
      </c>
      <c r="B42" s="115" t="s">
        <v>81</v>
      </c>
      <c r="C42" s="69" t="s">
        <v>82</v>
      </c>
      <c r="D42" s="70" t="s">
        <v>28</v>
      </c>
      <c r="E42" s="137">
        <v>714.1</v>
      </c>
      <c r="F42" s="148">
        <f>G42/E42</f>
        <v>0</v>
      </c>
      <c r="G42" s="149">
        <f>SUM(G43)</f>
        <v>0</v>
      </c>
    </row>
    <row r="43" spans="1:7" ht="28.8" outlineLevel="1" x14ac:dyDescent="0.3">
      <c r="A43" s="116"/>
      <c r="B43" s="115"/>
      <c r="C43" s="68" t="s">
        <v>83</v>
      </c>
      <c r="D43" s="67" t="s">
        <v>28</v>
      </c>
      <c r="E43" s="138">
        <v>714.1</v>
      </c>
      <c r="F43" s="146"/>
      <c r="G43" s="147">
        <f t="shared" si="1"/>
        <v>0</v>
      </c>
    </row>
    <row r="44" spans="1:7" ht="28.8" x14ac:dyDescent="0.3">
      <c r="A44" s="114">
        <f>MAX($A$7:A43)+1</f>
        <v>16</v>
      </c>
      <c r="B44" s="115" t="s">
        <v>84</v>
      </c>
      <c r="C44" s="69" t="s">
        <v>85</v>
      </c>
      <c r="D44" s="70" t="s">
        <v>28</v>
      </c>
      <c r="E44" s="137">
        <v>395.1</v>
      </c>
      <c r="F44" s="148">
        <f>G44/E44</f>
        <v>0</v>
      </c>
      <c r="G44" s="149">
        <f>SUM(G45)</f>
        <v>0</v>
      </c>
    </row>
    <row r="45" spans="1:7" ht="28.8" outlineLevel="1" x14ac:dyDescent="0.3">
      <c r="A45" s="116"/>
      <c r="B45" s="115"/>
      <c r="C45" s="68" t="s">
        <v>86</v>
      </c>
      <c r="D45" s="67" t="s">
        <v>28</v>
      </c>
      <c r="E45" s="138">
        <v>395.1</v>
      </c>
      <c r="F45" s="146"/>
      <c r="G45" s="147">
        <f t="shared" si="1"/>
        <v>0</v>
      </c>
    </row>
    <row r="46" spans="1:7" s="27" customFormat="1" ht="28.8" x14ac:dyDescent="0.3">
      <c r="A46" s="114">
        <f>MAX($A$7:A45)+1</f>
        <v>17</v>
      </c>
      <c r="B46" s="115" t="s">
        <v>87</v>
      </c>
      <c r="C46" s="69" t="s">
        <v>88</v>
      </c>
      <c r="D46" s="70" t="s">
        <v>28</v>
      </c>
      <c r="E46" s="137">
        <v>16.7</v>
      </c>
      <c r="F46" s="148">
        <f>G46/E46</f>
        <v>0</v>
      </c>
      <c r="G46" s="149">
        <f>SUM(G47)</f>
        <v>0</v>
      </c>
    </row>
    <row r="47" spans="1:7" s="27" customFormat="1" ht="28.8" outlineLevel="1" x14ac:dyDescent="0.3">
      <c r="A47" s="116"/>
      <c r="B47" s="115"/>
      <c r="C47" s="68" t="s">
        <v>83</v>
      </c>
      <c r="D47" s="67" t="s">
        <v>28</v>
      </c>
      <c r="E47" s="138">
        <v>16.7</v>
      </c>
      <c r="F47" s="146"/>
      <c r="G47" s="147">
        <f t="shared" si="1"/>
        <v>0</v>
      </c>
    </row>
    <row r="48" spans="1:7" ht="28.8" x14ac:dyDescent="0.3">
      <c r="A48" s="114">
        <f>MAX($A$7:A47)+1</f>
        <v>18</v>
      </c>
      <c r="B48" s="115" t="s">
        <v>89</v>
      </c>
      <c r="C48" s="69" t="s">
        <v>90</v>
      </c>
      <c r="D48" s="70" t="s">
        <v>28</v>
      </c>
      <c r="E48" s="137">
        <v>475.8</v>
      </c>
      <c r="F48" s="148">
        <f>G48/E48</f>
        <v>0</v>
      </c>
      <c r="G48" s="149">
        <f>SUM(G49)</f>
        <v>0</v>
      </c>
    </row>
    <row r="49" spans="1:7" ht="28.8" outlineLevel="1" x14ac:dyDescent="0.3">
      <c r="A49" s="116"/>
      <c r="B49" s="115"/>
      <c r="C49" s="68" t="s">
        <v>91</v>
      </c>
      <c r="D49" s="67" t="s">
        <v>28</v>
      </c>
      <c r="E49" s="138">
        <v>475.8</v>
      </c>
      <c r="F49" s="146"/>
      <c r="G49" s="147">
        <f t="shared" si="1"/>
        <v>0</v>
      </c>
    </row>
    <row r="50" spans="1:7" ht="28.8" x14ac:dyDescent="0.3">
      <c r="A50" s="114">
        <f>MAX($A$7:A49)+1</f>
        <v>19</v>
      </c>
      <c r="B50" s="115" t="s">
        <v>92</v>
      </c>
      <c r="C50" s="69" t="s">
        <v>93</v>
      </c>
      <c r="D50" s="70" t="s">
        <v>28</v>
      </c>
      <c r="E50" s="137">
        <v>242.1</v>
      </c>
      <c r="F50" s="148">
        <f>G50/E50</f>
        <v>0</v>
      </c>
      <c r="G50" s="149">
        <f>SUM(G51)</f>
        <v>0</v>
      </c>
    </row>
    <row r="51" spans="1:7" ht="28.8" outlineLevel="1" x14ac:dyDescent="0.3">
      <c r="A51" s="116"/>
      <c r="B51" s="115"/>
      <c r="C51" s="68" t="s">
        <v>94</v>
      </c>
      <c r="D51" s="67" t="s">
        <v>28</v>
      </c>
      <c r="E51" s="138">
        <v>242.1</v>
      </c>
      <c r="F51" s="146"/>
      <c r="G51" s="147">
        <f t="shared" si="1"/>
        <v>0</v>
      </c>
    </row>
    <row r="52" spans="1:7" ht="28.8" x14ac:dyDescent="0.3">
      <c r="A52" s="114">
        <f>MAX($A$7:A51)+1</f>
        <v>20</v>
      </c>
      <c r="B52" s="115" t="s">
        <v>95</v>
      </c>
      <c r="C52" s="69" t="s">
        <v>96</v>
      </c>
      <c r="D52" s="70" t="s">
        <v>28</v>
      </c>
      <c r="E52" s="137">
        <v>613.6</v>
      </c>
      <c r="F52" s="148">
        <f>G52/E52</f>
        <v>0</v>
      </c>
      <c r="G52" s="149">
        <f>SUM(G53)</f>
        <v>0</v>
      </c>
    </row>
    <row r="53" spans="1:7" ht="28.8" outlineLevel="1" x14ac:dyDescent="0.3">
      <c r="A53" s="116"/>
      <c r="B53" s="115"/>
      <c r="C53" s="68" t="s">
        <v>97</v>
      </c>
      <c r="D53" s="67" t="s">
        <v>28</v>
      </c>
      <c r="E53" s="138">
        <v>613.6</v>
      </c>
      <c r="F53" s="146"/>
      <c r="G53" s="147">
        <f t="shared" si="1"/>
        <v>0</v>
      </c>
    </row>
    <row r="54" spans="1:7" ht="28.8" x14ac:dyDescent="0.3">
      <c r="A54" s="114">
        <f>MAX($A$7:A53)+1</f>
        <v>21</v>
      </c>
      <c r="B54" s="115" t="s">
        <v>98</v>
      </c>
      <c r="C54" s="69" t="s">
        <v>99</v>
      </c>
      <c r="D54" s="70" t="s">
        <v>28</v>
      </c>
      <c r="E54" s="137">
        <v>175.1</v>
      </c>
      <c r="F54" s="148">
        <f>G54/E54</f>
        <v>0</v>
      </c>
      <c r="G54" s="149">
        <f>SUM(G55)</f>
        <v>0</v>
      </c>
    </row>
    <row r="55" spans="1:7" ht="28.8" outlineLevel="1" x14ac:dyDescent="0.3">
      <c r="A55" s="116"/>
      <c r="B55" s="115"/>
      <c r="C55" s="68" t="s">
        <v>100</v>
      </c>
      <c r="D55" s="67" t="s">
        <v>28</v>
      </c>
      <c r="E55" s="138">
        <v>175.1</v>
      </c>
      <c r="F55" s="146"/>
      <c r="G55" s="147">
        <f t="shared" si="1"/>
        <v>0</v>
      </c>
    </row>
    <row r="56" spans="1:7" ht="28.8" x14ac:dyDescent="0.3">
      <c r="A56" s="114">
        <f>MAX($A$7:A55)+1</f>
        <v>22</v>
      </c>
      <c r="B56" s="115" t="s">
        <v>101</v>
      </c>
      <c r="C56" s="69" t="s">
        <v>102</v>
      </c>
      <c r="D56" s="70" t="s">
        <v>28</v>
      </c>
      <c r="E56" s="137">
        <v>49.1</v>
      </c>
      <c r="F56" s="148">
        <f>G56/E56</f>
        <v>0</v>
      </c>
      <c r="G56" s="149">
        <f>SUM(G57:G58)</f>
        <v>0</v>
      </c>
    </row>
    <row r="57" spans="1:7" ht="28.8" outlineLevel="1" x14ac:dyDescent="0.3">
      <c r="A57" s="116"/>
      <c r="B57" s="115"/>
      <c r="C57" s="68" t="s">
        <v>103</v>
      </c>
      <c r="D57" s="67" t="s">
        <v>28</v>
      </c>
      <c r="E57" s="138">
        <v>49.1</v>
      </c>
      <c r="F57" s="146"/>
      <c r="G57" s="147">
        <f t="shared" si="1"/>
        <v>0</v>
      </c>
    </row>
    <row r="58" spans="1:7" ht="15.6" outlineLevel="1" x14ac:dyDescent="0.3">
      <c r="A58" s="116"/>
      <c r="B58" s="115"/>
      <c r="C58" s="68" t="s">
        <v>104</v>
      </c>
      <c r="D58" s="67" t="s">
        <v>28</v>
      </c>
      <c r="E58" s="138">
        <v>40.9</v>
      </c>
      <c r="F58" s="146"/>
      <c r="G58" s="147">
        <f t="shared" si="1"/>
        <v>0</v>
      </c>
    </row>
    <row r="59" spans="1:7" ht="28.8" x14ac:dyDescent="0.3">
      <c r="A59" s="114">
        <f>MAX($A$7:A58)+1</f>
        <v>23</v>
      </c>
      <c r="B59" s="115" t="s">
        <v>105</v>
      </c>
      <c r="C59" s="69" t="s">
        <v>106</v>
      </c>
      <c r="D59" s="70" t="s">
        <v>28</v>
      </c>
      <c r="E59" s="137">
        <v>223.8</v>
      </c>
      <c r="F59" s="148">
        <f>G59/E59</f>
        <v>0</v>
      </c>
      <c r="G59" s="149">
        <f>SUM(G60:G63)</f>
        <v>0</v>
      </c>
    </row>
    <row r="60" spans="1:7" ht="28.8" outlineLevel="1" x14ac:dyDescent="0.3">
      <c r="A60" s="116"/>
      <c r="B60" s="115"/>
      <c r="C60" s="68" t="s">
        <v>107</v>
      </c>
      <c r="D60" s="67" t="s">
        <v>28</v>
      </c>
      <c r="E60" s="138">
        <v>223.8</v>
      </c>
      <c r="F60" s="146"/>
      <c r="G60" s="147">
        <f t="shared" si="1"/>
        <v>0</v>
      </c>
    </row>
    <row r="61" spans="1:7" ht="15.6" outlineLevel="1" x14ac:dyDescent="0.3">
      <c r="A61" s="116"/>
      <c r="B61" s="115"/>
      <c r="C61" s="68" t="s">
        <v>108</v>
      </c>
      <c r="D61" s="67" t="s">
        <v>28</v>
      </c>
      <c r="E61" s="138">
        <v>41.6</v>
      </c>
      <c r="F61" s="146"/>
      <c r="G61" s="147">
        <f t="shared" si="1"/>
        <v>0</v>
      </c>
    </row>
    <row r="62" spans="1:7" ht="15.6" outlineLevel="1" x14ac:dyDescent="0.3">
      <c r="A62" s="116"/>
      <c r="B62" s="115"/>
      <c r="C62" s="68" t="s">
        <v>109</v>
      </c>
      <c r="D62" s="67" t="s">
        <v>28</v>
      </c>
      <c r="E62" s="138">
        <v>71.5</v>
      </c>
      <c r="F62" s="146"/>
      <c r="G62" s="147">
        <f t="shared" si="1"/>
        <v>0</v>
      </c>
    </row>
    <row r="63" spans="1:7" ht="15.6" outlineLevel="1" x14ac:dyDescent="0.3">
      <c r="A63" s="116"/>
      <c r="B63" s="115"/>
      <c r="C63" s="68" t="s">
        <v>110</v>
      </c>
      <c r="D63" s="67" t="s">
        <v>28</v>
      </c>
      <c r="E63" s="138">
        <v>49.4</v>
      </c>
      <c r="F63" s="146"/>
      <c r="G63" s="147">
        <f t="shared" si="1"/>
        <v>0</v>
      </c>
    </row>
    <row r="64" spans="1:7" ht="28.8" x14ac:dyDescent="0.3">
      <c r="A64" s="114">
        <f>MAX($A$7:A63)+1</f>
        <v>24</v>
      </c>
      <c r="B64" s="115" t="s">
        <v>111</v>
      </c>
      <c r="C64" s="69" t="s">
        <v>112</v>
      </c>
      <c r="D64" s="70" t="s">
        <v>28</v>
      </c>
      <c r="E64" s="137">
        <v>169.9</v>
      </c>
      <c r="F64" s="148">
        <f>G64/E64</f>
        <v>0</v>
      </c>
      <c r="G64" s="149">
        <f>SUM(G65:G66)</f>
        <v>0</v>
      </c>
    </row>
    <row r="65" spans="1:7" ht="28.8" outlineLevel="1" x14ac:dyDescent="0.3">
      <c r="A65" s="116"/>
      <c r="B65" s="115"/>
      <c r="C65" s="68" t="s">
        <v>113</v>
      </c>
      <c r="D65" s="67" t="s">
        <v>28</v>
      </c>
      <c r="E65" s="138">
        <v>169.9</v>
      </c>
      <c r="F65" s="146"/>
      <c r="G65" s="147">
        <f t="shared" si="1"/>
        <v>0</v>
      </c>
    </row>
    <row r="66" spans="1:7" ht="15.6" outlineLevel="1" x14ac:dyDescent="0.3">
      <c r="A66" s="116"/>
      <c r="B66" s="115"/>
      <c r="C66" s="68" t="s">
        <v>114</v>
      </c>
      <c r="D66" s="67" t="s">
        <v>28</v>
      </c>
      <c r="E66" s="138">
        <v>15.2</v>
      </c>
      <c r="F66" s="146"/>
      <c r="G66" s="147">
        <f t="shared" si="1"/>
        <v>0</v>
      </c>
    </row>
    <row r="67" spans="1:7" ht="28.8" x14ac:dyDescent="0.3">
      <c r="A67" s="114">
        <f>MAX($A$7:A66)+1</f>
        <v>25</v>
      </c>
      <c r="B67" s="115" t="s">
        <v>115</v>
      </c>
      <c r="C67" s="69" t="s">
        <v>116</v>
      </c>
      <c r="D67" s="70" t="s">
        <v>28</v>
      </c>
      <c r="E67" s="137">
        <v>22.4</v>
      </c>
      <c r="F67" s="148">
        <f>G67/E67</f>
        <v>0</v>
      </c>
      <c r="G67" s="149">
        <f>SUM(G68:G72)</f>
        <v>0</v>
      </c>
    </row>
    <row r="68" spans="1:7" ht="28.8" outlineLevel="1" x14ac:dyDescent="0.3">
      <c r="A68" s="116"/>
      <c r="B68" s="115"/>
      <c r="C68" s="68" t="s">
        <v>117</v>
      </c>
      <c r="D68" s="67" t="s">
        <v>28</v>
      </c>
      <c r="E68" s="138">
        <v>22.4</v>
      </c>
      <c r="F68" s="146"/>
      <c r="G68" s="147">
        <f t="shared" si="1"/>
        <v>0</v>
      </c>
    </row>
    <row r="69" spans="1:7" s="27" customFormat="1" ht="15.6" outlineLevel="1" x14ac:dyDescent="0.3">
      <c r="A69" s="116"/>
      <c r="B69" s="115"/>
      <c r="C69" s="68" t="s">
        <v>179</v>
      </c>
      <c r="D69" s="67" t="s">
        <v>27</v>
      </c>
      <c r="E69" s="138">
        <v>1</v>
      </c>
      <c r="F69" s="146"/>
      <c r="G69" s="147">
        <f t="shared" si="1"/>
        <v>0</v>
      </c>
    </row>
    <row r="70" spans="1:7" s="27" customFormat="1" ht="15.6" outlineLevel="1" x14ac:dyDescent="0.3">
      <c r="A70" s="116"/>
      <c r="B70" s="115"/>
      <c r="C70" s="68" t="s">
        <v>648</v>
      </c>
      <c r="D70" s="67" t="s">
        <v>27</v>
      </c>
      <c r="E70" s="138">
        <v>1</v>
      </c>
      <c r="F70" s="146"/>
      <c r="G70" s="147">
        <f t="shared" si="1"/>
        <v>0</v>
      </c>
    </row>
    <row r="71" spans="1:7" s="27" customFormat="1" ht="15.6" outlineLevel="1" x14ac:dyDescent="0.3">
      <c r="A71" s="116"/>
      <c r="B71" s="115"/>
      <c r="C71" s="68" t="s">
        <v>649</v>
      </c>
      <c r="D71" s="67" t="s">
        <v>27</v>
      </c>
      <c r="E71" s="138">
        <v>2</v>
      </c>
      <c r="F71" s="146"/>
      <c r="G71" s="147">
        <f t="shared" si="1"/>
        <v>0</v>
      </c>
    </row>
    <row r="72" spans="1:7" s="27" customFormat="1" ht="15.6" outlineLevel="1" x14ac:dyDescent="0.3">
      <c r="A72" s="116"/>
      <c r="B72" s="115"/>
      <c r="C72" s="68" t="s">
        <v>650</v>
      </c>
      <c r="D72" s="67" t="s">
        <v>27</v>
      </c>
      <c r="E72" s="138">
        <v>1</v>
      </c>
      <c r="F72" s="146"/>
      <c r="G72" s="147">
        <f t="shared" si="1"/>
        <v>0</v>
      </c>
    </row>
    <row r="73" spans="1:7" ht="28.8" x14ac:dyDescent="0.3">
      <c r="A73" s="114">
        <f>MAX($A$7:A72)+1</f>
        <v>26</v>
      </c>
      <c r="B73" s="115" t="s">
        <v>118</v>
      </c>
      <c r="C73" s="69" t="s">
        <v>119</v>
      </c>
      <c r="D73" s="70" t="s">
        <v>28</v>
      </c>
      <c r="E73" s="137">
        <v>24.1</v>
      </c>
      <c r="F73" s="148">
        <f>G73/E73</f>
        <v>0</v>
      </c>
      <c r="G73" s="149">
        <f>SUM(G74:G75)</f>
        <v>0</v>
      </c>
    </row>
    <row r="74" spans="1:7" ht="28.8" outlineLevel="1" x14ac:dyDescent="0.3">
      <c r="A74" s="116"/>
      <c r="B74" s="115"/>
      <c r="C74" s="68" t="s">
        <v>120</v>
      </c>
      <c r="D74" s="67" t="s">
        <v>28</v>
      </c>
      <c r="E74" s="138">
        <v>24.1</v>
      </c>
      <c r="F74" s="146"/>
      <c r="G74" s="147">
        <f t="shared" ref="G74:G137" si="2">$E74*F74</f>
        <v>0</v>
      </c>
    </row>
    <row r="75" spans="1:7" ht="15.6" outlineLevel="1" x14ac:dyDescent="0.3">
      <c r="A75" s="116"/>
      <c r="B75" s="115"/>
      <c r="C75" s="68" t="s">
        <v>121</v>
      </c>
      <c r="D75" s="67" t="s">
        <v>28</v>
      </c>
      <c r="E75" s="138">
        <v>22.6</v>
      </c>
      <c r="F75" s="146"/>
      <c r="G75" s="147">
        <f t="shared" si="2"/>
        <v>0</v>
      </c>
    </row>
    <row r="76" spans="1:7" ht="28.8" x14ac:dyDescent="0.3">
      <c r="A76" s="114">
        <f>MAX($A$7:A75)+1</f>
        <v>27</v>
      </c>
      <c r="B76" s="115" t="s">
        <v>122</v>
      </c>
      <c r="C76" s="69" t="s">
        <v>123</v>
      </c>
      <c r="D76" s="70" t="s">
        <v>28</v>
      </c>
      <c r="E76" s="137">
        <v>28.4</v>
      </c>
      <c r="F76" s="148">
        <f>G76/E76</f>
        <v>0</v>
      </c>
      <c r="G76" s="149">
        <f>SUM(G77:G79)</f>
        <v>0</v>
      </c>
    </row>
    <row r="77" spans="1:7" ht="28.8" outlineLevel="1" x14ac:dyDescent="0.3">
      <c r="A77" s="116"/>
      <c r="B77" s="115"/>
      <c r="C77" s="68" t="s">
        <v>124</v>
      </c>
      <c r="D77" s="67" t="s">
        <v>28</v>
      </c>
      <c r="E77" s="138">
        <v>28.4</v>
      </c>
      <c r="F77" s="146"/>
      <c r="G77" s="147">
        <f t="shared" si="2"/>
        <v>0</v>
      </c>
    </row>
    <row r="78" spans="1:7" s="27" customFormat="1" ht="15.6" outlineLevel="1" x14ac:dyDescent="0.3">
      <c r="A78" s="116"/>
      <c r="B78" s="115"/>
      <c r="C78" s="68" t="s">
        <v>651</v>
      </c>
      <c r="D78" s="67" t="s">
        <v>27</v>
      </c>
      <c r="E78" s="138">
        <v>4</v>
      </c>
      <c r="F78" s="146"/>
      <c r="G78" s="147">
        <f t="shared" si="2"/>
        <v>0</v>
      </c>
    </row>
    <row r="79" spans="1:7" s="27" customFormat="1" ht="15.6" outlineLevel="1" x14ac:dyDescent="0.3">
      <c r="A79" s="116"/>
      <c r="B79" s="115"/>
      <c r="C79" s="68" t="s">
        <v>652</v>
      </c>
      <c r="D79" s="67" t="s">
        <v>27</v>
      </c>
      <c r="E79" s="138">
        <v>4</v>
      </c>
      <c r="F79" s="146"/>
      <c r="G79" s="147">
        <f t="shared" si="2"/>
        <v>0</v>
      </c>
    </row>
    <row r="80" spans="1:7" ht="28.8" x14ac:dyDescent="0.3">
      <c r="A80" s="114">
        <f>MAX($A$7:A79)+1</f>
        <v>28</v>
      </c>
      <c r="B80" s="115" t="s">
        <v>125</v>
      </c>
      <c r="C80" s="69" t="s">
        <v>126</v>
      </c>
      <c r="D80" s="70" t="s">
        <v>28</v>
      </c>
      <c r="E80" s="137">
        <v>51.3</v>
      </c>
      <c r="F80" s="148">
        <f>G80/E80</f>
        <v>0</v>
      </c>
      <c r="G80" s="149">
        <f>SUM(G81:G83)</f>
        <v>0</v>
      </c>
    </row>
    <row r="81" spans="1:7" ht="28.8" outlineLevel="1" x14ac:dyDescent="0.3">
      <c r="A81" s="116"/>
      <c r="B81" s="115"/>
      <c r="C81" s="68" t="s">
        <v>127</v>
      </c>
      <c r="D81" s="67" t="s">
        <v>28</v>
      </c>
      <c r="E81" s="138">
        <v>51.3</v>
      </c>
      <c r="F81" s="146"/>
      <c r="G81" s="147">
        <f t="shared" si="2"/>
        <v>0</v>
      </c>
    </row>
    <row r="82" spans="1:7" ht="15.6" outlineLevel="1" x14ac:dyDescent="0.3">
      <c r="A82" s="116"/>
      <c r="B82" s="115"/>
      <c r="C82" s="68" t="s">
        <v>128</v>
      </c>
      <c r="D82" s="67" t="s">
        <v>28</v>
      </c>
      <c r="E82" s="138">
        <v>31.5</v>
      </c>
      <c r="F82" s="146"/>
      <c r="G82" s="147">
        <f t="shared" si="2"/>
        <v>0</v>
      </c>
    </row>
    <row r="83" spans="1:7" ht="15.6" outlineLevel="1" x14ac:dyDescent="0.3">
      <c r="A83" s="116"/>
      <c r="B83" s="115"/>
      <c r="C83" s="68" t="s">
        <v>129</v>
      </c>
      <c r="D83" s="67" t="s">
        <v>28</v>
      </c>
      <c r="E83" s="138">
        <v>7.5</v>
      </c>
      <c r="F83" s="146"/>
      <c r="G83" s="147">
        <f t="shared" si="2"/>
        <v>0</v>
      </c>
    </row>
    <row r="84" spans="1:7" ht="28.8" x14ac:dyDescent="0.3">
      <c r="A84" s="114">
        <f>MAX($A$7:A83)+1</f>
        <v>29</v>
      </c>
      <c r="B84" s="115" t="s">
        <v>130</v>
      </c>
      <c r="C84" s="69" t="s">
        <v>131</v>
      </c>
      <c r="D84" s="70" t="s">
        <v>28</v>
      </c>
      <c r="E84" s="137">
        <v>27.1</v>
      </c>
      <c r="F84" s="148">
        <f>G84/E84</f>
        <v>0</v>
      </c>
      <c r="G84" s="149">
        <f>SUM(G85:G88)</f>
        <v>0</v>
      </c>
    </row>
    <row r="85" spans="1:7" ht="28.8" outlineLevel="1" x14ac:dyDescent="0.3">
      <c r="A85" s="116"/>
      <c r="B85" s="115"/>
      <c r="C85" s="68" t="s">
        <v>132</v>
      </c>
      <c r="D85" s="67" t="s">
        <v>28</v>
      </c>
      <c r="E85" s="138">
        <v>27.1</v>
      </c>
      <c r="F85" s="146"/>
      <c r="G85" s="147">
        <f t="shared" si="2"/>
        <v>0</v>
      </c>
    </row>
    <row r="86" spans="1:7" ht="15.6" outlineLevel="1" x14ac:dyDescent="0.3">
      <c r="A86" s="116"/>
      <c r="B86" s="115"/>
      <c r="C86" s="68" t="s">
        <v>133</v>
      </c>
      <c r="D86" s="67" t="s">
        <v>28</v>
      </c>
      <c r="E86" s="138">
        <v>12</v>
      </c>
      <c r="F86" s="146"/>
      <c r="G86" s="147">
        <f t="shared" si="2"/>
        <v>0</v>
      </c>
    </row>
    <row r="87" spans="1:7" s="27" customFormat="1" ht="15.6" outlineLevel="1" x14ac:dyDescent="0.3">
      <c r="A87" s="116"/>
      <c r="B87" s="115"/>
      <c r="C87" s="68" t="s">
        <v>653</v>
      </c>
      <c r="D87" s="67" t="s">
        <v>27</v>
      </c>
      <c r="E87" s="138">
        <v>2</v>
      </c>
      <c r="F87" s="146"/>
      <c r="G87" s="147">
        <f t="shared" si="2"/>
        <v>0</v>
      </c>
    </row>
    <row r="88" spans="1:7" s="27" customFormat="1" ht="15.6" outlineLevel="1" x14ac:dyDescent="0.3">
      <c r="A88" s="116"/>
      <c r="B88" s="115"/>
      <c r="C88" s="68" t="s">
        <v>654</v>
      </c>
      <c r="D88" s="67" t="s">
        <v>27</v>
      </c>
      <c r="E88" s="138">
        <v>2</v>
      </c>
      <c r="F88" s="146"/>
      <c r="G88" s="147">
        <f t="shared" si="2"/>
        <v>0</v>
      </c>
    </row>
    <row r="89" spans="1:7" ht="28.8" x14ac:dyDescent="0.3">
      <c r="A89" s="114">
        <f>MAX($A$7:A88)+1</f>
        <v>30</v>
      </c>
      <c r="B89" s="115" t="s">
        <v>134</v>
      </c>
      <c r="C89" s="69" t="s">
        <v>135</v>
      </c>
      <c r="D89" s="70" t="s">
        <v>28</v>
      </c>
      <c r="E89" s="137">
        <v>40.9</v>
      </c>
      <c r="F89" s="148">
        <f>G89/E89</f>
        <v>0</v>
      </c>
      <c r="G89" s="149">
        <f>SUM(G90:G92)</f>
        <v>0</v>
      </c>
    </row>
    <row r="90" spans="1:7" ht="28.8" outlineLevel="1" x14ac:dyDescent="0.3">
      <c r="A90" s="116"/>
      <c r="B90" s="115"/>
      <c r="C90" s="68" t="s">
        <v>136</v>
      </c>
      <c r="D90" s="67" t="s">
        <v>28</v>
      </c>
      <c r="E90" s="138">
        <v>40.9</v>
      </c>
      <c r="F90" s="146"/>
      <c r="G90" s="147">
        <f t="shared" si="2"/>
        <v>0</v>
      </c>
    </row>
    <row r="91" spans="1:7" ht="28.8" outlineLevel="1" x14ac:dyDescent="0.3">
      <c r="A91" s="116"/>
      <c r="B91" s="115"/>
      <c r="C91" s="68" t="s">
        <v>137</v>
      </c>
      <c r="D91" s="67" t="s">
        <v>27</v>
      </c>
      <c r="E91" s="138">
        <v>39</v>
      </c>
      <c r="F91" s="146"/>
      <c r="G91" s="147">
        <f t="shared" si="2"/>
        <v>0</v>
      </c>
    </row>
    <row r="92" spans="1:7" ht="28.8" outlineLevel="1" x14ac:dyDescent="0.3">
      <c r="A92" s="116"/>
      <c r="B92" s="115"/>
      <c r="C92" s="68" t="s">
        <v>138</v>
      </c>
      <c r="D92" s="67" t="s">
        <v>27</v>
      </c>
      <c r="E92" s="138">
        <v>16</v>
      </c>
      <c r="F92" s="146"/>
      <c r="G92" s="147">
        <f t="shared" si="2"/>
        <v>0</v>
      </c>
    </row>
    <row r="93" spans="1:7" ht="28.8" x14ac:dyDescent="0.3">
      <c r="A93" s="114">
        <f>MAX($A$7:A92)+1</f>
        <v>31</v>
      </c>
      <c r="B93" s="115" t="s">
        <v>139</v>
      </c>
      <c r="C93" s="69" t="s">
        <v>140</v>
      </c>
      <c r="D93" s="70" t="s">
        <v>28</v>
      </c>
      <c r="E93" s="137">
        <v>41.6</v>
      </c>
      <c r="F93" s="148">
        <f>G93/E93</f>
        <v>0</v>
      </c>
      <c r="G93" s="149">
        <f>SUM(G94:G96)</f>
        <v>0</v>
      </c>
    </row>
    <row r="94" spans="1:7" ht="28.8" outlineLevel="1" x14ac:dyDescent="0.3">
      <c r="A94" s="116"/>
      <c r="B94" s="115"/>
      <c r="C94" s="68" t="s">
        <v>141</v>
      </c>
      <c r="D94" s="67" t="s">
        <v>28</v>
      </c>
      <c r="E94" s="138">
        <v>41.6</v>
      </c>
      <c r="F94" s="146"/>
      <c r="G94" s="147">
        <f t="shared" si="2"/>
        <v>0</v>
      </c>
    </row>
    <row r="95" spans="1:7" ht="28.8" outlineLevel="1" x14ac:dyDescent="0.3">
      <c r="A95" s="116"/>
      <c r="B95" s="115"/>
      <c r="C95" s="68" t="s">
        <v>142</v>
      </c>
      <c r="D95" s="67" t="s">
        <v>27</v>
      </c>
      <c r="E95" s="138">
        <v>32</v>
      </c>
      <c r="F95" s="146"/>
      <c r="G95" s="147">
        <f t="shared" si="2"/>
        <v>0</v>
      </c>
    </row>
    <row r="96" spans="1:7" ht="28.8" outlineLevel="1" x14ac:dyDescent="0.3">
      <c r="A96" s="116"/>
      <c r="B96" s="115"/>
      <c r="C96" s="68" t="s">
        <v>143</v>
      </c>
      <c r="D96" s="67" t="s">
        <v>27</v>
      </c>
      <c r="E96" s="138">
        <v>6</v>
      </c>
      <c r="F96" s="146"/>
      <c r="G96" s="147">
        <f t="shared" si="2"/>
        <v>0</v>
      </c>
    </row>
    <row r="97" spans="1:7" ht="28.8" x14ac:dyDescent="0.3">
      <c r="A97" s="114">
        <f>MAX($A$7:A96)+1</f>
        <v>32</v>
      </c>
      <c r="B97" s="115" t="s">
        <v>144</v>
      </c>
      <c r="C97" s="69" t="s">
        <v>145</v>
      </c>
      <c r="D97" s="70" t="s">
        <v>28</v>
      </c>
      <c r="E97" s="137">
        <v>71.5</v>
      </c>
      <c r="F97" s="148">
        <f>G97/E97</f>
        <v>0</v>
      </c>
      <c r="G97" s="149">
        <f>SUM(G98:G100)</f>
        <v>0</v>
      </c>
    </row>
    <row r="98" spans="1:7" ht="28.8" outlineLevel="1" x14ac:dyDescent="0.3">
      <c r="A98" s="116"/>
      <c r="B98" s="115"/>
      <c r="C98" s="68" t="s">
        <v>146</v>
      </c>
      <c r="D98" s="67" t="s">
        <v>28</v>
      </c>
      <c r="E98" s="138">
        <v>71.5</v>
      </c>
      <c r="F98" s="146"/>
      <c r="G98" s="147">
        <f t="shared" si="2"/>
        <v>0</v>
      </c>
    </row>
    <row r="99" spans="1:7" ht="28.8" outlineLevel="1" x14ac:dyDescent="0.3">
      <c r="A99" s="116"/>
      <c r="B99" s="115"/>
      <c r="C99" s="68" t="s">
        <v>142</v>
      </c>
      <c r="D99" s="67" t="s">
        <v>27</v>
      </c>
      <c r="E99" s="138">
        <v>52</v>
      </c>
      <c r="F99" s="146"/>
      <c r="G99" s="147">
        <f t="shared" si="2"/>
        <v>0</v>
      </c>
    </row>
    <row r="100" spans="1:7" ht="28.8" outlineLevel="1" x14ac:dyDescent="0.3">
      <c r="A100" s="116"/>
      <c r="B100" s="115"/>
      <c r="C100" s="68" t="s">
        <v>147</v>
      </c>
      <c r="D100" s="67" t="s">
        <v>27</v>
      </c>
      <c r="E100" s="138">
        <v>6</v>
      </c>
      <c r="F100" s="146"/>
      <c r="G100" s="147">
        <f t="shared" si="2"/>
        <v>0</v>
      </c>
    </row>
    <row r="101" spans="1:7" ht="28.8" x14ac:dyDescent="0.3">
      <c r="A101" s="114">
        <f>MAX($A$7:A100)+1</f>
        <v>33</v>
      </c>
      <c r="B101" s="115" t="s">
        <v>148</v>
      </c>
      <c r="C101" s="69" t="s">
        <v>149</v>
      </c>
      <c r="D101" s="70" t="s">
        <v>28</v>
      </c>
      <c r="E101" s="137">
        <v>22.6</v>
      </c>
      <c r="F101" s="148">
        <f>G101/E101</f>
        <v>0</v>
      </c>
      <c r="G101" s="149">
        <f>SUM(G102:G104)</f>
        <v>0</v>
      </c>
    </row>
    <row r="102" spans="1:7" ht="28.8" outlineLevel="1" x14ac:dyDescent="0.3">
      <c r="A102" s="116"/>
      <c r="B102" s="115"/>
      <c r="C102" s="68" t="s">
        <v>150</v>
      </c>
      <c r="D102" s="67" t="s">
        <v>28</v>
      </c>
      <c r="E102" s="138">
        <v>22.6</v>
      </c>
      <c r="F102" s="146"/>
      <c r="G102" s="147">
        <f t="shared" si="2"/>
        <v>0</v>
      </c>
    </row>
    <row r="103" spans="1:7" ht="28.8" outlineLevel="1" x14ac:dyDescent="0.3">
      <c r="A103" s="116"/>
      <c r="B103" s="115"/>
      <c r="C103" s="68" t="s">
        <v>151</v>
      </c>
      <c r="D103" s="67" t="s">
        <v>27</v>
      </c>
      <c r="E103" s="138">
        <v>17</v>
      </c>
      <c r="F103" s="146"/>
      <c r="G103" s="147">
        <f t="shared" si="2"/>
        <v>0</v>
      </c>
    </row>
    <row r="104" spans="1:7" ht="28.8" outlineLevel="1" x14ac:dyDescent="0.3">
      <c r="A104" s="116"/>
      <c r="B104" s="115"/>
      <c r="C104" s="68" t="s">
        <v>152</v>
      </c>
      <c r="D104" s="67" t="s">
        <v>27</v>
      </c>
      <c r="E104" s="138">
        <v>2</v>
      </c>
      <c r="F104" s="146"/>
      <c r="G104" s="147">
        <f t="shared" si="2"/>
        <v>0</v>
      </c>
    </row>
    <row r="105" spans="1:7" ht="28.8" x14ac:dyDescent="0.3">
      <c r="A105" s="114">
        <f>MAX($A$7:A104)+1</f>
        <v>34</v>
      </c>
      <c r="B105" s="115" t="s">
        <v>153</v>
      </c>
      <c r="C105" s="69" t="s">
        <v>154</v>
      </c>
      <c r="D105" s="70" t="s">
        <v>28</v>
      </c>
      <c r="E105" s="137">
        <v>31.5</v>
      </c>
      <c r="F105" s="148">
        <f>G105/E105</f>
        <v>0</v>
      </c>
      <c r="G105" s="149">
        <f>SUM(G106:G108)</f>
        <v>0</v>
      </c>
    </row>
    <row r="106" spans="1:7" ht="28.8" outlineLevel="1" x14ac:dyDescent="0.3">
      <c r="A106" s="116"/>
      <c r="B106" s="115"/>
      <c r="C106" s="68" t="s">
        <v>155</v>
      </c>
      <c r="D106" s="67" t="s">
        <v>28</v>
      </c>
      <c r="E106" s="138">
        <v>31.5</v>
      </c>
      <c r="F106" s="146"/>
      <c r="G106" s="147">
        <f t="shared" si="2"/>
        <v>0</v>
      </c>
    </row>
    <row r="107" spans="1:7" ht="28.8" outlineLevel="1" x14ac:dyDescent="0.3">
      <c r="A107" s="116"/>
      <c r="B107" s="115"/>
      <c r="C107" s="68" t="s">
        <v>156</v>
      </c>
      <c r="D107" s="67" t="s">
        <v>27</v>
      </c>
      <c r="E107" s="138">
        <v>34</v>
      </c>
      <c r="F107" s="146"/>
      <c r="G107" s="147">
        <f t="shared" si="2"/>
        <v>0</v>
      </c>
    </row>
    <row r="108" spans="1:7" ht="28.8" outlineLevel="1" x14ac:dyDescent="0.3">
      <c r="A108" s="116"/>
      <c r="B108" s="115"/>
      <c r="C108" s="68" t="s">
        <v>157</v>
      </c>
      <c r="D108" s="67" t="s">
        <v>27</v>
      </c>
      <c r="E108" s="138">
        <v>4</v>
      </c>
      <c r="F108" s="146"/>
      <c r="G108" s="147">
        <f t="shared" si="2"/>
        <v>0</v>
      </c>
    </row>
    <row r="109" spans="1:7" ht="28.8" x14ac:dyDescent="0.3">
      <c r="A109" s="114">
        <f>MAX($A$7:A108)+1</f>
        <v>35</v>
      </c>
      <c r="B109" s="115" t="s">
        <v>158</v>
      </c>
      <c r="C109" s="69" t="s">
        <v>159</v>
      </c>
      <c r="D109" s="70" t="s">
        <v>28</v>
      </c>
      <c r="E109" s="137">
        <v>49.4</v>
      </c>
      <c r="F109" s="148">
        <f>G109/E109</f>
        <v>0</v>
      </c>
      <c r="G109" s="149">
        <f>SUM(G110:G112)</f>
        <v>0</v>
      </c>
    </row>
    <row r="110" spans="1:7" ht="28.8" outlineLevel="1" x14ac:dyDescent="0.3">
      <c r="A110" s="116"/>
      <c r="B110" s="115"/>
      <c r="C110" s="68" t="s">
        <v>160</v>
      </c>
      <c r="D110" s="67" t="s">
        <v>28</v>
      </c>
      <c r="E110" s="138">
        <v>49.4</v>
      </c>
      <c r="F110" s="146"/>
      <c r="G110" s="147">
        <f t="shared" si="2"/>
        <v>0</v>
      </c>
    </row>
    <row r="111" spans="1:7" ht="28.8" outlineLevel="1" x14ac:dyDescent="0.3">
      <c r="A111" s="116"/>
      <c r="B111" s="115"/>
      <c r="C111" s="68" t="s">
        <v>161</v>
      </c>
      <c r="D111" s="67" t="s">
        <v>27</v>
      </c>
      <c r="E111" s="138">
        <v>39</v>
      </c>
      <c r="F111" s="146"/>
      <c r="G111" s="147">
        <f t="shared" si="2"/>
        <v>0</v>
      </c>
    </row>
    <row r="112" spans="1:7" ht="28.8" outlineLevel="1" x14ac:dyDescent="0.3">
      <c r="A112" s="116"/>
      <c r="B112" s="115"/>
      <c r="C112" s="68" t="s">
        <v>162</v>
      </c>
      <c r="D112" s="67" t="s">
        <v>27</v>
      </c>
      <c r="E112" s="138">
        <v>8</v>
      </c>
      <c r="F112" s="146"/>
      <c r="G112" s="147">
        <f t="shared" si="2"/>
        <v>0</v>
      </c>
    </row>
    <row r="113" spans="1:7" ht="28.8" x14ac:dyDescent="0.3">
      <c r="A113" s="114">
        <f>MAX($A$7:A112)+1</f>
        <v>36</v>
      </c>
      <c r="B113" s="115" t="s">
        <v>163</v>
      </c>
      <c r="C113" s="69" t="s">
        <v>164</v>
      </c>
      <c r="D113" s="70" t="s">
        <v>28</v>
      </c>
      <c r="E113" s="137">
        <v>15.2</v>
      </c>
      <c r="F113" s="148">
        <f>G113/E113</f>
        <v>0</v>
      </c>
      <c r="G113" s="149">
        <f>SUM(G114:G116)</f>
        <v>0</v>
      </c>
    </row>
    <row r="114" spans="1:7" ht="28.8" outlineLevel="1" x14ac:dyDescent="0.3">
      <c r="A114" s="116"/>
      <c r="B114" s="115"/>
      <c r="C114" s="68" t="s">
        <v>165</v>
      </c>
      <c r="D114" s="67" t="s">
        <v>28</v>
      </c>
      <c r="E114" s="138">
        <v>15.2</v>
      </c>
      <c r="F114" s="146"/>
      <c r="G114" s="147">
        <f t="shared" si="2"/>
        <v>0</v>
      </c>
    </row>
    <row r="115" spans="1:7" ht="28.8" outlineLevel="1" x14ac:dyDescent="0.3">
      <c r="A115" s="116"/>
      <c r="B115" s="115"/>
      <c r="C115" s="68" t="s">
        <v>166</v>
      </c>
      <c r="D115" s="67" t="s">
        <v>27</v>
      </c>
      <c r="E115" s="138">
        <v>13</v>
      </c>
      <c r="F115" s="146"/>
      <c r="G115" s="147">
        <f t="shared" si="2"/>
        <v>0</v>
      </c>
    </row>
    <row r="116" spans="1:7" ht="28.8" outlineLevel="1" x14ac:dyDescent="0.3">
      <c r="A116" s="116"/>
      <c r="B116" s="115"/>
      <c r="C116" s="68" t="s">
        <v>167</v>
      </c>
      <c r="D116" s="67" t="s">
        <v>27</v>
      </c>
      <c r="E116" s="138">
        <v>4</v>
      </c>
      <c r="F116" s="146"/>
      <c r="G116" s="147">
        <f t="shared" si="2"/>
        <v>0</v>
      </c>
    </row>
    <row r="117" spans="1:7" ht="28.8" x14ac:dyDescent="0.3">
      <c r="A117" s="114">
        <f>MAX($A$7:A116)+1</f>
        <v>37</v>
      </c>
      <c r="B117" s="115" t="s">
        <v>168</v>
      </c>
      <c r="C117" s="69" t="s">
        <v>169</v>
      </c>
      <c r="D117" s="70" t="s">
        <v>28</v>
      </c>
      <c r="E117" s="137">
        <v>7.5</v>
      </c>
      <c r="F117" s="148">
        <f>G117/E117</f>
        <v>0</v>
      </c>
      <c r="G117" s="149">
        <f>SUM(G118:G120)</f>
        <v>0</v>
      </c>
    </row>
    <row r="118" spans="1:7" ht="28.8" outlineLevel="1" x14ac:dyDescent="0.3">
      <c r="A118" s="116"/>
      <c r="B118" s="115"/>
      <c r="C118" s="68" t="s">
        <v>170</v>
      </c>
      <c r="D118" s="67" t="s">
        <v>28</v>
      </c>
      <c r="E118" s="138">
        <v>7.5</v>
      </c>
      <c r="F118" s="146"/>
      <c r="G118" s="147">
        <f t="shared" si="2"/>
        <v>0</v>
      </c>
    </row>
    <row r="119" spans="1:7" ht="28.8" outlineLevel="1" x14ac:dyDescent="0.3">
      <c r="A119" s="116"/>
      <c r="B119" s="115"/>
      <c r="C119" s="68" t="s">
        <v>156</v>
      </c>
      <c r="D119" s="67" t="s">
        <v>27</v>
      </c>
      <c r="E119" s="138">
        <v>9</v>
      </c>
      <c r="F119" s="146"/>
      <c r="G119" s="147">
        <f t="shared" si="2"/>
        <v>0</v>
      </c>
    </row>
    <row r="120" spans="1:7" ht="28.8" outlineLevel="1" x14ac:dyDescent="0.3">
      <c r="A120" s="116"/>
      <c r="B120" s="115"/>
      <c r="C120" s="68" t="s">
        <v>171</v>
      </c>
      <c r="D120" s="67" t="s">
        <v>27</v>
      </c>
      <c r="E120" s="138">
        <v>2</v>
      </c>
      <c r="F120" s="146"/>
      <c r="G120" s="147">
        <f t="shared" si="2"/>
        <v>0</v>
      </c>
    </row>
    <row r="121" spans="1:7" ht="28.8" x14ac:dyDescent="0.3">
      <c r="A121" s="114">
        <f>MAX($A$7:A120)+1</f>
        <v>38</v>
      </c>
      <c r="B121" s="115" t="s">
        <v>172</v>
      </c>
      <c r="C121" s="69" t="s">
        <v>173</v>
      </c>
      <c r="D121" s="70" t="s">
        <v>28</v>
      </c>
      <c r="E121" s="137">
        <v>12</v>
      </c>
      <c r="F121" s="148">
        <f>G121/E121</f>
        <v>0</v>
      </c>
      <c r="G121" s="149">
        <f>SUM(G122:G124)</f>
        <v>0</v>
      </c>
    </row>
    <row r="122" spans="1:7" ht="28.8" outlineLevel="1" x14ac:dyDescent="0.3">
      <c r="A122" s="116"/>
      <c r="B122" s="115"/>
      <c r="C122" s="68" t="s">
        <v>174</v>
      </c>
      <c r="D122" s="67" t="s">
        <v>28</v>
      </c>
      <c r="E122" s="138">
        <v>12</v>
      </c>
      <c r="F122" s="146"/>
      <c r="G122" s="147">
        <f t="shared" si="2"/>
        <v>0</v>
      </c>
    </row>
    <row r="123" spans="1:7" ht="28.8" outlineLevel="1" x14ac:dyDescent="0.3">
      <c r="A123" s="116"/>
      <c r="B123" s="115"/>
      <c r="C123" s="68" t="s">
        <v>175</v>
      </c>
      <c r="D123" s="67" t="s">
        <v>27</v>
      </c>
      <c r="E123" s="138">
        <v>13</v>
      </c>
      <c r="F123" s="146"/>
      <c r="G123" s="147">
        <f t="shared" si="2"/>
        <v>0</v>
      </c>
    </row>
    <row r="124" spans="1:7" ht="29.4" outlineLevel="1" thickBot="1" x14ac:dyDescent="0.35">
      <c r="A124" s="116"/>
      <c r="B124" s="115"/>
      <c r="C124" s="68" t="s">
        <v>176</v>
      </c>
      <c r="D124" s="67" t="s">
        <v>27</v>
      </c>
      <c r="E124" s="138">
        <v>2</v>
      </c>
      <c r="F124" s="146"/>
      <c r="G124" s="147">
        <f t="shared" si="2"/>
        <v>0</v>
      </c>
    </row>
    <row r="125" spans="1:7" ht="15.6" x14ac:dyDescent="0.25">
      <c r="A125" s="111"/>
      <c r="B125" s="112"/>
      <c r="C125" s="110" t="s">
        <v>588</v>
      </c>
      <c r="D125" s="113"/>
      <c r="E125" s="136"/>
      <c r="F125" s="146"/>
      <c r="G125" s="147"/>
    </row>
    <row r="126" spans="1:7" ht="28.8" x14ac:dyDescent="0.3">
      <c r="A126" s="114">
        <f>MAX($A$7:A125)+1</f>
        <v>39</v>
      </c>
      <c r="B126" s="115" t="s">
        <v>184</v>
      </c>
      <c r="C126" s="69" t="s">
        <v>185</v>
      </c>
      <c r="D126" s="70" t="s">
        <v>27</v>
      </c>
      <c r="E126" s="137">
        <v>76</v>
      </c>
      <c r="F126" s="148">
        <f>G126/E126</f>
        <v>0</v>
      </c>
      <c r="G126" s="149">
        <f>SUM(G127:G135)</f>
        <v>0</v>
      </c>
    </row>
    <row r="127" spans="1:7" ht="28.8" outlineLevel="1" x14ac:dyDescent="0.3">
      <c r="A127" s="116"/>
      <c r="B127" s="115"/>
      <c r="C127" s="68" t="s">
        <v>186</v>
      </c>
      <c r="D127" s="67" t="s">
        <v>27</v>
      </c>
      <c r="E127" s="138">
        <v>76</v>
      </c>
      <c r="F127" s="146"/>
      <c r="G127" s="147">
        <f t="shared" si="2"/>
        <v>0</v>
      </c>
    </row>
    <row r="128" spans="1:7" ht="15.6" outlineLevel="1" x14ac:dyDescent="0.3">
      <c r="A128" s="116"/>
      <c r="B128" s="115"/>
      <c r="C128" s="68" t="s">
        <v>187</v>
      </c>
      <c r="D128" s="67" t="s">
        <v>27</v>
      </c>
      <c r="E128" s="138">
        <v>76</v>
      </c>
      <c r="F128" s="146"/>
      <c r="G128" s="147">
        <f t="shared" si="2"/>
        <v>0</v>
      </c>
    </row>
    <row r="129" spans="1:7" ht="15.6" outlineLevel="1" x14ac:dyDescent="0.3">
      <c r="A129" s="116"/>
      <c r="B129" s="115"/>
      <c r="C129" s="68" t="s">
        <v>188</v>
      </c>
      <c r="D129" s="67" t="s">
        <v>27</v>
      </c>
      <c r="E129" s="138">
        <v>304</v>
      </c>
      <c r="F129" s="146"/>
      <c r="G129" s="147">
        <f t="shared" si="2"/>
        <v>0</v>
      </c>
    </row>
    <row r="130" spans="1:7" ht="15.6" outlineLevel="1" x14ac:dyDescent="0.3">
      <c r="A130" s="116"/>
      <c r="B130" s="115"/>
      <c r="C130" s="68" t="s">
        <v>189</v>
      </c>
      <c r="D130" s="67" t="s">
        <v>25</v>
      </c>
      <c r="E130" s="138">
        <v>22.8</v>
      </c>
      <c r="F130" s="146"/>
      <c r="G130" s="147">
        <f t="shared" si="2"/>
        <v>0</v>
      </c>
    </row>
    <row r="131" spans="1:7" ht="15.6" outlineLevel="1" x14ac:dyDescent="0.3">
      <c r="A131" s="116"/>
      <c r="B131" s="115"/>
      <c r="C131" s="68" t="s">
        <v>190</v>
      </c>
      <c r="D131" s="67" t="s">
        <v>27</v>
      </c>
      <c r="E131" s="138">
        <v>76</v>
      </c>
      <c r="F131" s="146"/>
      <c r="G131" s="147">
        <f t="shared" si="2"/>
        <v>0</v>
      </c>
    </row>
    <row r="132" spans="1:7" ht="15.6" outlineLevel="1" x14ac:dyDescent="0.3">
      <c r="A132" s="116"/>
      <c r="B132" s="115"/>
      <c r="C132" s="68" t="s">
        <v>191</v>
      </c>
      <c r="D132" s="67" t="s">
        <v>25</v>
      </c>
      <c r="E132" s="138">
        <v>12.2</v>
      </c>
      <c r="F132" s="146"/>
      <c r="G132" s="147">
        <f t="shared" si="2"/>
        <v>0</v>
      </c>
    </row>
    <row r="133" spans="1:7" ht="15.6" outlineLevel="1" x14ac:dyDescent="0.3">
      <c r="A133" s="116"/>
      <c r="B133" s="115"/>
      <c r="C133" s="68" t="s">
        <v>192</v>
      </c>
      <c r="D133" s="67" t="s">
        <v>27</v>
      </c>
      <c r="E133" s="138">
        <v>76</v>
      </c>
      <c r="F133" s="146"/>
      <c r="G133" s="147">
        <f t="shared" si="2"/>
        <v>0</v>
      </c>
    </row>
    <row r="134" spans="1:7" ht="15.6" outlineLevel="1" x14ac:dyDescent="0.3">
      <c r="A134" s="116"/>
      <c r="B134" s="115"/>
      <c r="C134" s="68" t="s">
        <v>193</v>
      </c>
      <c r="D134" s="67" t="s">
        <v>27</v>
      </c>
      <c r="E134" s="138">
        <v>228</v>
      </c>
      <c r="F134" s="146"/>
      <c r="G134" s="147">
        <f t="shared" si="2"/>
        <v>0</v>
      </c>
    </row>
    <row r="135" spans="1:7" ht="15.6" outlineLevel="1" x14ac:dyDescent="0.3">
      <c r="A135" s="116"/>
      <c r="B135" s="115"/>
      <c r="C135" s="68" t="s">
        <v>194</v>
      </c>
      <c r="D135" s="67" t="s">
        <v>27</v>
      </c>
      <c r="E135" s="138">
        <v>76</v>
      </c>
      <c r="F135" s="146"/>
      <c r="G135" s="147">
        <f t="shared" si="2"/>
        <v>0</v>
      </c>
    </row>
    <row r="136" spans="1:7" ht="28.8" x14ac:dyDescent="0.3">
      <c r="A136" s="114">
        <f>MAX($A$7:A135)+1</f>
        <v>40</v>
      </c>
      <c r="B136" s="115" t="s">
        <v>195</v>
      </c>
      <c r="C136" s="69" t="s">
        <v>196</v>
      </c>
      <c r="D136" s="70" t="s">
        <v>27</v>
      </c>
      <c r="E136" s="137">
        <v>20</v>
      </c>
      <c r="F136" s="148">
        <f>G136/E136</f>
        <v>0</v>
      </c>
      <c r="G136" s="149">
        <f>SUM(G137:G146)</f>
        <v>0</v>
      </c>
    </row>
    <row r="137" spans="1:7" ht="28.8" outlineLevel="1" x14ac:dyDescent="0.3">
      <c r="A137" s="116"/>
      <c r="B137" s="115"/>
      <c r="C137" s="68" t="s">
        <v>197</v>
      </c>
      <c r="D137" s="67" t="s">
        <v>27</v>
      </c>
      <c r="E137" s="138">
        <v>20</v>
      </c>
      <c r="F137" s="146"/>
      <c r="G137" s="147">
        <f t="shared" si="2"/>
        <v>0</v>
      </c>
    </row>
    <row r="138" spans="1:7" ht="15.6" outlineLevel="1" x14ac:dyDescent="0.3">
      <c r="A138" s="116"/>
      <c r="B138" s="115"/>
      <c r="C138" s="68" t="s">
        <v>187</v>
      </c>
      <c r="D138" s="67" t="s">
        <v>27</v>
      </c>
      <c r="E138" s="138">
        <v>20</v>
      </c>
      <c r="F138" s="146"/>
      <c r="G138" s="147">
        <f t="shared" ref="G138:G201" si="3">$E138*F138</f>
        <v>0</v>
      </c>
    </row>
    <row r="139" spans="1:7" ht="15.6" outlineLevel="1" x14ac:dyDescent="0.3">
      <c r="A139" s="116"/>
      <c r="B139" s="115"/>
      <c r="C139" s="68" t="s">
        <v>188</v>
      </c>
      <c r="D139" s="67" t="s">
        <v>27</v>
      </c>
      <c r="E139" s="138">
        <v>80</v>
      </c>
      <c r="F139" s="146"/>
      <c r="G139" s="147">
        <f t="shared" si="3"/>
        <v>0</v>
      </c>
    </row>
    <row r="140" spans="1:7" ht="15.6" outlineLevel="1" x14ac:dyDescent="0.3">
      <c r="A140" s="116"/>
      <c r="B140" s="115"/>
      <c r="C140" s="68" t="s">
        <v>198</v>
      </c>
      <c r="D140" s="67" t="s">
        <v>25</v>
      </c>
      <c r="E140" s="138">
        <v>6.2</v>
      </c>
      <c r="F140" s="146"/>
      <c r="G140" s="147">
        <f t="shared" si="3"/>
        <v>0</v>
      </c>
    </row>
    <row r="141" spans="1:7" ht="15.6" outlineLevel="1" x14ac:dyDescent="0.3">
      <c r="A141" s="116"/>
      <c r="B141" s="115"/>
      <c r="C141" s="68" t="s">
        <v>199</v>
      </c>
      <c r="D141" s="67" t="s">
        <v>25</v>
      </c>
      <c r="E141" s="138">
        <v>6</v>
      </c>
      <c r="F141" s="146"/>
      <c r="G141" s="147">
        <f t="shared" si="3"/>
        <v>0</v>
      </c>
    </row>
    <row r="142" spans="1:7" ht="15.6" outlineLevel="1" x14ac:dyDescent="0.3">
      <c r="A142" s="116"/>
      <c r="B142" s="115"/>
      <c r="C142" s="68" t="s">
        <v>200</v>
      </c>
      <c r="D142" s="67" t="s">
        <v>27</v>
      </c>
      <c r="E142" s="138">
        <v>20</v>
      </c>
      <c r="F142" s="146"/>
      <c r="G142" s="147">
        <f t="shared" si="3"/>
        <v>0</v>
      </c>
    </row>
    <row r="143" spans="1:7" ht="15.6" outlineLevel="1" x14ac:dyDescent="0.3">
      <c r="A143" s="116"/>
      <c r="B143" s="115"/>
      <c r="C143" s="68" t="s">
        <v>201</v>
      </c>
      <c r="D143" s="67" t="s">
        <v>25</v>
      </c>
      <c r="E143" s="138">
        <v>3.2</v>
      </c>
      <c r="F143" s="146"/>
      <c r="G143" s="147">
        <f t="shared" si="3"/>
        <v>0</v>
      </c>
    </row>
    <row r="144" spans="1:7" ht="15.6" outlineLevel="1" x14ac:dyDescent="0.3">
      <c r="A144" s="116"/>
      <c r="B144" s="115"/>
      <c r="C144" s="68" t="s">
        <v>202</v>
      </c>
      <c r="D144" s="67" t="s">
        <v>27</v>
      </c>
      <c r="E144" s="138">
        <v>20</v>
      </c>
      <c r="F144" s="146"/>
      <c r="G144" s="147">
        <f t="shared" si="3"/>
        <v>0</v>
      </c>
    </row>
    <row r="145" spans="1:7" ht="15.6" outlineLevel="1" x14ac:dyDescent="0.3">
      <c r="A145" s="116"/>
      <c r="B145" s="115"/>
      <c r="C145" s="68" t="s">
        <v>203</v>
      </c>
      <c r="D145" s="67" t="s">
        <v>27</v>
      </c>
      <c r="E145" s="138">
        <v>60</v>
      </c>
      <c r="F145" s="146"/>
      <c r="G145" s="147">
        <f t="shared" si="3"/>
        <v>0</v>
      </c>
    </row>
    <row r="146" spans="1:7" ht="15.6" outlineLevel="1" x14ac:dyDescent="0.3">
      <c r="A146" s="116"/>
      <c r="B146" s="115"/>
      <c r="C146" s="68" t="s">
        <v>204</v>
      </c>
      <c r="D146" s="67" t="s">
        <v>27</v>
      </c>
      <c r="E146" s="138">
        <v>20</v>
      </c>
      <c r="F146" s="146"/>
      <c r="G146" s="147">
        <f t="shared" si="3"/>
        <v>0</v>
      </c>
    </row>
    <row r="147" spans="1:7" ht="28.8" x14ac:dyDescent="0.3">
      <c r="A147" s="114">
        <f>MAX($A$7:A146)+1</f>
        <v>41</v>
      </c>
      <c r="B147" s="115" t="s">
        <v>205</v>
      </c>
      <c r="C147" s="69" t="s">
        <v>206</v>
      </c>
      <c r="D147" s="70" t="s">
        <v>27</v>
      </c>
      <c r="E147" s="137">
        <v>6</v>
      </c>
      <c r="F147" s="148">
        <f>G147/E147</f>
        <v>0</v>
      </c>
      <c r="G147" s="149">
        <f>SUM(G148:G157)</f>
        <v>0</v>
      </c>
    </row>
    <row r="148" spans="1:7" ht="28.8" outlineLevel="1" x14ac:dyDescent="0.3">
      <c r="A148" s="116"/>
      <c r="B148" s="115"/>
      <c r="C148" s="68" t="s">
        <v>207</v>
      </c>
      <c r="D148" s="67" t="s">
        <v>27</v>
      </c>
      <c r="E148" s="138">
        <v>6</v>
      </c>
      <c r="F148" s="146"/>
      <c r="G148" s="147">
        <f t="shared" si="3"/>
        <v>0</v>
      </c>
    </row>
    <row r="149" spans="1:7" ht="15.6" outlineLevel="1" x14ac:dyDescent="0.3">
      <c r="A149" s="116"/>
      <c r="B149" s="115"/>
      <c r="C149" s="68" t="s">
        <v>187</v>
      </c>
      <c r="D149" s="67" t="s">
        <v>27</v>
      </c>
      <c r="E149" s="138">
        <v>6</v>
      </c>
      <c r="F149" s="146"/>
      <c r="G149" s="147">
        <f t="shared" si="3"/>
        <v>0</v>
      </c>
    </row>
    <row r="150" spans="1:7" ht="15.6" outlineLevel="1" x14ac:dyDescent="0.3">
      <c r="A150" s="116"/>
      <c r="B150" s="115"/>
      <c r="C150" s="68" t="s">
        <v>188</v>
      </c>
      <c r="D150" s="67" t="s">
        <v>27</v>
      </c>
      <c r="E150" s="138">
        <v>24</v>
      </c>
      <c r="F150" s="146"/>
      <c r="G150" s="147">
        <f t="shared" si="3"/>
        <v>0</v>
      </c>
    </row>
    <row r="151" spans="1:7" ht="15.6" outlineLevel="1" x14ac:dyDescent="0.3">
      <c r="A151" s="116"/>
      <c r="B151" s="115"/>
      <c r="C151" s="68" t="s">
        <v>198</v>
      </c>
      <c r="D151" s="67" t="s">
        <v>25</v>
      </c>
      <c r="E151" s="138">
        <v>1.86</v>
      </c>
      <c r="F151" s="146"/>
      <c r="G151" s="147">
        <f t="shared" si="3"/>
        <v>0</v>
      </c>
    </row>
    <row r="152" spans="1:7" ht="15.6" outlineLevel="1" x14ac:dyDescent="0.3">
      <c r="A152" s="116"/>
      <c r="B152" s="115"/>
      <c r="C152" s="68" t="s">
        <v>199</v>
      </c>
      <c r="D152" s="67" t="s">
        <v>25</v>
      </c>
      <c r="E152" s="138">
        <v>1.8</v>
      </c>
      <c r="F152" s="146"/>
      <c r="G152" s="147">
        <f t="shared" si="3"/>
        <v>0</v>
      </c>
    </row>
    <row r="153" spans="1:7" ht="15.6" outlineLevel="1" x14ac:dyDescent="0.3">
      <c r="A153" s="116"/>
      <c r="B153" s="115"/>
      <c r="C153" s="68" t="s">
        <v>200</v>
      </c>
      <c r="D153" s="67" t="s">
        <v>27</v>
      </c>
      <c r="E153" s="138">
        <v>6</v>
      </c>
      <c r="F153" s="146"/>
      <c r="G153" s="147">
        <f t="shared" si="3"/>
        <v>0</v>
      </c>
    </row>
    <row r="154" spans="1:7" ht="15.6" outlineLevel="1" x14ac:dyDescent="0.3">
      <c r="A154" s="116"/>
      <c r="B154" s="115"/>
      <c r="C154" s="68" t="s">
        <v>201</v>
      </c>
      <c r="D154" s="67" t="s">
        <v>25</v>
      </c>
      <c r="E154" s="138">
        <v>0.96</v>
      </c>
      <c r="F154" s="146"/>
      <c r="G154" s="147">
        <f t="shared" si="3"/>
        <v>0</v>
      </c>
    </row>
    <row r="155" spans="1:7" ht="15.6" outlineLevel="1" x14ac:dyDescent="0.3">
      <c r="A155" s="116"/>
      <c r="B155" s="115"/>
      <c r="C155" s="68" t="s">
        <v>202</v>
      </c>
      <c r="D155" s="67" t="s">
        <v>27</v>
      </c>
      <c r="E155" s="138">
        <v>6</v>
      </c>
      <c r="F155" s="146"/>
      <c r="G155" s="147">
        <f t="shared" si="3"/>
        <v>0</v>
      </c>
    </row>
    <row r="156" spans="1:7" ht="15.6" outlineLevel="1" x14ac:dyDescent="0.3">
      <c r="A156" s="116"/>
      <c r="B156" s="115"/>
      <c r="C156" s="68" t="s">
        <v>203</v>
      </c>
      <c r="D156" s="67" t="s">
        <v>27</v>
      </c>
      <c r="E156" s="138">
        <v>18</v>
      </c>
      <c r="F156" s="146"/>
      <c r="G156" s="147">
        <f t="shared" si="3"/>
        <v>0</v>
      </c>
    </row>
    <row r="157" spans="1:7" ht="15.6" outlineLevel="1" x14ac:dyDescent="0.3">
      <c r="A157" s="116"/>
      <c r="B157" s="115"/>
      <c r="C157" s="68" t="s">
        <v>204</v>
      </c>
      <c r="D157" s="67" t="s">
        <v>27</v>
      </c>
      <c r="E157" s="138">
        <v>6</v>
      </c>
      <c r="F157" s="146"/>
      <c r="G157" s="147">
        <f t="shared" si="3"/>
        <v>0</v>
      </c>
    </row>
    <row r="158" spans="1:7" ht="28.8" x14ac:dyDescent="0.3">
      <c r="A158" s="114">
        <f>MAX($A$7:A157)+1</f>
        <v>42</v>
      </c>
      <c r="B158" s="115" t="s">
        <v>208</v>
      </c>
      <c r="C158" s="69" t="s">
        <v>209</v>
      </c>
      <c r="D158" s="70" t="s">
        <v>27</v>
      </c>
      <c r="E158" s="137">
        <v>11</v>
      </c>
      <c r="F158" s="148">
        <f>G158/E158</f>
        <v>0</v>
      </c>
      <c r="G158" s="149">
        <f>SUM(G159:G168)</f>
        <v>0</v>
      </c>
    </row>
    <row r="159" spans="1:7" ht="28.8" outlineLevel="1" x14ac:dyDescent="0.3">
      <c r="A159" s="116"/>
      <c r="B159" s="115"/>
      <c r="C159" s="68" t="s">
        <v>210</v>
      </c>
      <c r="D159" s="67" t="s">
        <v>27</v>
      </c>
      <c r="E159" s="138">
        <v>11</v>
      </c>
      <c r="F159" s="146"/>
      <c r="G159" s="147">
        <f t="shared" si="3"/>
        <v>0</v>
      </c>
    </row>
    <row r="160" spans="1:7" ht="15.6" outlineLevel="1" x14ac:dyDescent="0.3">
      <c r="A160" s="116"/>
      <c r="B160" s="115"/>
      <c r="C160" s="68" t="s">
        <v>211</v>
      </c>
      <c r="D160" s="67" t="s">
        <v>27</v>
      </c>
      <c r="E160" s="138">
        <v>11</v>
      </c>
      <c r="F160" s="146"/>
      <c r="G160" s="147">
        <f t="shared" si="3"/>
        <v>0</v>
      </c>
    </row>
    <row r="161" spans="1:7" ht="15.6" outlineLevel="1" x14ac:dyDescent="0.3">
      <c r="A161" s="116"/>
      <c r="B161" s="115"/>
      <c r="C161" s="68" t="s">
        <v>212</v>
      </c>
      <c r="D161" s="67" t="s">
        <v>27</v>
      </c>
      <c r="E161" s="138">
        <v>88</v>
      </c>
      <c r="F161" s="146"/>
      <c r="G161" s="147">
        <f t="shared" si="3"/>
        <v>0</v>
      </c>
    </row>
    <row r="162" spans="1:7" ht="15.6" outlineLevel="1" x14ac:dyDescent="0.3">
      <c r="A162" s="116"/>
      <c r="B162" s="115"/>
      <c r="C162" s="68" t="s">
        <v>198</v>
      </c>
      <c r="D162" s="67" t="s">
        <v>25</v>
      </c>
      <c r="E162" s="138">
        <v>15.2</v>
      </c>
      <c r="F162" s="146"/>
      <c r="G162" s="147">
        <f t="shared" si="3"/>
        <v>0</v>
      </c>
    </row>
    <row r="163" spans="1:7" ht="15.6" outlineLevel="1" x14ac:dyDescent="0.3">
      <c r="A163" s="116"/>
      <c r="B163" s="115"/>
      <c r="C163" s="68" t="s">
        <v>213</v>
      </c>
      <c r="D163" s="67" t="s">
        <v>25</v>
      </c>
      <c r="E163" s="138">
        <v>9.9</v>
      </c>
      <c r="F163" s="146"/>
      <c r="G163" s="147">
        <f t="shared" si="3"/>
        <v>0</v>
      </c>
    </row>
    <row r="164" spans="1:7" ht="15.6" outlineLevel="1" x14ac:dyDescent="0.3">
      <c r="A164" s="116"/>
      <c r="B164" s="115"/>
      <c r="C164" s="68" t="s">
        <v>200</v>
      </c>
      <c r="D164" s="67" t="s">
        <v>27</v>
      </c>
      <c r="E164" s="138">
        <v>11</v>
      </c>
      <c r="F164" s="146"/>
      <c r="G164" s="147">
        <f t="shared" si="3"/>
        <v>0</v>
      </c>
    </row>
    <row r="165" spans="1:7" ht="15.6" outlineLevel="1" x14ac:dyDescent="0.3">
      <c r="A165" s="116"/>
      <c r="B165" s="115"/>
      <c r="C165" s="68" t="s">
        <v>201</v>
      </c>
      <c r="D165" s="67" t="s">
        <v>25</v>
      </c>
      <c r="E165" s="138">
        <v>1.76</v>
      </c>
      <c r="F165" s="146"/>
      <c r="G165" s="147">
        <f t="shared" si="3"/>
        <v>0</v>
      </c>
    </row>
    <row r="166" spans="1:7" ht="15.6" outlineLevel="1" x14ac:dyDescent="0.3">
      <c r="A166" s="116"/>
      <c r="B166" s="115"/>
      <c r="C166" s="68" t="s">
        <v>214</v>
      </c>
      <c r="D166" s="67" t="s">
        <v>27</v>
      </c>
      <c r="E166" s="138">
        <v>11</v>
      </c>
      <c r="F166" s="146"/>
      <c r="G166" s="147">
        <f t="shared" si="3"/>
        <v>0</v>
      </c>
    </row>
    <row r="167" spans="1:7" ht="15.6" outlineLevel="1" x14ac:dyDescent="0.3">
      <c r="A167" s="116"/>
      <c r="B167" s="115"/>
      <c r="C167" s="68" t="s">
        <v>203</v>
      </c>
      <c r="D167" s="67" t="s">
        <v>27</v>
      </c>
      <c r="E167" s="138">
        <v>33</v>
      </c>
      <c r="F167" s="146"/>
      <c r="G167" s="147">
        <f t="shared" si="3"/>
        <v>0</v>
      </c>
    </row>
    <row r="168" spans="1:7" ht="15.6" outlineLevel="1" x14ac:dyDescent="0.3">
      <c r="A168" s="116"/>
      <c r="B168" s="115"/>
      <c r="C168" s="68" t="s">
        <v>204</v>
      </c>
      <c r="D168" s="67" t="s">
        <v>27</v>
      </c>
      <c r="E168" s="138">
        <v>11</v>
      </c>
      <c r="F168" s="146"/>
      <c r="G168" s="147">
        <f t="shared" si="3"/>
        <v>0</v>
      </c>
    </row>
    <row r="169" spans="1:7" ht="28.8" x14ac:dyDescent="0.3">
      <c r="A169" s="114">
        <f>MAX($A$7:A168)+1</f>
        <v>43</v>
      </c>
      <c r="B169" s="115" t="s">
        <v>215</v>
      </c>
      <c r="C169" s="69" t="s">
        <v>216</v>
      </c>
      <c r="D169" s="70" t="s">
        <v>27</v>
      </c>
      <c r="E169" s="137">
        <v>61</v>
      </c>
      <c r="F169" s="148">
        <f>G169/E169</f>
        <v>0</v>
      </c>
      <c r="G169" s="149">
        <f>SUM(G170:G179)</f>
        <v>0</v>
      </c>
    </row>
    <row r="170" spans="1:7" ht="28.8" outlineLevel="1" x14ac:dyDescent="0.3">
      <c r="A170" s="116"/>
      <c r="B170" s="115"/>
      <c r="C170" s="68" t="s">
        <v>217</v>
      </c>
      <c r="D170" s="67" t="s">
        <v>27</v>
      </c>
      <c r="E170" s="138">
        <v>61</v>
      </c>
      <c r="F170" s="146"/>
      <c r="G170" s="147">
        <f t="shared" si="3"/>
        <v>0</v>
      </c>
    </row>
    <row r="171" spans="1:7" ht="15.6" outlineLevel="1" x14ac:dyDescent="0.3">
      <c r="A171" s="116"/>
      <c r="B171" s="115"/>
      <c r="C171" s="68" t="s">
        <v>211</v>
      </c>
      <c r="D171" s="67" t="s">
        <v>27</v>
      </c>
      <c r="E171" s="138">
        <v>61</v>
      </c>
      <c r="F171" s="146"/>
      <c r="G171" s="147">
        <f t="shared" si="3"/>
        <v>0</v>
      </c>
    </row>
    <row r="172" spans="1:7" ht="15.6" outlineLevel="1" x14ac:dyDescent="0.3">
      <c r="A172" s="116"/>
      <c r="B172" s="115"/>
      <c r="C172" s="68" t="s">
        <v>212</v>
      </c>
      <c r="D172" s="67" t="s">
        <v>27</v>
      </c>
      <c r="E172" s="138">
        <v>488</v>
      </c>
      <c r="F172" s="146"/>
      <c r="G172" s="147">
        <f t="shared" si="3"/>
        <v>0</v>
      </c>
    </row>
    <row r="173" spans="1:7" ht="15.6" outlineLevel="1" x14ac:dyDescent="0.3">
      <c r="A173" s="116"/>
      <c r="B173" s="115"/>
      <c r="C173" s="68" t="s">
        <v>198</v>
      </c>
      <c r="D173" s="67" t="s">
        <v>25</v>
      </c>
      <c r="E173" s="138">
        <v>84.18</v>
      </c>
      <c r="F173" s="146"/>
      <c r="G173" s="147">
        <f t="shared" si="3"/>
        <v>0</v>
      </c>
    </row>
    <row r="174" spans="1:7" ht="15.6" outlineLevel="1" x14ac:dyDescent="0.3">
      <c r="A174" s="116"/>
      <c r="B174" s="115"/>
      <c r="C174" s="68" t="s">
        <v>213</v>
      </c>
      <c r="D174" s="67" t="s">
        <v>25</v>
      </c>
      <c r="E174" s="138">
        <v>54.9</v>
      </c>
      <c r="F174" s="146"/>
      <c r="G174" s="147">
        <f t="shared" si="3"/>
        <v>0</v>
      </c>
    </row>
    <row r="175" spans="1:7" ht="15.6" outlineLevel="1" x14ac:dyDescent="0.3">
      <c r="A175" s="116"/>
      <c r="B175" s="115"/>
      <c r="C175" s="68" t="s">
        <v>200</v>
      </c>
      <c r="D175" s="67" t="s">
        <v>27</v>
      </c>
      <c r="E175" s="138">
        <v>61</v>
      </c>
      <c r="F175" s="146"/>
      <c r="G175" s="147">
        <f t="shared" si="3"/>
        <v>0</v>
      </c>
    </row>
    <row r="176" spans="1:7" ht="15.6" outlineLevel="1" x14ac:dyDescent="0.3">
      <c r="A176" s="116"/>
      <c r="B176" s="115"/>
      <c r="C176" s="68" t="s">
        <v>201</v>
      </c>
      <c r="D176" s="67" t="s">
        <v>25</v>
      </c>
      <c r="E176" s="138">
        <v>9.76</v>
      </c>
      <c r="F176" s="146"/>
      <c r="G176" s="147">
        <f t="shared" si="3"/>
        <v>0</v>
      </c>
    </row>
    <row r="177" spans="1:7" ht="15.6" outlineLevel="1" x14ac:dyDescent="0.3">
      <c r="A177" s="116"/>
      <c r="B177" s="115"/>
      <c r="C177" s="68" t="s">
        <v>214</v>
      </c>
      <c r="D177" s="67" t="s">
        <v>27</v>
      </c>
      <c r="E177" s="138">
        <v>61</v>
      </c>
      <c r="F177" s="146"/>
      <c r="G177" s="147">
        <f t="shared" si="3"/>
        <v>0</v>
      </c>
    </row>
    <row r="178" spans="1:7" ht="15.6" outlineLevel="1" x14ac:dyDescent="0.3">
      <c r="A178" s="116"/>
      <c r="B178" s="115"/>
      <c r="C178" s="68" t="s">
        <v>203</v>
      </c>
      <c r="D178" s="67" t="s">
        <v>27</v>
      </c>
      <c r="E178" s="138">
        <v>183</v>
      </c>
      <c r="F178" s="146"/>
      <c r="G178" s="147">
        <f t="shared" si="3"/>
        <v>0</v>
      </c>
    </row>
    <row r="179" spans="1:7" ht="15.6" outlineLevel="1" x14ac:dyDescent="0.3">
      <c r="A179" s="116"/>
      <c r="B179" s="115"/>
      <c r="C179" s="68" t="s">
        <v>204</v>
      </c>
      <c r="D179" s="67" t="s">
        <v>27</v>
      </c>
      <c r="E179" s="138">
        <v>61</v>
      </c>
      <c r="F179" s="146"/>
      <c r="G179" s="147">
        <f t="shared" si="3"/>
        <v>0</v>
      </c>
    </row>
    <row r="180" spans="1:7" ht="28.8" x14ac:dyDescent="0.3">
      <c r="A180" s="114">
        <f>MAX($A$7:A179)+1</f>
        <v>44</v>
      </c>
      <c r="B180" s="115" t="s">
        <v>218</v>
      </c>
      <c r="C180" s="69" t="s">
        <v>219</v>
      </c>
      <c r="D180" s="70" t="s">
        <v>27</v>
      </c>
      <c r="E180" s="137">
        <v>28</v>
      </c>
      <c r="F180" s="148">
        <f>G180/E180</f>
        <v>0</v>
      </c>
      <c r="G180" s="149">
        <f>SUM(G181:G190)</f>
        <v>0</v>
      </c>
    </row>
    <row r="181" spans="1:7" ht="28.8" outlineLevel="1" x14ac:dyDescent="0.3">
      <c r="A181" s="116"/>
      <c r="B181" s="115"/>
      <c r="C181" s="68" t="s">
        <v>220</v>
      </c>
      <c r="D181" s="67" t="s">
        <v>27</v>
      </c>
      <c r="E181" s="138">
        <v>28</v>
      </c>
      <c r="F181" s="146"/>
      <c r="G181" s="147">
        <f t="shared" si="3"/>
        <v>0</v>
      </c>
    </row>
    <row r="182" spans="1:7" ht="15.6" outlineLevel="1" x14ac:dyDescent="0.3">
      <c r="A182" s="116"/>
      <c r="B182" s="115"/>
      <c r="C182" s="68" t="s">
        <v>221</v>
      </c>
      <c r="D182" s="67" t="s">
        <v>27</v>
      </c>
      <c r="E182" s="138">
        <v>28</v>
      </c>
      <c r="F182" s="146"/>
      <c r="G182" s="147">
        <f t="shared" si="3"/>
        <v>0</v>
      </c>
    </row>
    <row r="183" spans="1:7" ht="15.6" outlineLevel="1" x14ac:dyDescent="0.3">
      <c r="A183" s="116"/>
      <c r="B183" s="115"/>
      <c r="C183" s="68" t="s">
        <v>212</v>
      </c>
      <c r="D183" s="67" t="s">
        <v>27</v>
      </c>
      <c r="E183" s="138">
        <v>448</v>
      </c>
      <c r="F183" s="146"/>
      <c r="G183" s="147">
        <f t="shared" si="3"/>
        <v>0</v>
      </c>
    </row>
    <row r="184" spans="1:7" ht="15.6" outlineLevel="1" x14ac:dyDescent="0.3">
      <c r="A184" s="116"/>
      <c r="B184" s="115"/>
      <c r="C184" s="68" t="s">
        <v>198</v>
      </c>
      <c r="D184" s="67" t="s">
        <v>25</v>
      </c>
      <c r="E184" s="138">
        <v>38.64</v>
      </c>
      <c r="F184" s="146"/>
      <c r="G184" s="147">
        <f t="shared" si="3"/>
        <v>0</v>
      </c>
    </row>
    <row r="185" spans="1:7" ht="15.6" outlineLevel="1" x14ac:dyDescent="0.3">
      <c r="A185" s="116"/>
      <c r="B185" s="115"/>
      <c r="C185" s="68" t="s">
        <v>213</v>
      </c>
      <c r="D185" s="67" t="s">
        <v>25</v>
      </c>
      <c r="E185" s="138">
        <v>25.2</v>
      </c>
      <c r="F185" s="146"/>
      <c r="G185" s="147">
        <f t="shared" si="3"/>
        <v>0</v>
      </c>
    </row>
    <row r="186" spans="1:7" ht="15.6" outlineLevel="1" x14ac:dyDescent="0.3">
      <c r="A186" s="116"/>
      <c r="B186" s="115"/>
      <c r="C186" s="68" t="s">
        <v>200</v>
      </c>
      <c r="D186" s="67" t="s">
        <v>27</v>
      </c>
      <c r="E186" s="138">
        <v>28</v>
      </c>
      <c r="F186" s="146"/>
      <c r="G186" s="147">
        <f t="shared" si="3"/>
        <v>0</v>
      </c>
    </row>
    <row r="187" spans="1:7" ht="15.6" outlineLevel="1" x14ac:dyDescent="0.3">
      <c r="A187" s="116"/>
      <c r="B187" s="115"/>
      <c r="C187" s="68" t="s">
        <v>201</v>
      </c>
      <c r="D187" s="67" t="s">
        <v>25</v>
      </c>
      <c r="E187" s="138">
        <v>4.5</v>
      </c>
      <c r="F187" s="146"/>
      <c r="G187" s="147">
        <f t="shared" si="3"/>
        <v>0</v>
      </c>
    </row>
    <row r="188" spans="1:7" ht="15.6" outlineLevel="1" x14ac:dyDescent="0.3">
      <c r="A188" s="116"/>
      <c r="B188" s="115"/>
      <c r="C188" s="68" t="s">
        <v>222</v>
      </c>
      <c r="D188" s="67" t="s">
        <v>27</v>
      </c>
      <c r="E188" s="138">
        <v>28</v>
      </c>
      <c r="F188" s="146"/>
      <c r="G188" s="147">
        <f t="shared" si="3"/>
        <v>0</v>
      </c>
    </row>
    <row r="189" spans="1:7" ht="15.6" outlineLevel="1" x14ac:dyDescent="0.3">
      <c r="A189" s="116"/>
      <c r="B189" s="115"/>
      <c r="C189" s="68" t="s">
        <v>203</v>
      </c>
      <c r="D189" s="67" t="s">
        <v>27</v>
      </c>
      <c r="E189" s="138">
        <v>84</v>
      </c>
      <c r="F189" s="146"/>
      <c r="G189" s="147">
        <f t="shared" si="3"/>
        <v>0</v>
      </c>
    </row>
    <row r="190" spans="1:7" ht="15.6" outlineLevel="1" x14ac:dyDescent="0.3">
      <c r="A190" s="116"/>
      <c r="B190" s="115"/>
      <c r="C190" s="68" t="s">
        <v>204</v>
      </c>
      <c r="D190" s="67" t="s">
        <v>27</v>
      </c>
      <c r="E190" s="138">
        <v>28</v>
      </c>
      <c r="F190" s="146"/>
      <c r="G190" s="147">
        <f t="shared" si="3"/>
        <v>0</v>
      </c>
    </row>
    <row r="191" spans="1:7" ht="28.8" x14ac:dyDescent="0.3">
      <c r="A191" s="114">
        <f>MAX($A$7:A190)+1</f>
        <v>45</v>
      </c>
      <c r="B191" s="115" t="s">
        <v>223</v>
      </c>
      <c r="C191" s="69" t="s">
        <v>224</v>
      </c>
      <c r="D191" s="70" t="s">
        <v>27</v>
      </c>
      <c r="E191" s="137">
        <v>1</v>
      </c>
      <c r="F191" s="148">
        <f>G191/E191</f>
        <v>0</v>
      </c>
      <c r="G191" s="149">
        <f>SUM(G192:G201)</f>
        <v>0</v>
      </c>
    </row>
    <row r="192" spans="1:7" ht="28.8" outlineLevel="1" x14ac:dyDescent="0.3">
      <c r="A192" s="116"/>
      <c r="B192" s="115"/>
      <c r="C192" s="68" t="s">
        <v>225</v>
      </c>
      <c r="D192" s="67" t="s">
        <v>27</v>
      </c>
      <c r="E192" s="138">
        <v>1</v>
      </c>
      <c r="F192" s="146"/>
      <c r="G192" s="147">
        <f t="shared" si="3"/>
        <v>0</v>
      </c>
    </row>
    <row r="193" spans="1:9" ht="15.6" outlineLevel="1" x14ac:dyDescent="0.3">
      <c r="A193" s="116"/>
      <c r="B193" s="115"/>
      <c r="C193" s="68" t="s">
        <v>226</v>
      </c>
      <c r="D193" s="67" t="s">
        <v>27</v>
      </c>
      <c r="E193" s="138">
        <v>1</v>
      </c>
      <c r="F193" s="146"/>
      <c r="G193" s="147">
        <f t="shared" si="3"/>
        <v>0</v>
      </c>
    </row>
    <row r="194" spans="1:9" ht="15.6" outlineLevel="1" x14ac:dyDescent="0.3">
      <c r="A194" s="116"/>
      <c r="B194" s="115"/>
      <c r="C194" s="68" t="s">
        <v>227</v>
      </c>
      <c r="D194" s="67" t="s">
        <v>27</v>
      </c>
      <c r="E194" s="138">
        <v>1</v>
      </c>
      <c r="F194" s="146"/>
      <c r="G194" s="147">
        <f t="shared" si="3"/>
        <v>0</v>
      </c>
    </row>
    <row r="195" spans="1:9" ht="15.6" outlineLevel="1" x14ac:dyDescent="0.3">
      <c r="A195" s="116"/>
      <c r="B195" s="115"/>
      <c r="C195" s="68" t="s">
        <v>228</v>
      </c>
      <c r="D195" s="67" t="s">
        <v>27</v>
      </c>
      <c r="E195" s="138">
        <v>1</v>
      </c>
      <c r="F195" s="146"/>
      <c r="G195" s="147">
        <f t="shared" si="3"/>
        <v>0</v>
      </c>
    </row>
    <row r="196" spans="1:9" ht="15.6" outlineLevel="1" x14ac:dyDescent="0.3">
      <c r="A196" s="116"/>
      <c r="B196" s="115"/>
      <c r="C196" s="68" t="s">
        <v>229</v>
      </c>
      <c r="D196" s="67" t="s">
        <v>27</v>
      </c>
      <c r="E196" s="138">
        <v>1</v>
      </c>
      <c r="F196" s="146"/>
      <c r="G196" s="147">
        <f t="shared" si="3"/>
        <v>0</v>
      </c>
    </row>
    <row r="197" spans="1:9" ht="15.6" outlineLevel="1" x14ac:dyDescent="0.3">
      <c r="A197" s="116"/>
      <c r="B197" s="115"/>
      <c r="C197" s="68" t="s">
        <v>230</v>
      </c>
      <c r="D197" s="67" t="s">
        <v>27</v>
      </c>
      <c r="E197" s="138">
        <v>1</v>
      </c>
      <c r="F197" s="146"/>
      <c r="G197" s="147">
        <f t="shared" si="3"/>
        <v>0</v>
      </c>
    </row>
    <row r="198" spans="1:9" ht="15.6" outlineLevel="1" x14ac:dyDescent="0.3">
      <c r="A198" s="116"/>
      <c r="B198" s="115"/>
      <c r="C198" s="68" t="s">
        <v>231</v>
      </c>
      <c r="D198" s="67" t="s">
        <v>27</v>
      </c>
      <c r="E198" s="138">
        <v>4</v>
      </c>
      <c r="F198" s="146"/>
      <c r="G198" s="147">
        <f t="shared" si="3"/>
        <v>0</v>
      </c>
    </row>
    <row r="199" spans="1:9" ht="15.6" outlineLevel="1" x14ac:dyDescent="0.3">
      <c r="A199" s="116"/>
      <c r="B199" s="115"/>
      <c r="C199" s="68" t="s">
        <v>232</v>
      </c>
      <c r="D199" s="67" t="s">
        <v>25</v>
      </c>
      <c r="E199" s="138">
        <v>0.5</v>
      </c>
      <c r="F199" s="146"/>
      <c r="G199" s="147">
        <f t="shared" si="3"/>
        <v>0</v>
      </c>
    </row>
    <row r="200" spans="1:9" ht="15.6" outlineLevel="1" x14ac:dyDescent="0.3">
      <c r="A200" s="116"/>
      <c r="B200" s="115"/>
      <c r="C200" s="68" t="s">
        <v>233</v>
      </c>
      <c r="D200" s="67" t="s">
        <v>49</v>
      </c>
      <c r="E200" s="138">
        <v>14.9</v>
      </c>
      <c r="F200" s="146"/>
      <c r="G200" s="147">
        <f t="shared" si="3"/>
        <v>0</v>
      </c>
    </row>
    <row r="201" spans="1:9" ht="16.2" outlineLevel="1" thickBot="1" x14ac:dyDescent="0.35">
      <c r="A201" s="116"/>
      <c r="B201" s="115"/>
      <c r="C201" s="68" t="s">
        <v>204</v>
      </c>
      <c r="D201" s="67" t="s">
        <v>27</v>
      </c>
      <c r="E201" s="138">
        <v>1</v>
      </c>
      <c r="F201" s="146"/>
      <c r="G201" s="147">
        <f t="shared" si="3"/>
        <v>0</v>
      </c>
    </row>
    <row r="202" spans="1:9" ht="16.2" thickBot="1" x14ac:dyDescent="0.3">
      <c r="A202" s="111"/>
      <c r="B202" s="112"/>
      <c r="C202" s="110" t="s">
        <v>589</v>
      </c>
      <c r="D202" s="113"/>
      <c r="E202" s="136"/>
      <c r="F202" s="146"/>
      <c r="G202" s="147"/>
    </row>
    <row r="203" spans="1:9" ht="15.6" x14ac:dyDescent="0.25">
      <c r="A203" s="111"/>
      <c r="B203" s="112"/>
      <c r="C203" s="110" t="s">
        <v>590</v>
      </c>
      <c r="D203" s="113"/>
      <c r="E203" s="136"/>
      <c r="F203" s="146"/>
      <c r="G203" s="147"/>
    </row>
    <row r="204" spans="1:9" ht="28.8" x14ac:dyDescent="0.3">
      <c r="A204" s="114">
        <f>MAX($A$7:A203)+1</f>
        <v>46</v>
      </c>
      <c r="B204" s="115" t="s">
        <v>234</v>
      </c>
      <c r="C204" s="69" t="s">
        <v>235</v>
      </c>
      <c r="D204" s="70" t="s">
        <v>56</v>
      </c>
      <c r="E204" s="137">
        <v>17.7</v>
      </c>
      <c r="F204" s="148">
        <f>G204/E204</f>
        <v>0</v>
      </c>
      <c r="G204" s="149">
        <f>SUM(G205:G205)</f>
        <v>0</v>
      </c>
    </row>
    <row r="205" spans="1:9" ht="28.8" outlineLevel="1" x14ac:dyDescent="0.3">
      <c r="A205" s="116"/>
      <c r="B205" s="115"/>
      <c r="C205" s="68" t="s">
        <v>236</v>
      </c>
      <c r="D205" s="67" t="s">
        <v>56</v>
      </c>
      <c r="E205" s="138">
        <v>17.7</v>
      </c>
      <c r="F205" s="146"/>
      <c r="G205" s="147">
        <f t="shared" ref="G205:G263" si="4">$E205*F205</f>
        <v>0</v>
      </c>
    </row>
    <row r="206" spans="1:9" ht="28.8" x14ac:dyDescent="0.3">
      <c r="A206" s="114">
        <f>MAX($A$7:A205)+1</f>
        <v>47</v>
      </c>
      <c r="B206" s="115" t="s">
        <v>237</v>
      </c>
      <c r="C206" s="69" t="s">
        <v>238</v>
      </c>
      <c r="D206" s="70" t="s">
        <v>56</v>
      </c>
      <c r="E206" s="137">
        <v>16.8</v>
      </c>
      <c r="F206" s="148">
        <f>G206/E206</f>
        <v>0</v>
      </c>
      <c r="G206" s="149">
        <f>SUM(G207:G210)</f>
        <v>0</v>
      </c>
    </row>
    <row r="207" spans="1:9" ht="28.8" outlineLevel="1" x14ac:dyDescent="0.3">
      <c r="A207" s="116"/>
      <c r="B207" s="115"/>
      <c r="C207" s="68" t="s">
        <v>239</v>
      </c>
      <c r="D207" s="67" t="s">
        <v>56</v>
      </c>
      <c r="E207" s="138">
        <v>16.8</v>
      </c>
      <c r="F207" s="146"/>
      <c r="G207" s="147">
        <f t="shared" si="4"/>
        <v>0</v>
      </c>
    </row>
    <row r="208" spans="1:9" s="27" customFormat="1" ht="15.6" outlineLevel="1" x14ac:dyDescent="0.3">
      <c r="A208" s="116"/>
      <c r="B208" s="115"/>
      <c r="C208" s="68" t="s">
        <v>179</v>
      </c>
      <c r="D208" s="67" t="s">
        <v>27</v>
      </c>
      <c r="E208" s="138">
        <v>6</v>
      </c>
      <c r="F208" s="146"/>
      <c r="G208" s="147">
        <f t="shared" si="4"/>
        <v>0</v>
      </c>
      <c r="I208" s="6"/>
    </row>
    <row r="209" spans="1:9" s="27" customFormat="1" ht="15.6" outlineLevel="1" x14ac:dyDescent="0.3">
      <c r="A209" s="116"/>
      <c r="B209" s="115"/>
      <c r="C209" s="68" t="s">
        <v>648</v>
      </c>
      <c r="D209" s="67" t="s">
        <v>27</v>
      </c>
      <c r="E209" s="138">
        <v>6</v>
      </c>
      <c r="F209" s="146"/>
      <c r="G209" s="147">
        <f t="shared" si="4"/>
        <v>0</v>
      </c>
      <c r="I209" s="6"/>
    </row>
    <row r="210" spans="1:9" s="27" customFormat="1" ht="15.6" outlineLevel="1" x14ac:dyDescent="0.3">
      <c r="A210" s="116"/>
      <c r="B210" s="115"/>
      <c r="C210" s="68" t="s">
        <v>669</v>
      </c>
      <c r="D210" s="67" t="s">
        <v>27</v>
      </c>
      <c r="E210" s="138">
        <v>6</v>
      </c>
      <c r="F210" s="146"/>
      <c r="G210" s="147">
        <f t="shared" si="4"/>
        <v>0</v>
      </c>
      <c r="I210" s="6"/>
    </row>
    <row r="211" spans="1:9" ht="28.8" x14ac:dyDescent="0.3">
      <c r="A211" s="114">
        <f>MAX($A$7:A210)+1</f>
        <v>48</v>
      </c>
      <c r="B211" s="115" t="s">
        <v>240</v>
      </c>
      <c r="C211" s="69" t="s">
        <v>559</v>
      </c>
      <c r="D211" s="70" t="s">
        <v>25</v>
      </c>
      <c r="E211" s="137">
        <v>5.9</v>
      </c>
      <c r="F211" s="148">
        <f>G211/E211</f>
        <v>0</v>
      </c>
      <c r="G211" s="149">
        <f>SUM(G212:G212)</f>
        <v>0</v>
      </c>
    </row>
    <row r="212" spans="1:9" ht="28.8" outlineLevel="1" x14ac:dyDescent="0.3">
      <c r="A212" s="116"/>
      <c r="B212" s="115"/>
      <c r="C212" s="68" t="s">
        <v>560</v>
      </c>
      <c r="D212" s="67" t="s">
        <v>25</v>
      </c>
      <c r="E212" s="138">
        <v>5.9</v>
      </c>
      <c r="F212" s="146"/>
      <c r="G212" s="147">
        <f t="shared" si="4"/>
        <v>0</v>
      </c>
    </row>
    <row r="213" spans="1:9" ht="28.8" x14ac:dyDescent="0.3">
      <c r="A213" s="114">
        <f>MAX($A$7:A212)+1</f>
        <v>49</v>
      </c>
      <c r="B213" s="115" t="s">
        <v>241</v>
      </c>
      <c r="C213" s="69" t="s">
        <v>47</v>
      </c>
      <c r="D213" s="70" t="s">
        <v>49</v>
      </c>
      <c r="E213" s="137">
        <v>112.92</v>
      </c>
      <c r="F213" s="148">
        <f>G213/E213</f>
        <v>0</v>
      </c>
      <c r="G213" s="149">
        <f>SUM(G214:G214)</f>
        <v>0</v>
      </c>
    </row>
    <row r="214" spans="1:9" ht="29.4" outlineLevel="1" thickBot="1" x14ac:dyDescent="0.35">
      <c r="A214" s="116"/>
      <c r="B214" s="115"/>
      <c r="C214" s="68" t="s">
        <v>48</v>
      </c>
      <c r="D214" s="67" t="s">
        <v>49</v>
      </c>
      <c r="E214" s="138">
        <v>112.92</v>
      </c>
      <c r="F214" s="146"/>
      <c r="G214" s="147">
        <f t="shared" si="4"/>
        <v>0</v>
      </c>
    </row>
    <row r="215" spans="1:9" ht="15.6" x14ac:dyDescent="0.25">
      <c r="A215" s="111"/>
      <c r="B215" s="112"/>
      <c r="C215" s="110" t="s">
        <v>591</v>
      </c>
      <c r="D215" s="113"/>
      <c r="E215" s="136"/>
      <c r="F215" s="146"/>
      <c r="G215" s="147"/>
    </row>
    <row r="216" spans="1:9" ht="28.8" x14ac:dyDescent="0.3">
      <c r="A216" s="114">
        <f>MAX($A$7:A215)+1</f>
        <v>50</v>
      </c>
      <c r="B216" s="115" t="s">
        <v>244</v>
      </c>
      <c r="C216" s="69" t="s">
        <v>245</v>
      </c>
      <c r="D216" s="70" t="s">
        <v>56</v>
      </c>
      <c r="E216" s="137">
        <v>21.6</v>
      </c>
      <c r="F216" s="148">
        <f>G216/E216</f>
        <v>0</v>
      </c>
      <c r="G216" s="149">
        <f>SUM(G217:G217)</f>
        <v>0</v>
      </c>
    </row>
    <row r="217" spans="1:9" ht="28.8" outlineLevel="1" x14ac:dyDescent="0.3">
      <c r="A217" s="116"/>
      <c r="B217" s="115"/>
      <c r="C217" s="68" t="s">
        <v>246</v>
      </c>
      <c r="D217" s="67" t="s">
        <v>56</v>
      </c>
      <c r="E217" s="138">
        <v>21.6</v>
      </c>
      <c r="F217" s="146"/>
      <c r="G217" s="147">
        <f t="shared" si="4"/>
        <v>0</v>
      </c>
    </row>
    <row r="218" spans="1:9" ht="28.8" x14ac:dyDescent="0.3">
      <c r="A218" s="114">
        <f>MAX($A$7:A217)+1</f>
        <v>51</v>
      </c>
      <c r="B218" s="115" t="s">
        <v>247</v>
      </c>
      <c r="C218" s="69" t="s">
        <v>248</v>
      </c>
      <c r="D218" s="70" t="s">
        <v>56</v>
      </c>
      <c r="E218" s="137">
        <v>19.600000000000001</v>
      </c>
      <c r="F218" s="148">
        <f>G218/E218</f>
        <v>0</v>
      </c>
      <c r="G218" s="149">
        <f>SUM(G219:G222)</f>
        <v>0</v>
      </c>
    </row>
    <row r="219" spans="1:9" ht="28.8" outlineLevel="1" x14ac:dyDescent="0.3">
      <c r="A219" s="116"/>
      <c r="B219" s="115"/>
      <c r="C219" s="68" t="s">
        <v>249</v>
      </c>
      <c r="D219" s="67" t="s">
        <v>56</v>
      </c>
      <c r="E219" s="138">
        <v>19.600000000000001</v>
      </c>
      <c r="F219" s="146"/>
      <c r="G219" s="147">
        <f t="shared" si="4"/>
        <v>0</v>
      </c>
    </row>
    <row r="220" spans="1:9" s="27" customFormat="1" ht="15.6" outlineLevel="1" x14ac:dyDescent="0.3">
      <c r="A220" s="116"/>
      <c r="B220" s="115"/>
      <c r="C220" s="68" t="s">
        <v>672</v>
      </c>
      <c r="D220" s="67" t="s">
        <v>27</v>
      </c>
      <c r="E220" s="138">
        <v>8</v>
      </c>
      <c r="F220" s="146"/>
      <c r="G220" s="147">
        <f t="shared" si="4"/>
        <v>0</v>
      </c>
      <c r="I220" s="6"/>
    </row>
    <row r="221" spans="1:9" s="27" customFormat="1" ht="15.6" outlineLevel="1" x14ac:dyDescent="0.3">
      <c r="A221" s="116"/>
      <c r="B221" s="115"/>
      <c r="C221" s="68" t="s">
        <v>252</v>
      </c>
      <c r="D221" s="67" t="s">
        <v>27</v>
      </c>
      <c r="E221" s="138">
        <v>8</v>
      </c>
      <c r="F221" s="146"/>
      <c r="G221" s="147">
        <f t="shared" si="4"/>
        <v>0</v>
      </c>
      <c r="I221" s="6"/>
    </row>
    <row r="222" spans="1:9" s="27" customFormat="1" ht="15.6" outlineLevel="1" x14ac:dyDescent="0.3">
      <c r="A222" s="116"/>
      <c r="B222" s="115"/>
      <c r="C222" s="68" t="s">
        <v>253</v>
      </c>
      <c r="D222" s="67" t="s">
        <v>27</v>
      </c>
      <c r="E222" s="138">
        <v>8</v>
      </c>
      <c r="F222" s="146"/>
      <c r="G222" s="147">
        <f t="shared" si="4"/>
        <v>0</v>
      </c>
      <c r="I222" s="6"/>
    </row>
    <row r="223" spans="1:9" ht="28.8" x14ac:dyDescent="0.3">
      <c r="A223" s="114">
        <f>MAX($A$7:A222)+1</f>
        <v>52</v>
      </c>
      <c r="B223" s="115" t="s">
        <v>250</v>
      </c>
      <c r="C223" s="69" t="s">
        <v>559</v>
      </c>
      <c r="D223" s="70" t="s">
        <v>25</v>
      </c>
      <c r="E223" s="137">
        <v>9.3000000000000007</v>
      </c>
      <c r="F223" s="148">
        <f>G223/E223</f>
        <v>0</v>
      </c>
      <c r="G223" s="149">
        <f>SUM(G224:G224)</f>
        <v>0</v>
      </c>
    </row>
    <row r="224" spans="1:9" ht="28.8" outlineLevel="1" x14ac:dyDescent="0.3">
      <c r="A224" s="116"/>
      <c r="B224" s="115"/>
      <c r="C224" s="68" t="s">
        <v>560</v>
      </c>
      <c r="D224" s="67" t="s">
        <v>25</v>
      </c>
      <c r="E224" s="138">
        <v>9.3000000000000007</v>
      </c>
      <c r="F224" s="146"/>
      <c r="G224" s="147">
        <f t="shared" si="4"/>
        <v>0</v>
      </c>
    </row>
    <row r="225" spans="1:9" ht="28.8" x14ac:dyDescent="0.3">
      <c r="A225" s="114">
        <f>MAX($A$7:A224)+1</f>
        <v>53</v>
      </c>
      <c r="B225" s="115" t="s">
        <v>251</v>
      </c>
      <c r="C225" s="69" t="s">
        <v>47</v>
      </c>
      <c r="D225" s="70" t="s">
        <v>49</v>
      </c>
      <c r="E225" s="137">
        <v>241.6</v>
      </c>
      <c r="F225" s="148">
        <f>G225/E225</f>
        <v>0</v>
      </c>
      <c r="G225" s="149">
        <f>SUM(G226:G226)</f>
        <v>0</v>
      </c>
    </row>
    <row r="226" spans="1:9" ht="29.4" outlineLevel="1" thickBot="1" x14ac:dyDescent="0.35">
      <c r="A226" s="117"/>
      <c r="B226" s="115"/>
      <c r="C226" s="68" t="s">
        <v>48</v>
      </c>
      <c r="D226" s="67" t="s">
        <v>49</v>
      </c>
      <c r="E226" s="138">
        <v>241.6</v>
      </c>
      <c r="F226" s="146"/>
      <c r="G226" s="147">
        <f t="shared" si="4"/>
        <v>0</v>
      </c>
    </row>
    <row r="227" spans="1:9" ht="15.6" x14ac:dyDescent="0.25">
      <c r="A227" s="118"/>
      <c r="B227" s="112"/>
      <c r="C227" s="110" t="s">
        <v>592</v>
      </c>
      <c r="D227" s="113"/>
      <c r="E227" s="136"/>
      <c r="F227" s="146"/>
      <c r="G227" s="147"/>
    </row>
    <row r="228" spans="1:9" ht="28.8" x14ac:dyDescent="0.3">
      <c r="A228" s="114">
        <f>MAX($A$7:A227)+1</f>
        <v>54</v>
      </c>
      <c r="B228" s="115" t="s">
        <v>256</v>
      </c>
      <c r="C228" s="69" t="s">
        <v>257</v>
      </c>
      <c r="D228" s="70" t="s">
        <v>56</v>
      </c>
      <c r="E228" s="137">
        <v>7.2</v>
      </c>
      <c r="F228" s="148">
        <f>G228/E228</f>
        <v>0</v>
      </c>
      <c r="G228" s="149">
        <f>SUM(G229:G231)</f>
        <v>0</v>
      </c>
    </row>
    <row r="229" spans="1:9" ht="28.8" outlineLevel="1" x14ac:dyDescent="0.3">
      <c r="A229" s="114"/>
      <c r="B229" s="115"/>
      <c r="C229" s="68" t="s">
        <v>258</v>
      </c>
      <c r="D229" s="67" t="s">
        <v>56</v>
      </c>
      <c r="E229" s="138">
        <v>7.2</v>
      </c>
      <c r="F229" s="146"/>
      <c r="G229" s="147">
        <f t="shared" si="4"/>
        <v>0</v>
      </c>
    </row>
    <row r="230" spans="1:9" s="27" customFormat="1" ht="15.6" outlineLevel="1" x14ac:dyDescent="0.3">
      <c r="A230" s="114"/>
      <c r="B230" s="115"/>
      <c r="C230" s="68" t="s">
        <v>673</v>
      </c>
      <c r="D230" s="67" t="s">
        <v>27</v>
      </c>
      <c r="E230" s="138">
        <v>2</v>
      </c>
      <c r="F230" s="146"/>
      <c r="G230" s="147">
        <f t="shared" si="4"/>
        <v>0</v>
      </c>
      <c r="I230" s="6"/>
    </row>
    <row r="231" spans="1:9" s="27" customFormat="1" ht="15.6" outlineLevel="1" x14ac:dyDescent="0.3">
      <c r="A231" s="114"/>
      <c r="B231" s="115"/>
      <c r="C231" s="68" t="s">
        <v>674</v>
      </c>
      <c r="D231" s="67" t="s">
        <v>27</v>
      </c>
      <c r="E231" s="138">
        <v>2</v>
      </c>
      <c r="F231" s="146"/>
      <c r="G231" s="147">
        <f t="shared" si="4"/>
        <v>0</v>
      </c>
      <c r="I231" s="6"/>
    </row>
    <row r="232" spans="1:9" ht="28.8" x14ac:dyDescent="0.3">
      <c r="A232" s="114">
        <f>MAX($A$7:A231)+1</f>
        <v>55</v>
      </c>
      <c r="B232" s="115" t="s">
        <v>259</v>
      </c>
      <c r="C232" s="69" t="s">
        <v>559</v>
      </c>
      <c r="D232" s="70" t="s">
        <v>25</v>
      </c>
      <c r="E232" s="137">
        <v>0.9</v>
      </c>
      <c r="F232" s="148">
        <f>G232/E232</f>
        <v>0</v>
      </c>
      <c r="G232" s="149">
        <f>SUM(G233:G233)</f>
        <v>0</v>
      </c>
    </row>
    <row r="233" spans="1:9" ht="28.8" outlineLevel="1" x14ac:dyDescent="0.3">
      <c r="A233" s="116"/>
      <c r="B233" s="115"/>
      <c r="C233" s="68" t="s">
        <v>560</v>
      </c>
      <c r="D233" s="67" t="s">
        <v>25</v>
      </c>
      <c r="E233" s="138">
        <v>0.9</v>
      </c>
      <c r="F233" s="146"/>
      <c r="G233" s="147">
        <f t="shared" si="4"/>
        <v>0</v>
      </c>
    </row>
    <row r="234" spans="1:9" ht="28.8" x14ac:dyDescent="0.3">
      <c r="A234" s="114">
        <f>MAX($A$7:A233)+1</f>
        <v>56</v>
      </c>
      <c r="B234" s="115" t="s">
        <v>260</v>
      </c>
      <c r="C234" s="69" t="s">
        <v>47</v>
      </c>
      <c r="D234" s="70" t="s">
        <v>49</v>
      </c>
      <c r="E234" s="137">
        <v>19.100000000000001</v>
      </c>
      <c r="F234" s="148">
        <f>G234/E234</f>
        <v>0</v>
      </c>
      <c r="G234" s="149">
        <f>SUM(G235:G235)</f>
        <v>0</v>
      </c>
    </row>
    <row r="235" spans="1:9" ht="29.4" outlineLevel="1" thickBot="1" x14ac:dyDescent="0.35">
      <c r="A235" s="119"/>
      <c r="B235" s="115"/>
      <c r="C235" s="68" t="s">
        <v>48</v>
      </c>
      <c r="D235" s="67" t="s">
        <v>49</v>
      </c>
      <c r="E235" s="138">
        <v>19.100000000000001</v>
      </c>
      <c r="F235" s="146"/>
      <c r="G235" s="147">
        <f t="shared" si="4"/>
        <v>0</v>
      </c>
    </row>
    <row r="236" spans="1:9" ht="16.2" thickBot="1" x14ac:dyDescent="0.3">
      <c r="A236" s="120"/>
      <c r="B236" s="112"/>
      <c r="C236" s="110" t="s">
        <v>593</v>
      </c>
      <c r="D236" s="113"/>
      <c r="E236" s="136"/>
      <c r="F236" s="146"/>
      <c r="G236" s="147"/>
    </row>
    <row r="237" spans="1:9" ht="15.6" x14ac:dyDescent="0.25">
      <c r="A237" s="126"/>
      <c r="B237" s="112"/>
      <c r="C237" s="110" t="s">
        <v>73</v>
      </c>
      <c r="D237" s="113"/>
      <c r="E237" s="136"/>
      <c r="F237" s="146"/>
      <c r="G237" s="147"/>
    </row>
    <row r="238" spans="1:9" ht="28.8" x14ac:dyDescent="0.3">
      <c r="A238" s="114">
        <f>MAX($A$7:A237)+1</f>
        <v>57</v>
      </c>
      <c r="B238" s="115" t="s">
        <v>263</v>
      </c>
      <c r="C238" s="69" t="s">
        <v>264</v>
      </c>
      <c r="D238" s="70" t="s">
        <v>25</v>
      </c>
      <c r="E238" s="137">
        <v>63.35</v>
      </c>
      <c r="F238" s="148">
        <f>G238/E238</f>
        <v>0</v>
      </c>
      <c r="G238" s="149">
        <f>SUM(G239:G240)</f>
        <v>0</v>
      </c>
    </row>
    <row r="239" spans="1:9" ht="57.6" outlineLevel="1" x14ac:dyDescent="0.3">
      <c r="A239" s="116"/>
      <c r="B239" s="115"/>
      <c r="C239" s="68" t="s">
        <v>265</v>
      </c>
      <c r="D239" s="67" t="s">
        <v>25</v>
      </c>
      <c r="E239" s="138">
        <v>61.5</v>
      </c>
      <c r="F239" s="146"/>
      <c r="G239" s="147">
        <f t="shared" si="4"/>
        <v>0</v>
      </c>
    </row>
    <row r="240" spans="1:9" ht="57.6" outlineLevel="1" x14ac:dyDescent="0.3">
      <c r="A240" s="127"/>
      <c r="B240" s="115"/>
      <c r="C240" s="68" t="s">
        <v>266</v>
      </c>
      <c r="D240" s="67" t="s">
        <v>25</v>
      </c>
      <c r="E240" s="138">
        <v>1.85</v>
      </c>
      <c r="F240" s="146"/>
      <c r="G240" s="147">
        <f t="shared" si="4"/>
        <v>0</v>
      </c>
    </row>
    <row r="241" spans="1:9" ht="28.8" x14ac:dyDescent="0.3">
      <c r="A241" s="114">
        <f>MAX($A$7:A240)+1</f>
        <v>58</v>
      </c>
      <c r="B241" s="115" t="s">
        <v>267</v>
      </c>
      <c r="C241" s="69" t="s">
        <v>268</v>
      </c>
      <c r="D241" s="70" t="s">
        <v>25</v>
      </c>
      <c r="E241" s="137">
        <v>1.65</v>
      </c>
      <c r="F241" s="148">
        <f>G241/E241</f>
        <v>0</v>
      </c>
      <c r="G241" s="149">
        <f>SUM(G242:G243)</f>
        <v>0</v>
      </c>
    </row>
    <row r="242" spans="1:9" ht="28.8" outlineLevel="1" x14ac:dyDescent="0.3">
      <c r="A242" s="121"/>
      <c r="B242" s="115"/>
      <c r="C242" s="68" t="s">
        <v>269</v>
      </c>
      <c r="D242" s="67" t="s">
        <v>25</v>
      </c>
      <c r="E242" s="138">
        <v>1.65</v>
      </c>
      <c r="F242" s="146"/>
      <c r="G242" s="147">
        <f t="shared" si="4"/>
        <v>0</v>
      </c>
    </row>
    <row r="243" spans="1:9" s="27" customFormat="1" ht="28.8" outlineLevel="1" x14ac:dyDescent="0.3">
      <c r="A243" s="122"/>
      <c r="B243" s="115"/>
      <c r="C243" s="68" t="s">
        <v>270</v>
      </c>
      <c r="D243" s="67" t="s">
        <v>25</v>
      </c>
      <c r="E243" s="138">
        <v>0.2</v>
      </c>
      <c r="F243" s="146"/>
      <c r="G243" s="147">
        <f t="shared" si="4"/>
        <v>0</v>
      </c>
      <c r="I243" s="6"/>
    </row>
    <row r="244" spans="1:9" ht="28.8" x14ac:dyDescent="0.3">
      <c r="A244" s="114">
        <f>MAX($A$7:A243)+1</f>
        <v>59</v>
      </c>
      <c r="B244" s="115" t="s">
        <v>271</v>
      </c>
      <c r="C244" s="69" t="s">
        <v>272</v>
      </c>
      <c r="D244" s="70" t="s">
        <v>25</v>
      </c>
      <c r="E244" s="137">
        <v>4.9000000000000004</v>
      </c>
      <c r="F244" s="148">
        <f>G244/E244</f>
        <v>0</v>
      </c>
      <c r="G244" s="149">
        <f>SUM(G245:G247)</f>
        <v>0</v>
      </c>
    </row>
    <row r="245" spans="1:9" ht="28.8" outlineLevel="1" x14ac:dyDescent="0.3">
      <c r="A245" s="116"/>
      <c r="B245" s="115"/>
      <c r="C245" s="68" t="s">
        <v>273</v>
      </c>
      <c r="D245" s="67" t="s">
        <v>25</v>
      </c>
      <c r="E245" s="138">
        <v>4.9000000000000004</v>
      </c>
      <c r="F245" s="146"/>
      <c r="G245" s="147">
        <f t="shared" si="4"/>
        <v>0</v>
      </c>
    </row>
    <row r="246" spans="1:9" ht="15.6" outlineLevel="1" x14ac:dyDescent="0.3">
      <c r="A246" s="116"/>
      <c r="B246" s="115"/>
      <c r="C246" s="68" t="s">
        <v>274</v>
      </c>
      <c r="D246" s="67" t="s">
        <v>25</v>
      </c>
      <c r="E246" s="138">
        <v>4.9000000000000004</v>
      </c>
      <c r="F246" s="146"/>
      <c r="G246" s="147">
        <f t="shared" si="4"/>
        <v>0</v>
      </c>
    </row>
    <row r="247" spans="1:9" ht="15.6" outlineLevel="1" x14ac:dyDescent="0.3">
      <c r="A247" s="127"/>
      <c r="B247" s="115"/>
      <c r="C247" s="68" t="s">
        <v>275</v>
      </c>
      <c r="D247" s="67" t="s">
        <v>58</v>
      </c>
      <c r="E247" s="138">
        <v>0.4</v>
      </c>
      <c r="F247" s="146"/>
      <c r="G247" s="147">
        <f t="shared" si="4"/>
        <v>0</v>
      </c>
    </row>
    <row r="248" spans="1:9" ht="57.6" x14ac:dyDescent="0.3">
      <c r="A248" s="114">
        <f>MAX($A$7:A247)+1</f>
        <v>60</v>
      </c>
      <c r="B248" s="115" t="s">
        <v>276</v>
      </c>
      <c r="C248" s="69" t="s">
        <v>277</v>
      </c>
      <c r="D248" s="70" t="s">
        <v>49</v>
      </c>
      <c r="E248" s="137">
        <v>39</v>
      </c>
      <c r="F248" s="148">
        <f>G248/E248</f>
        <v>0</v>
      </c>
      <c r="G248" s="149">
        <f>SUM(G249:G249)</f>
        <v>0</v>
      </c>
    </row>
    <row r="249" spans="1:9" ht="57.6" outlineLevel="1" x14ac:dyDescent="0.3">
      <c r="A249" s="116"/>
      <c r="B249" s="115"/>
      <c r="C249" s="68" t="s">
        <v>278</v>
      </c>
      <c r="D249" s="67" t="s">
        <v>49</v>
      </c>
      <c r="E249" s="138">
        <v>39</v>
      </c>
      <c r="F249" s="146"/>
      <c r="G249" s="147">
        <f t="shared" si="4"/>
        <v>0</v>
      </c>
    </row>
    <row r="250" spans="1:9" ht="28.8" x14ac:dyDescent="0.3">
      <c r="A250" s="114">
        <f>MAX($A$7:A249)+1</f>
        <v>61</v>
      </c>
      <c r="B250" s="115" t="s">
        <v>279</v>
      </c>
      <c r="C250" s="69" t="s">
        <v>670</v>
      </c>
      <c r="D250" s="70" t="s">
        <v>25</v>
      </c>
      <c r="E250" s="137">
        <v>62.1</v>
      </c>
      <c r="F250" s="148">
        <f>G250/E250</f>
        <v>0</v>
      </c>
      <c r="G250" s="149">
        <f>SUM(G251:G251)</f>
        <v>0</v>
      </c>
    </row>
    <row r="251" spans="1:9" ht="57.6" outlineLevel="1" x14ac:dyDescent="0.3">
      <c r="A251" s="116"/>
      <c r="B251" s="115"/>
      <c r="C251" s="68" t="s">
        <v>281</v>
      </c>
      <c r="D251" s="67" t="s">
        <v>25</v>
      </c>
      <c r="E251" s="138">
        <v>62.1</v>
      </c>
      <c r="F251" s="146"/>
      <c r="G251" s="147">
        <f t="shared" si="4"/>
        <v>0</v>
      </c>
    </row>
    <row r="252" spans="1:9" ht="15.6" x14ac:dyDescent="0.3">
      <c r="A252" s="114">
        <f>MAX($A$7:A251)+1</f>
        <v>62</v>
      </c>
      <c r="B252" s="115" t="s">
        <v>282</v>
      </c>
      <c r="C252" s="69" t="s">
        <v>283</v>
      </c>
      <c r="D252" s="70" t="s">
        <v>49</v>
      </c>
      <c r="E252" s="137">
        <v>34.5</v>
      </c>
      <c r="F252" s="148">
        <f>G252/E252</f>
        <v>0</v>
      </c>
      <c r="G252" s="149">
        <f>SUM(G253:G254)</f>
        <v>0</v>
      </c>
    </row>
    <row r="253" spans="1:9" ht="15.6" outlineLevel="1" x14ac:dyDescent="0.3">
      <c r="A253" s="116"/>
      <c r="B253" s="115"/>
      <c r="C253" s="68" t="s">
        <v>284</v>
      </c>
      <c r="D253" s="67" t="s">
        <v>49</v>
      </c>
      <c r="E253" s="138">
        <v>34.5</v>
      </c>
      <c r="F253" s="146"/>
      <c r="G253" s="147">
        <f t="shared" si="4"/>
        <v>0</v>
      </c>
    </row>
    <row r="254" spans="1:9" ht="15.6" outlineLevel="1" x14ac:dyDescent="0.3">
      <c r="A254" s="114"/>
      <c r="B254" s="115"/>
      <c r="C254" s="68" t="s">
        <v>285</v>
      </c>
      <c r="D254" s="67" t="s">
        <v>49</v>
      </c>
      <c r="E254" s="138">
        <v>41.4</v>
      </c>
      <c r="F254" s="146"/>
      <c r="G254" s="147">
        <f t="shared" si="4"/>
        <v>0</v>
      </c>
    </row>
    <row r="255" spans="1:9" ht="15.6" x14ac:dyDescent="0.3">
      <c r="A255" s="114">
        <f>MAX($A$7:A254)+1</f>
        <v>63</v>
      </c>
      <c r="B255" s="115" t="s">
        <v>286</v>
      </c>
      <c r="C255" s="69" t="s">
        <v>287</v>
      </c>
      <c r="D255" s="70" t="s">
        <v>29</v>
      </c>
      <c r="E255" s="137">
        <v>112</v>
      </c>
      <c r="F255" s="148">
        <f>G255/E255</f>
        <v>0</v>
      </c>
      <c r="G255" s="149">
        <f>SUM(G256:G256)</f>
        <v>0</v>
      </c>
    </row>
    <row r="256" spans="1:9" ht="16.2" outlineLevel="1" thickBot="1" x14ac:dyDescent="0.35">
      <c r="A256" s="128"/>
      <c r="B256" s="115"/>
      <c r="C256" s="68" t="s">
        <v>288</v>
      </c>
      <c r="D256" s="67" t="s">
        <v>29</v>
      </c>
      <c r="E256" s="138">
        <v>112</v>
      </c>
      <c r="F256" s="146"/>
      <c r="G256" s="147">
        <f t="shared" si="4"/>
        <v>0</v>
      </c>
    </row>
    <row r="257" spans="1:7" ht="15.6" x14ac:dyDescent="0.25">
      <c r="A257" s="118"/>
      <c r="B257" s="112"/>
      <c r="C257" s="110" t="s">
        <v>594</v>
      </c>
      <c r="D257" s="113"/>
      <c r="E257" s="136"/>
      <c r="F257" s="146"/>
      <c r="G257" s="147"/>
    </row>
    <row r="258" spans="1:7" ht="28.8" x14ac:dyDescent="0.3">
      <c r="A258" s="114">
        <f>MAX($A$7:A257)+1</f>
        <v>64</v>
      </c>
      <c r="B258" s="115" t="s">
        <v>289</v>
      </c>
      <c r="C258" s="69" t="s">
        <v>290</v>
      </c>
      <c r="D258" s="70" t="s">
        <v>58</v>
      </c>
      <c r="E258" s="137">
        <v>28.2</v>
      </c>
      <c r="F258" s="148">
        <f>G258/E258</f>
        <v>0</v>
      </c>
      <c r="G258" s="149">
        <f>SUM(G259:G260)</f>
        <v>0</v>
      </c>
    </row>
    <row r="259" spans="1:7" ht="28.8" outlineLevel="1" x14ac:dyDescent="0.3">
      <c r="A259" s="116"/>
      <c r="B259" s="115"/>
      <c r="C259" s="68" t="s">
        <v>291</v>
      </c>
      <c r="D259" s="67" t="s">
        <v>58</v>
      </c>
      <c r="E259" s="138">
        <v>28.2</v>
      </c>
      <c r="F259" s="146"/>
      <c r="G259" s="147">
        <f t="shared" si="4"/>
        <v>0</v>
      </c>
    </row>
    <row r="260" spans="1:7" ht="15.6" outlineLevel="1" x14ac:dyDescent="0.3">
      <c r="A260" s="114"/>
      <c r="B260" s="115"/>
      <c r="C260" s="68" t="s">
        <v>698</v>
      </c>
      <c r="D260" s="67" t="s">
        <v>58</v>
      </c>
      <c r="E260" s="138">
        <v>2.2200000000000002</v>
      </c>
      <c r="F260" s="146"/>
      <c r="G260" s="147">
        <f t="shared" si="4"/>
        <v>0</v>
      </c>
    </row>
    <row r="261" spans="1:7" ht="15.6" x14ac:dyDescent="0.3">
      <c r="A261" s="114">
        <f>MAX($A$7:A260)+1</f>
        <v>65</v>
      </c>
      <c r="B261" s="115" t="s">
        <v>292</v>
      </c>
      <c r="C261" s="69" t="s">
        <v>656</v>
      </c>
      <c r="D261" s="70" t="s">
        <v>58</v>
      </c>
      <c r="E261" s="137">
        <v>28.2</v>
      </c>
      <c r="F261" s="148">
        <f>G261/E261</f>
        <v>0</v>
      </c>
      <c r="G261" s="149">
        <f>SUM(G262:G263)</f>
        <v>0</v>
      </c>
    </row>
    <row r="262" spans="1:7" ht="15.6" outlineLevel="1" x14ac:dyDescent="0.3">
      <c r="A262" s="122"/>
      <c r="B262" s="115"/>
      <c r="C262" s="68" t="s">
        <v>296</v>
      </c>
      <c r="D262" s="67" t="s">
        <v>58</v>
      </c>
      <c r="E262" s="138">
        <v>28.2</v>
      </c>
      <c r="F262" s="146"/>
      <c r="G262" s="147">
        <f t="shared" si="4"/>
        <v>0</v>
      </c>
    </row>
    <row r="263" spans="1:7" ht="16.2" outlineLevel="1" thickBot="1" x14ac:dyDescent="0.35">
      <c r="A263" s="129"/>
      <c r="B263" s="115"/>
      <c r="C263" s="68" t="s">
        <v>655</v>
      </c>
      <c r="D263" s="67" t="s">
        <v>58</v>
      </c>
      <c r="E263" s="138">
        <v>2.2200000000000002</v>
      </c>
      <c r="F263" s="146"/>
      <c r="G263" s="147">
        <f t="shared" si="4"/>
        <v>0</v>
      </c>
    </row>
    <row r="264" spans="1:7" ht="16.2" thickBot="1" x14ac:dyDescent="0.3">
      <c r="A264" s="131"/>
      <c r="B264" s="112"/>
      <c r="C264" s="110" t="s">
        <v>595</v>
      </c>
      <c r="D264" s="113"/>
      <c r="E264" s="136"/>
      <c r="F264" s="146"/>
      <c r="G264" s="147"/>
    </row>
    <row r="265" spans="1:7" ht="15.6" x14ac:dyDescent="0.25">
      <c r="A265" s="130"/>
      <c r="B265" s="112"/>
      <c r="C265" s="110" t="s">
        <v>73</v>
      </c>
      <c r="D265" s="113"/>
      <c r="E265" s="136"/>
      <c r="F265" s="146"/>
      <c r="G265" s="147"/>
    </row>
    <row r="266" spans="1:7" ht="15.6" x14ac:dyDescent="0.3">
      <c r="A266" s="114">
        <f>MAX($A$7:A265)+1</f>
        <v>66</v>
      </c>
      <c r="B266" s="115" t="s">
        <v>299</v>
      </c>
      <c r="C266" s="69" t="s">
        <v>657</v>
      </c>
      <c r="D266" s="70" t="s">
        <v>25</v>
      </c>
      <c r="E266" s="137">
        <v>1691</v>
      </c>
      <c r="F266" s="148">
        <f>G266/E266</f>
        <v>0</v>
      </c>
      <c r="G266" s="149">
        <f>SUM(G267:G269)</f>
        <v>0</v>
      </c>
    </row>
    <row r="267" spans="1:7" ht="86.4" outlineLevel="1" x14ac:dyDescent="0.3">
      <c r="A267" s="114"/>
      <c r="B267" s="115"/>
      <c r="C267" s="68" t="s">
        <v>301</v>
      </c>
      <c r="D267" s="67" t="s">
        <v>25</v>
      </c>
      <c r="E267" s="138">
        <v>1281.5999999999999</v>
      </c>
      <c r="F267" s="146"/>
      <c r="G267" s="147">
        <f t="shared" ref="G267:G329" si="5">$E267*F267</f>
        <v>0</v>
      </c>
    </row>
    <row r="268" spans="1:7" ht="86.4" outlineLevel="1" x14ac:dyDescent="0.3">
      <c r="A268" s="116"/>
      <c r="B268" s="115"/>
      <c r="C268" s="68" t="s">
        <v>302</v>
      </c>
      <c r="D268" s="67" t="s">
        <v>25</v>
      </c>
      <c r="E268" s="138">
        <v>204.7</v>
      </c>
      <c r="F268" s="146"/>
      <c r="G268" s="147">
        <f t="shared" si="5"/>
        <v>0</v>
      </c>
    </row>
    <row r="269" spans="1:7" ht="57.6" outlineLevel="1" x14ac:dyDescent="0.3">
      <c r="A269" s="119"/>
      <c r="B269" s="115"/>
      <c r="C269" s="68" t="s">
        <v>303</v>
      </c>
      <c r="D269" s="67" t="s">
        <v>25</v>
      </c>
      <c r="E269" s="138">
        <v>204.7</v>
      </c>
      <c r="F269" s="146"/>
      <c r="G269" s="147">
        <f t="shared" si="5"/>
        <v>0</v>
      </c>
    </row>
    <row r="270" spans="1:7" ht="28.8" x14ac:dyDescent="0.3">
      <c r="A270" s="114">
        <f>MAX($A$7:A269)+1</f>
        <v>67</v>
      </c>
      <c r="B270" s="115" t="s">
        <v>304</v>
      </c>
      <c r="C270" s="69" t="s">
        <v>44</v>
      </c>
      <c r="D270" s="70" t="s">
        <v>29</v>
      </c>
      <c r="E270" s="137">
        <v>64</v>
      </c>
      <c r="F270" s="148">
        <f>G270/E270</f>
        <v>0</v>
      </c>
      <c r="G270" s="149">
        <f>SUM(G271:G271)</f>
        <v>0</v>
      </c>
    </row>
    <row r="271" spans="1:7" ht="28.8" outlineLevel="1" x14ac:dyDescent="0.3">
      <c r="A271" s="122"/>
      <c r="B271" s="115"/>
      <c r="C271" s="68" t="s">
        <v>45</v>
      </c>
      <c r="D271" s="67" t="s">
        <v>29</v>
      </c>
      <c r="E271" s="138">
        <v>64</v>
      </c>
      <c r="F271" s="146"/>
      <c r="G271" s="147">
        <f t="shared" si="5"/>
        <v>0</v>
      </c>
    </row>
    <row r="272" spans="1:7" ht="15.6" x14ac:dyDescent="0.3">
      <c r="A272" s="114">
        <f>MAX($A$7:A271)+1</f>
        <v>68</v>
      </c>
      <c r="B272" s="115" t="s">
        <v>305</v>
      </c>
      <c r="C272" s="69" t="s">
        <v>51</v>
      </c>
      <c r="D272" s="70" t="s">
        <v>49</v>
      </c>
      <c r="E272" s="137">
        <v>26.6</v>
      </c>
      <c r="F272" s="148">
        <f>G272/E272</f>
        <v>0</v>
      </c>
      <c r="G272" s="149">
        <f>SUM(G273:G273)</f>
        <v>0</v>
      </c>
    </row>
    <row r="273" spans="1:7" ht="15.6" outlineLevel="1" x14ac:dyDescent="0.3">
      <c r="A273" s="116"/>
      <c r="B273" s="115"/>
      <c r="C273" s="68" t="s">
        <v>52</v>
      </c>
      <c r="D273" s="67" t="s">
        <v>49</v>
      </c>
      <c r="E273" s="138">
        <v>26.6</v>
      </c>
      <c r="F273" s="146"/>
      <c r="G273" s="147">
        <f t="shared" si="5"/>
        <v>0</v>
      </c>
    </row>
    <row r="274" spans="1:7" ht="28.8" x14ac:dyDescent="0.3">
      <c r="A274" s="114">
        <f>MAX($A$7:A273)+1</f>
        <v>69</v>
      </c>
      <c r="B274" s="115" t="s">
        <v>306</v>
      </c>
      <c r="C274" s="69" t="s">
        <v>307</v>
      </c>
      <c r="D274" s="70" t="s">
        <v>25</v>
      </c>
      <c r="E274" s="137">
        <v>1.8</v>
      </c>
      <c r="F274" s="148">
        <f>G274/E274</f>
        <v>0</v>
      </c>
      <c r="G274" s="149">
        <f>SUM(G275:G275)</f>
        <v>0</v>
      </c>
    </row>
    <row r="275" spans="1:7" ht="28.8" outlineLevel="1" x14ac:dyDescent="0.3">
      <c r="A275" s="116"/>
      <c r="B275" s="115"/>
      <c r="C275" s="68" t="s">
        <v>308</v>
      </c>
      <c r="D275" s="67" t="s">
        <v>25</v>
      </c>
      <c r="E275" s="138">
        <v>1.8</v>
      </c>
      <c r="F275" s="146"/>
      <c r="G275" s="147">
        <f t="shared" si="5"/>
        <v>0</v>
      </c>
    </row>
    <row r="276" spans="1:7" ht="28.8" x14ac:dyDescent="0.3">
      <c r="A276" s="114">
        <f>MAX($A$7:A275)+1</f>
        <v>70</v>
      </c>
      <c r="B276" s="115" t="s">
        <v>309</v>
      </c>
      <c r="C276" s="69" t="s">
        <v>671</v>
      </c>
      <c r="D276" s="70" t="s">
        <v>25</v>
      </c>
      <c r="E276" s="137">
        <v>1255.0999999999999</v>
      </c>
      <c r="F276" s="148">
        <f>G276/E276</f>
        <v>0</v>
      </c>
      <c r="G276" s="149">
        <f>SUM(G277:G278)</f>
        <v>0</v>
      </c>
    </row>
    <row r="277" spans="1:7" ht="86.4" outlineLevel="1" x14ac:dyDescent="0.3">
      <c r="A277" s="116"/>
      <c r="B277" s="115"/>
      <c r="C277" s="68" t="s">
        <v>311</v>
      </c>
      <c r="D277" s="67" t="s">
        <v>25</v>
      </c>
      <c r="E277" s="138">
        <v>1109.0999999999999</v>
      </c>
      <c r="F277" s="146"/>
      <c r="G277" s="147">
        <f t="shared" si="5"/>
        <v>0</v>
      </c>
    </row>
    <row r="278" spans="1:7" ht="87" outlineLevel="1" thickBot="1" x14ac:dyDescent="0.35">
      <c r="A278" s="129"/>
      <c r="B278" s="115"/>
      <c r="C278" s="68" t="s">
        <v>596</v>
      </c>
      <c r="D278" s="67" t="s">
        <v>25</v>
      </c>
      <c r="E278" s="138">
        <v>146</v>
      </c>
      <c r="F278" s="146"/>
      <c r="G278" s="147">
        <f t="shared" si="5"/>
        <v>0</v>
      </c>
    </row>
    <row r="279" spans="1:7" ht="15.6" x14ac:dyDescent="0.25">
      <c r="A279" s="126"/>
      <c r="B279" s="112"/>
      <c r="C279" s="110" t="s">
        <v>597</v>
      </c>
      <c r="D279" s="113"/>
      <c r="E279" s="136"/>
      <c r="F279" s="146"/>
      <c r="G279" s="147"/>
    </row>
    <row r="280" spans="1:7" ht="15.6" x14ac:dyDescent="0.3">
      <c r="A280" s="114">
        <f>MAX($A$7:A279)+1</f>
        <v>71</v>
      </c>
      <c r="B280" s="115" t="s">
        <v>312</v>
      </c>
      <c r="C280" s="69" t="s">
        <v>313</v>
      </c>
      <c r="D280" s="70" t="s">
        <v>58</v>
      </c>
      <c r="E280" s="137">
        <v>145.6</v>
      </c>
      <c r="F280" s="148">
        <f>G280/E280</f>
        <v>0</v>
      </c>
      <c r="G280" s="149">
        <f>SUM(G281:G285)</f>
        <v>0</v>
      </c>
    </row>
    <row r="281" spans="1:7" ht="15.6" outlineLevel="1" x14ac:dyDescent="0.3">
      <c r="A281" s="116"/>
      <c r="B281" s="115"/>
      <c r="C281" s="68" t="s">
        <v>314</v>
      </c>
      <c r="D281" s="67" t="s">
        <v>58</v>
      </c>
      <c r="E281" s="138">
        <v>145.6</v>
      </c>
      <c r="F281" s="146"/>
      <c r="G281" s="147">
        <f t="shared" si="5"/>
        <v>0</v>
      </c>
    </row>
    <row r="282" spans="1:7" ht="15.6" outlineLevel="1" x14ac:dyDescent="0.3">
      <c r="A282" s="114"/>
      <c r="B282" s="115"/>
      <c r="C282" s="68" t="s">
        <v>689</v>
      </c>
      <c r="D282" s="67" t="s">
        <v>58</v>
      </c>
      <c r="E282" s="138">
        <v>0.7</v>
      </c>
      <c r="F282" s="146"/>
      <c r="G282" s="147">
        <f t="shared" si="5"/>
        <v>0</v>
      </c>
    </row>
    <row r="283" spans="1:7" ht="15.6" outlineLevel="1" x14ac:dyDescent="0.3">
      <c r="A283" s="116"/>
      <c r="B283" s="115"/>
      <c r="C283" s="68" t="s">
        <v>690</v>
      </c>
      <c r="D283" s="67" t="s">
        <v>58</v>
      </c>
      <c r="E283" s="138">
        <v>5.9850000000000003</v>
      </c>
      <c r="F283" s="146"/>
      <c r="G283" s="147">
        <f t="shared" si="5"/>
        <v>0</v>
      </c>
    </row>
    <row r="284" spans="1:7" ht="15.6" outlineLevel="1" x14ac:dyDescent="0.3">
      <c r="A284" s="116"/>
      <c r="B284" s="115"/>
      <c r="C284" s="68" t="s">
        <v>691</v>
      </c>
      <c r="D284" s="67" t="s">
        <v>28</v>
      </c>
      <c r="E284" s="138">
        <v>25.4</v>
      </c>
      <c r="F284" s="146"/>
      <c r="G284" s="147">
        <f t="shared" si="5"/>
        <v>0</v>
      </c>
    </row>
    <row r="285" spans="1:7" ht="15.6" outlineLevel="1" x14ac:dyDescent="0.3">
      <c r="A285" s="122"/>
      <c r="B285" s="115"/>
      <c r="C285" s="68" t="s">
        <v>692</v>
      </c>
      <c r="D285" s="67" t="s">
        <v>28</v>
      </c>
      <c r="E285" s="138">
        <v>25.4</v>
      </c>
      <c r="F285" s="146"/>
      <c r="G285" s="147">
        <f t="shared" si="5"/>
        <v>0</v>
      </c>
    </row>
    <row r="286" spans="1:7" ht="15.6" x14ac:dyDescent="0.3">
      <c r="A286" s="114">
        <f>MAX($A$7:A285)+1</f>
        <v>72</v>
      </c>
      <c r="B286" s="115" t="s">
        <v>684</v>
      </c>
      <c r="C286" s="69" t="s">
        <v>316</v>
      </c>
      <c r="D286" s="70" t="s">
        <v>58</v>
      </c>
      <c r="E286" s="137">
        <v>145.6</v>
      </c>
      <c r="F286" s="148">
        <f>G286/E286</f>
        <v>0</v>
      </c>
      <c r="G286" s="149">
        <f>SUM(G287:G291)</f>
        <v>0</v>
      </c>
    </row>
    <row r="287" spans="1:7" ht="15.6" outlineLevel="1" x14ac:dyDescent="0.3">
      <c r="A287" s="116"/>
      <c r="B287" s="115"/>
      <c r="C287" s="68" t="s">
        <v>317</v>
      </c>
      <c r="D287" s="67" t="s">
        <v>58</v>
      </c>
      <c r="E287" s="138">
        <v>145.6</v>
      </c>
      <c r="F287" s="146"/>
      <c r="G287" s="147">
        <f t="shared" si="5"/>
        <v>0</v>
      </c>
    </row>
    <row r="288" spans="1:7" ht="15.6" outlineLevel="1" x14ac:dyDescent="0.3">
      <c r="A288" s="114"/>
      <c r="B288" s="115"/>
      <c r="C288" s="68" t="s">
        <v>685</v>
      </c>
      <c r="D288" s="67" t="s">
        <v>58</v>
      </c>
      <c r="E288" s="138">
        <v>0.7</v>
      </c>
      <c r="F288" s="146"/>
      <c r="G288" s="147">
        <f t="shared" si="5"/>
        <v>0</v>
      </c>
    </row>
    <row r="289" spans="1:7" ht="15.6" outlineLevel="1" x14ac:dyDescent="0.3">
      <c r="A289" s="116"/>
      <c r="B289" s="115"/>
      <c r="C289" s="68" t="s">
        <v>686</v>
      </c>
      <c r="D289" s="67" t="s">
        <v>58</v>
      </c>
      <c r="E289" s="138">
        <v>5.9850000000000003</v>
      </c>
      <c r="F289" s="146"/>
      <c r="G289" s="147">
        <f t="shared" si="5"/>
        <v>0</v>
      </c>
    </row>
    <row r="290" spans="1:7" ht="15.6" outlineLevel="1" x14ac:dyDescent="0.3">
      <c r="A290" s="114"/>
      <c r="B290" s="115"/>
      <c r="C290" s="68" t="s">
        <v>687</v>
      </c>
      <c r="D290" s="67" t="s">
        <v>28</v>
      </c>
      <c r="E290" s="138">
        <v>25.4</v>
      </c>
      <c r="F290" s="146"/>
      <c r="G290" s="147">
        <f t="shared" si="5"/>
        <v>0</v>
      </c>
    </row>
    <row r="291" spans="1:7" ht="16.2" outlineLevel="1" thickBot="1" x14ac:dyDescent="0.35">
      <c r="A291" s="117"/>
      <c r="B291" s="115"/>
      <c r="C291" s="68" t="s">
        <v>688</v>
      </c>
      <c r="D291" s="67" t="s">
        <v>28</v>
      </c>
      <c r="E291" s="138">
        <v>25.4</v>
      </c>
      <c r="F291" s="146"/>
      <c r="G291" s="147">
        <f t="shared" si="5"/>
        <v>0</v>
      </c>
    </row>
    <row r="292" spans="1:7" ht="15.6" x14ac:dyDescent="0.25">
      <c r="A292" s="130"/>
      <c r="B292" s="112"/>
      <c r="C292" s="110" t="s">
        <v>598</v>
      </c>
      <c r="D292" s="113"/>
      <c r="E292" s="136"/>
      <c r="F292" s="146"/>
      <c r="G292" s="147"/>
    </row>
    <row r="293" spans="1:7" ht="28.8" x14ac:dyDescent="0.3">
      <c r="A293" s="114">
        <f>MAX($A$7:A292)+1</f>
        <v>73</v>
      </c>
      <c r="B293" s="115" t="s">
        <v>334</v>
      </c>
      <c r="C293" s="69" t="s">
        <v>335</v>
      </c>
      <c r="D293" s="70" t="s">
        <v>25</v>
      </c>
      <c r="E293" s="137">
        <v>1.8</v>
      </c>
      <c r="F293" s="148">
        <f>G293/E293</f>
        <v>0</v>
      </c>
      <c r="G293" s="149">
        <f>SUM(G294:G297)</f>
        <v>0</v>
      </c>
    </row>
    <row r="294" spans="1:7" ht="28.8" outlineLevel="1" x14ac:dyDescent="0.3">
      <c r="A294" s="114"/>
      <c r="B294" s="115"/>
      <c r="C294" s="68" t="s">
        <v>336</v>
      </c>
      <c r="D294" s="67" t="s">
        <v>25</v>
      </c>
      <c r="E294" s="138">
        <v>1.8</v>
      </c>
      <c r="F294" s="146"/>
      <c r="G294" s="147">
        <f t="shared" si="5"/>
        <v>0</v>
      </c>
    </row>
    <row r="295" spans="1:7" ht="15.6" outlineLevel="1" x14ac:dyDescent="0.3">
      <c r="A295" s="116"/>
      <c r="B295" s="115"/>
      <c r="C295" s="68" t="s">
        <v>337</v>
      </c>
      <c r="D295" s="67" t="s">
        <v>58</v>
      </c>
      <c r="E295" s="138">
        <v>0.156</v>
      </c>
      <c r="F295" s="146"/>
      <c r="G295" s="147">
        <f t="shared" si="5"/>
        <v>0</v>
      </c>
    </row>
    <row r="296" spans="1:7" ht="15.6" outlineLevel="1" x14ac:dyDescent="0.3">
      <c r="A296" s="114"/>
      <c r="B296" s="115"/>
      <c r="C296" s="68" t="s">
        <v>338</v>
      </c>
      <c r="D296" s="67" t="s">
        <v>58</v>
      </c>
      <c r="E296" s="138">
        <v>3.5000000000000001E-3</v>
      </c>
      <c r="F296" s="146"/>
      <c r="G296" s="147">
        <f t="shared" si="5"/>
        <v>0</v>
      </c>
    </row>
    <row r="297" spans="1:7" ht="15.6" outlineLevel="1" x14ac:dyDescent="0.3">
      <c r="A297" s="116"/>
      <c r="B297" s="115"/>
      <c r="C297" s="68" t="s">
        <v>339</v>
      </c>
      <c r="D297" s="67" t="s">
        <v>25</v>
      </c>
      <c r="E297" s="138">
        <v>0.96</v>
      </c>
      <c r="F297" s="146"/>
      <c r="G297" s="147">
        <f t="shared" si="5"/>
        <v>0</v>
      </c>
    </row>
    <row r="298" spans="1:7" ht="28.8" x14ac:dyDescent="0.3">
      <c r="A298" s="114">
        <f>MAX($A$7:A297)+1</f>
        <v>74</v>
      </c>
      <c r="B298" s="115" t="s">
        <v>340</v>
      </c>
      <c r="C298" s="69" t="s">
        <v>341</v>
      </c>
      <c r="D298" s="70" t="s">
        <v>25</v>
      </c>
      <c r="E298" s="137">
        <v>22.44</v>
      </c>
      <c r="F298" s="148">
        <f>G298/E298</f>
        <v>0</v>
      </c>
      <c r="G298" s="149">
        <f>SUM(G299:G302)</f>
        <v>0</v>
      </c>
    </row>
    <row r="299" spans="1:7" ht="28.8" outlineLevel="1" x14ac:dyDescent="0.3">
      <c r="A299" s="114"/>
      <c r="B299" s="115"/>
      <c r="C299" s="68" t="s">
        <v>342</v>
      </c>
      <c r="D299" s="67" t="s">
        <v>25</v>
      </c>
      <c r="E299" s="138">
        <v>22.44</v>
      </c>
      <c r="F299" s="146"/>
      <c r="G299" s="147">
        <f t="shared" si="5"/>
        <v>0</v>
      </c>
    </row>
    <row r="300" spans="1:7" ht="15.6" outlineLevel="1" x14ac:dyDescent="0.3">
      <c r="A300" s="116"/>
      <c r="B300" s="115"/>
      <c r="C300" s="68" t="s">
        <v>337</v>
      </c>
      <c r="D300" s="67" t="s">
        <v>58</v>
      </c>
      <c r="E300" s="138">
        <v>0.77700000000000002</v>
      </c>
      <c r="F300" s="146"/>
      <c r="G300" s="147">
        <f t="shared" si="5"/>
        <v>0</v>
      </c>
    </row>
    <row r="301" spans="1:7" ht="15.6" outlineLevel="1" x14ac:dyDescent="0.3">
      <c r="A301" s="116"/>
      <c r="B301" s="115"/>
      <c r="C301" s="68" t="s">
        <v>338</v>
      </c>
      <c r="D301" s="67" t="s">
        <v>58</v>
      </c>
      <c r="E301" s="138">
        <v>0.05</v>
      </c>
      <c r="F301" s="146"/>
      <c r="G301" s="147">
        <f t="shared" si="5"/>
        <v>0</v>
      </c>
    </row>
    <row r="302" spans="1:7" ht="15.6" outlineLevel="1" x14ac:dyDescent="0.3">
      <c r="A302" s="116"/>
      <c r="B302" s="115"/>
      <c r="C302" s="68" t="s">
        <v>339</v>
      </c>
      <c r="D302" s="67" t="s">
        <v>25</v>
      </c>
      <c r="E302" s="138">
        <v>4.63</v>
      </c>
      <c r="F302" s="146"/>
      <c r="G302" s="147">
        <f t="shared" si="5"/>
        <v>0</v>
      </c>
    </row>
    <row r="303" spans="1:7" ht="28.8" x14ac:dyDescent="0.3">
      <c r="A303" s="114">
        <f>MAX($A$7:A302)+1</f>
        <v>75</v>
      </c>
      <c r="B303" s="115" t="s">
        <v>343</v>
      </c>
      <c r="C303" s="69" t="s">
        <v>344</v>
      </c>
      <c r="D303" s="70" t="s">
        <v>25</v>
      </c>
      <c r="E303" s="137">
        <v>4.2300000000000004</v>
      </c>
      <c r="F303" s="148">
        <f>G303/E303</f>
        <v>0</v>
      </c>
      <c r="G303" s="149">
        <f>SUM(G304:G307)</f>
        <v>0</v>
      </c>
    </row>
    <row r="304" spans="1:7" ht="28.8" outlineLevel="1" x14ac:dyDescent="0.3">
      <c r="A304" s="114"/>
      <c r="B304" s="115"/>
      <c r="C304" s="68" t="s">
        <v>345</v>
      </c>
      <c r="D304" s="67" t="s">
        <v>25</v>
      </c>
      <c r="E304" s="138">
        <v>4.2300000000000004</v>
      </c>
      <c r="F304" s="146"/>
      <c r="G304" s="147">
        <f t="shared" si="5"/>
        <v>0</v>
      </c>
    </row>
    <row r="305" spans="1:7" ht="15.6" outlineLevel="1" x14ac:dyDescent="0.3">
      <c r="A305" s="116"/>
      <c r="B305" s="115"/>
      <c r="C305" s="68" t="s">
        <v>337</v>
      </c>
      <c r="D305" s="67" t="s">
        <v>58</v>
      </c>
      <c r="E305" s="138">
        <v>0.37</v>
      </c>
      <c r="F305" s="146"/>
      <c r="G305" s="147">
        <f t="shared" si="5"/>
        <v>0</v>
      </c>
    </row>
    <row r="306" spans="1:7" ht="15.6" outlineLevel="1" x14ac:dyDescent="0.3">
      <c r="A306" s="116"/>
      <c r="B306" s="115"/>
      <c r="C306" s="68" t="s">
        <v>338</v>
      </c>
      <c r="D306" s="67" t="s">
        <v>58</v>
      </c>
      <c r="E306" s="138">
        <v>8.0999999999999996E-3</v>
      </c>
      <c r="F306" s="146"/>
      <c r="G306" s="147">
        <f t="shared" si="5"/>
        <v>0</v>
      </c>
    </row>
    <row r="307" spans="1:7" ht="15.6" outlineLevel="1" x14ac:dyDescent="0.3">
      <c r="A307" s="116"/>
      <c r="B307" s="115"/>
      <c r="C307" s="68" t="s">
        <v>339</v>
      </c>
      <c r="D307" s="67" t="s">
        <v>25</v>
      </c>
      <c r="E307" s="138">
        <v>2.21</v>
      </c>
      <c r="F307" s="146"/>
      <c r="G307" s="147">
        <f t="shared" si="5"/>
        <v>0</v>
      </c>
    </row>
    <row r="308" spans="1:7" ht="28.8" x14ac:dyDescent="0.3">
      <c r="A308" s="114">
        <f>MAX($A$7:A307)+1</f>
        <v>76</v>
      </c>
      <c r="B308" s="115" t="s">
        <v>346</v>
      </c>
      <c r="C308" s="69" t="s">
        <v>347</v>
      </c>
      <c r="D308" s="70" t="s">
        <v>25</v>
      </c>
      <c r="E308" s="137">
        <v>4.2300000000000004</v>
      </c>
      <c r="F308" s="148">
        <f>G308/E308</f>
        <v>0</v>
      </c>
      <c r="G308" s="149">
        <f>SUM(G309:G312)</f>
        <v>0</v>
      </c>
    </row>
    <row r="309" spans="1:7" ht="28.8" outlineLevel="1" x14ac:dyDescent="0.3">
      <c r="A309" s="114"/>
      <c r="B309" s="115"/>
      <c r="C309" s="68" t="s">
        <v>345</v>
      </c>
      <c r="D309" s="67" t="s">
        <v>25</v>
      </c>
      <c r="E309" s="138">
        <v>4.2300000000000004</v>
      </c>
      <c r="F309" s="146"/>
      <c r="G309" s="147">
        <f t="shared" si="5"/>
        <v>0</v>
      </c>
    </row>
    <row r="310" spans="1:7" ht="15.6" outlineLevel="1" x14ac:dyDescent="0.3">
      <c r="A310" s="116"/>
      <c r="B310" s="115"/>
      <c r="C310" s="68" t="s">
        <v>337</v>
      </c>
      <c r="D310" s="67" t="s">
        <v>58</v>
      </c>
      <c r="E310" s="138">
        <v>0.37</v>
      </c>
      <c r="F310" s="146"/>
      <c r="G310" s="147">
        <f t="shared" si="5"/>
        <v>0</v>
      </c>
    </row>
    <row r="311" spans="1:7" ht="15.6" outlineLevel="1" x14ac:dyDescent="0.3">
      <c r="A311" s="116"/>
      <c r="B311" s="115"/>
      <c r="C311" s="68" t="s">
        <v>338</v>
      </c>
      <c r="D311" s="67" t="s">
        <v>58</v>
      </c>
      <c r="E311" s="138">
        <v>8.0999999999999996E-3</v>
      </c>
      <c r="F311" s="146"/>
      <c r="G311" s="147">
        <f t="shared" si="5"/>
        <v>0</v>
      </c>
    </row>
    <row r="312" spans="1:7" ht="15.6" outlineLevel="1" x14ac:dyDescent="0.3">
      <c r="A312" s="116"/>
      <c r="B312" s="115"/>
      <c r="C312" s="68" t="s">
        <v>339</v>
      </c>
      <c r="D312" s="67" t="s">
        <v>25</v>
      </c>
      <c r="E312" s="138">
        <v>2.21</v>
      </c>
      <c r="F312" s="146"/>
      <c r="G312" s="147">
        <f t="shared" si="5"/>
        <v>0</v>
      </c>
    </row>
    <row r="313" spans="1:7" ht="43.2" x14ac:dyDescent="0.3">
      <c r="A313" s="114">
        <f>MAX($A$7:A312)+1</f>
        <v>77</v>
      </c>
      <c r="B313" s="115" t="s">
        <v>348</v>
      </c>
      <c r="C313" s="69" t="s">
        <v>349</v>
      </c>
      <c r="D313" s="70" t="s">
        <v>30</v>
      </c>
      <c r="E313" s="137">
        <v>1</v>
      </c>
      <c r="F313" s="148">
        <f>G313/E313</f>
        <v>0</v>
      </c>
      <c r="G313" s="149">
        <f>SUM(G314:G314)</f>
        <v>0</v>
      </c>
    </row>
    <row r="314" spans="1:7" ht="43.2" outlineLevel="1" x14ac:dyDescent="0.3">
      <c r="A314" s="114"/>
      <c r="B314" s="115"/>
      <c r="C314" s="68" t="s">
        <v>350</v>
      </c>
      <c r="D314" s="67" t="s">
        <v>30</v>
      </c>
      <c r="E314" s="138">
        <v>1</v>
      </c>
      <c r="F314" s="146"/>
      <c r="G314" s="147">
        <f t="shared" si="5"/>
        <v>0</v>
      </c>
    </row>
    <row r="315" spans="1:7" ht="57.6" x14ac:dyDescent="0.3">
      <c r="A315" s="114">
        <f>MAX($A$7:A314)+1</f>
        <v>78</v>
      </c>
      <c r="B315" s="115" t="s">
        <v>351</v>
      </c>
      <c r="C315" s="69" t="s">
        <v>352</v>
      </c>
      <c r="D315" s="70" t="s">
        <v>30</v>
      </c>
      <c r="E315" s="137">
        <v>1</v>
      </c>
      <c r="F315" s="148">
        <f>G315/E315</f>
        <v>0</v>
      </c>
      <c r="G315" s="149">
        <f>SUM(G316:G316)</f>
        <v>0</v>
      </c>
    </row>
    <row r="316" spans="1:7" ht="57.6" outlineLevel="1" x14ac:dyDescent="0.3">
      <c r="A316" s="116"/>
      <c r="B316" s="115"/>
      <c r="C316" s="68" t="s">
        <v>353</v>
      </c>
      <c r="D316" s="67" t="s">
        <v>30</v>
      </c>
      <c r="E316" s="138">
        <v>1</v>
      </c>
      <c r="F316" s="146"/>
      <c r="G316" s="147">
        <f t="shared" si="5"/>
        <v>0</v>
      </c>
    </row>
    <row r="317" spans="1:7" ht="43.2" x14ac:dyDescent="0.3">
      <c r="A317" s="114">
        <f>MAX($A$7:A316)+1</f>
        <v>79</v>
      </c>
      <c r="B317" s="115" t="s">
        <v>354</v>
      </c>
      <c r="C317" s="69" t="s">
        <v>355</v>
      </c>
      <c r="D317" s="70" t="s">
        <v>30</v>
      </c>
      <c r="E317" s="137">
        <v>1</v>
      </c>
      <c r="F317" s="148">
        <f>G317/E317</f>
        <v>0</v>
      </c>
      <c r="G317" s="149">
        <f>SUM(G318:G318)</f>
        <v>0</v>
      </c>
    </row>
    <row r="318" spans="1:7" ht="43.2" outlineLevel="1" x14ac:dyDescent="0.3">
      <c r="A318" s="116"/>
      <c r="B318" s="115"/>
      <c r="C318" s="68" t="s">
        <v>356</v>
      </c>
      <c r="D318" s="67" t="s">
        <v>30</v>
      </c>
      <c r="E318" s="138">
        <v>1</v>
      </c>
      <c r="F318" s="146"/>
      <c r="G318" s="147">
        <f t="shared" si="5"/>
        <v>0</v>
      </c>
    </row>
    <row r="319" spans="1:7" ht="43.2" x14ac:dyDescent="0.3">
      <c r="A319" s="114">
        <f>MAX($A$7:A318)+1</f>
        <v>80</v>
      </c>
      <c r="B319" s="115" t="s">
        <v>357</v>
      </c>
      <c r="C319" s="69" t="s">
        <v>358</v>
      </c>
      <c r="D319" s="70" t="s">
        <v>30</v>
      </c>
      <c r="E319" s="137">
        <v>1</v>
      </c>
      <c r="F319" s="148">
        <f>G319/E319</f>
        <v>0</v>
      </c>
      <c r="G319" s="149">
        <f>SUM(G320:G320)</f>
        <v>0</v>
      </c>
    </row>
    <row r="320" spans="1:7" ht="43.2" outlineLevel="1" x14ac:dyDescent="0.3">
      <c r="A320" s="116"/>
      <c r="B320" s="115"/>
      <c r="C320" s="68" t="s">
        <v>359</v>
      </c>
      <c r="D320" s="67" t="s">
        <v>30</v>
      </c>
      <c r="E320" s="138">
        <v>1</v>
      </c>
      <c r="F320" s="146"/>
      <c r="G320" s="147">
        <f t="shared" si="5"/>
        <v>0</v>
      </c>
    </row>
    <row r="321" spans="1:7" ht="15.6" x14ac:dyDescent="0.3">
      <c r="A321" s="114">
        <f>MAX($A$7:A320)+1</f>
        <v>81</v>
      </c>
      <c r="B321" s="115" t="s">
        <v>360</v>
      </c>
      <c r="C321" s="69" t="s">
        <v>599</v>
      </c>
      <c r="D321" s="70" t="s">
        <v>27</v>
      </c>
      <c r="E321" s="137">
        <v>12</v>
      </c>
      <c r="F321" s="148">
        <f>G321/E321</f>
        <v>0</v>
      </c>
      <c r="G321" s="149">
        <f>SUM(G322:G322)</f>
        <v>0</v>
      </c>
    </row>
    <row r="322" spans="1:7" ht="16.2" outlineLevel="1" thickBot="1" x14ac:dyDescent="0.35">
      <c r="A322" s="117"/>
      <c r="B322" s="115"/>
      <c r="C322" s="68" t="s">
        <v>600</v>
      </c>
      <c r="D322" s="67" t="s">
        <v>27</v>
      </c>
      <c r="E322" s="138">
        <v>12</v>
      </c>
      <c r="F322" s="146"/>
      <c r="G322" s="147">
        <f t="shared" si="5"/>
        <v>0</v>
      </c>
    </row>
    <row r="323" spans="1:7" ht="28.8" x14ac:dyDescent="0.25">
      <c r="A323" s="130"/>
      <c r="B323" s="112"/>
      <c r="C323" s="110" t="s">
        <v>601</v>
      </c>
      <c r="D323" s="113"/>
      <c r="E323" s="136"/>
      <c r="F323" s="146"/>
      <c r="G323" s="147"/>
    </row>
    <row r="324" spans="1:7" ht="15.6" x14ac:dyDescent="0.3">
      <c r="A324" s="114">
        <f>MAX($A$7:A323)+1</f>
        <v>82</v>
      </c>
      <c r="B324" s="115" t="s">
        <v>361</v>
      </c>
      <c r="C324" s="69" t="s">
        <v>362</v>
      </c>
      <c r="D324" s="70" t="s">
        <v>27</v>
      </c>
      <c r="E324" s="137">
        <v>4</v>
      </c>
      <c r="F324" s="148">
        <f>G324/E324</f>
        <v>0</v>
      </c>
      <c r="G324" s="149">
        <f>SUM(G325:G330)</f>
        <v>0</v>
      </c>
    </row>
    <row r="325" spans="1:7" ht="15.6" outlineLevel="1" x14ac:dyDescent="0.3">
      <c r="A325" s="114"/>
      <c r="B325" s="115"/>
      <c r="C325" s="68" t="s">
        <v>363</v>
      </c>
      <c r="D325" s="67" t="s">
        <v>27</v>
      </c>
      <c r="E325" s="138">
        <v>4</v>
      </c>
      <c r="F325" s="146"/>
      <c r="G325" s="147">
        <f t="shared" si="5"/>
        <v>0</v>
      </c>
    </row>
    <row r="326" spans="1:7" ht="28.8" outlineLevel="1" x14ac:dyDescent="0.3">
      <c r="A326" s="116"/>
      <c r="B326" s="115"/>
      <c r="C326" s="68" t="s">
        <v>364</v>
      </c>
      <c r="D326" s="67" t="s">
        <v>28</v>
      </c>
      <c r="E326" s="138">
        <v>4.4000000000000004</v>
      </c>
      <c r="F326" s="146"/>
      <c r="G326" s="147">
        <f t="shared" si="5"/>
        <v>0</v>
      </c>
    </row>
    <row r="327" spans="1:7" ht="15.6" outlineLevel="1" x14ac:dyDescent="0.3">
      <c r="A327" s="114"/>
      <c r="B327" s="115"/>
      <c r="C327" s="68" t="s">
        <v>365</v>
      </c>
      <c r="D327" s="67" t="s">
        <v>25</v>
      </c>
      <c r="E327" s="138">
        <v>1.6</v>
      </c>
      <c r="F327" s="146"/>
      <c r="G327" s="147">
        <f t="shared" si="5"/>
        <v>0</v>
      </c>
    </row>
    <row r="328" spans="1:7" ht="15.6" outlineLevel="1" x14ac:dyDescent="0.3">
      <c r="A328" s="116"/>
      <c r="B328" s="115"/>
      <c r="C328" s="68" t="s">
        <v>366</v>
      </c>
      <c r="D328" s="67" t="s">
        <v>31</v>
      </c>
      <c r="E328" s="138">
        <v>35.6</v>
      </c>
      <c r="F328" s="146"/>
      <c r="G328" s="147">
        <f t="shared" si="5"/>
        <v>0</v>
      </c>
    </row>
    <row r="329" spans="1:7" ht="15.6" outlineLevel="1" x14ac:dyDescent="0.3">
      <c r="A329" s="122"/>
      <c r="B329" s="115"/>
      <c r="C329" s="68" t="s">
        <v>367</v>
      </c>
      <c r="D329" s="67" t="s">
        <v>31</v>
      </c>
      <c r="E329" s="138">
        <v>14.4</v>
      </c>
      <c r="F329" s="146"/>
      <c r="G329" s="147">
        <f t="shared" si="5"/>
        <v>0</v>
      </c>
    </row>
    <row r="330" spans="1:7" ht="15.6" outlineLevel="1" x14ac:dyDescent="0.3">
      <c r="A330" s="114"/>
      <c r="B330" s="115"/>
      <c r="C330" s="68" t="s">
        <v>368</v>
      </c>
      <c r="D330" s="67" t="s">
        <v>25</v>
      </c>
      <c r="E330" s="138">
        <v>0.08</v>
      </c>
      <c r="F330" s="146"/>
      <c r="G330" s="147">
        <f t="shared" ref="G330:G393" si="6">$E330*F330</f>
        <v>0</v>
      </c>
    </row>
    <row r="331" spans="1:7" ht="15.6" x14ac:dyDescent="0.3">
      <c r="A331" s="114">
        <f>MAX($A$7:A330)+1</f>
        <v>83</v>
      </c>
      <c r="B331" s="115" t="s">
        <v>369</v>
      </c>
      <c r="C331" s="69" t="s">
        <v>658</v>
      </c>
      <c r="D331" s="70" t="s">
        <v>27</v>
      </c>
      <c r="E331" s="137">
        <v>20</v>
      </c>
      <c r="F331" s="148">
        <f>G331/E331</f>
        <v>0</v>
      </c>
      <c r="G331" s="149">
        <f>SUM(G332:G337)</f>
        <v>0</v>
      </c>
    </row>
    <row r="332" spans="1:7" ht="15.6" outlineLevel="1" x14ac:dyDescent="0.3">
      <c r="A332" s="116"/>
      <c r="B332" s="115"/>
      <c r="C332" s="68" t="s">
        <v>380</v>
      </c>
      <c r="D332" s="67" t="s">
        <v>27</v>
      </c>
      <c r="E332" s="138">
        <v>20</v>
      </c>
      <c r="F332" s="146"/>
      <c r="G332" s="147">
        <f t="shared" si="6"/>
        <v>0</v>
      </c>
    </row>
    <row r="333" spans="1:7" ht="15.6" outlineLevel="1" x14ac:dyDescent="0.3">
      <c r="A333" s="116"/>
      <c r="B333" s="115"/>
      <c r="C333" s="68" t="s">
        <v>659</v>
      </c>
      <c r="D333" s="67" t="s">
        <v>27</v>
      </c>
      <c r="E333" s="138">
        <v>23</v>
      </c>
      <c r="F333" s="146"/>
      <c r="G333" s="147">
        <f t="shared" si="6"/>
        <v>0</v>
      </c>
    </row>
    <row r="334" spans="1:7" ht="28.8" outlineLevel="1" x14ac:dyDescent="0.3">
      <c r="A334" s="116"/>
      <c r="B334" s="115"/>
      <c r="C334" s="68" t="s">
        <v>660</v>
      </c>
      <c r="D334" s="67" t="s">
        <v>27</v>
      </c>
      <c r="E334" s="138">
        <v>23</v>
      </c>
      <c r="F334" s="146"/>
      <c r="G334" s="147">
        <f t="shared" si="6"/>
        <v>0</v>
      </c>
    </row>
    <row r="335" spans="1:7" ht="15.6" outlineLevel="1" x14ac:dyDescent="0.3">
      <c r="A335" s="116"/>
      <c r="B335" s="115"/>
      <c r="C335" s="68" t="s">
        <v>661</v>
      </c>
      <c r="D335" s="67" t="s">
        <v>27</v>
      </c>
      <c r="E335" s="138">
        <v>76</v>
      </c>
      <c r="F335" s="146"/>
      <c r="G335" s="147">
        <f t="shared" si="6"/>
        <v>0</v>
      </c>
    </row>
    <row r="336" spans="1:7" ht="15.6" outlineLevel="1" x14ac:dyDescent="0.3">
      <c r="A336" s="116"/>
      <c r="B336" s="115"/>
      <c r="C336" s="68" t="s">
        <v>662</v>
      </c>
      <c r="D336" s="67" t="s">
        <v>25</v>
      </c>
      <c r="E336" s="138">
        <v>0.69</v>
      </c>
      <c r="F336" s="146"/>
      <c r="G336" s="147">
        <f t="shared" si="6"/>
        <v>0</v>
      </c>
    </row>
    <row r="337" spans="1:9" ht="15.6" outlineLevel="1" x14ac:dyDescent="0.3">
      <c r="A337" s="114"/>
      <c r="B337" s="115"/>
      <c r="C337" s="68" t="s">
        <v>663</v>
      </c>
      <c r="D337" s="67" t="s">
        <v>25</v>
      </c>
      <c r="E337" s="138">
        <v>0.69</v>
      </c>
      <c r="F337" s="146"/>
      <c r="G337" s="147">
        <f t="shared" si="6"/>
        <v>0</v>
      </c>
    </row>
    <row r="338" spans="1:9" ht="15.6" x14ac:dyDescent="0.3">
      <c r="A338" s="114">
        <f>MAX($A$7:A337)+1</f>
        <v>84</v>
      </c>
      <c r="B338" s="115" t="s">
        <v>375</v>
      </c>
      <c r="C338" s="69" t="s">
        <v>376</v>
      </c>
      <c r="D338" s="70" t="s">
        <v>27</v>
      </c>
      <c r="E338" s="137">
        <v>2</v>
      </c>
      <c r="F338" s="148">
        <f>G338/E338</f>
        <v>0</v>
      </c>
      <c r="G338" s="149">
        <f>SUM(G339:G340)</f>
        <v>0</v>
      </c>
    </row>
    <row r="339" spans="1:9" ht="15.6" outlineLevel="1" x14ac:dyDescent="0.3">
      <c r="A339" s="114"/>
      <c r="B339" s="115"/>
      <c r="C339" s="68" t="s">
        <v>377</v>
      </c>
      <c r="D339" s="67" t="s">
        <v>27</v>
      </c>
      <c r="E339" s="138">
        <v>2</v>
      </c>
      <c r="F339" s="146"/>
      <c r="G339" s="147">
        <f t="shared" si="6"/>
        <v>0</v>
      </c>
    </row>
    <row r="340" spans="1:9" ht="16.2" outlineLevel="1" thickBot="1" x14ac:dyDescent="0.35">
      <c r="A340" s="129"/>
      <c r="B340" s="115"/>
      <c r="C340" s="68" t="s">
        <v>664</v>
      </c>
      <c r="D340" s="67" t="s">
        <v>27</v>
      </c>
      <c r="E340" s="138">
        <v>16</v>
      </c>
      <c r="F340" s="146"/>
      <c r="G340" s="147">
        <f t="shared" si="6"/>
        <v>0</v>
      </c>
    </row>
    <row r="341" spans="1:9" ht="16.2" thickBot="1" x14ac:dyDescent="0.3">
      <c r="A341" s="120"/>
      <c r="B341" s="112"/>
      <c r="C341" s="110" t="s">
        <v>602</v>
      </c>
      <c r="D341" s="113"/>
      <c r="E341" s="136"/>
      <c r="F341" s="146"/>
      <c r="G341" s="147"/>
    </row>
    <row r="342" spans="1:9" s="27" customFormat="1" ht="15.6" x14ac:dyDescent="0.25">
      <c r="A342" s="118"/>
      <c r="B342" s="112"/>
      <c r="C342" s="110" t="s">
        <v>603</v>
      </c>
      <c r="D342" s="113"/>
      <c r="E342" s="136"/>
      <c r="F342" s="146"/>
      <c r="G342" s="147"/>
      <c r="I342" s="6"/>
    </row>
    <row r="343" spans="1:9" s="27" customFormat="1" ht="15.6" x14ac:dyDescent="0.3">
      <c r="A343" s="114">
        <f>MAX($A$7:A342)+1</f>
        <v>85</v>
      </c>
      <c r="B343" s="115" t="s">
        <v>381</v>
      </c>
      <c r="C343" s="69" t="s">
        <v>657</v>
      </c>
      <c r="D343" s="70" t="s">
        <v>25</v>
      </c>
      <c r="E343" s="137">
        <v>4286.1000000000004</v>
      </c>
      <c r="F343" s="148">
        <f>G343/E343</f>
        <v>0</v>
      </c>
      <c r="G343" s="149">
        <f>SUM(G344:G347)</f>
        <v>0</v>
      </c>
      <c r="I343" s="6"/>
    </row>
    <row r="344" spans="1:9" s="27" customFormat="1" ht="72" outlineLevel="1" x14ac:dyDescent="0.3">
      <c r="A344" s="114"/>
      <c r="B344" s="115"/>
      <c r="C344" s="68" t="s">
        <v>382</v>
      </c>
      <c r="D344" s="67" t="s">
        <v>25</v>
      </c>
      <c r="E344" s="138">
        <v>968.1</v>
      </c>
      <c r="F344" s="146"/>
      <c r="G344" s="147">
        <f t="shared" si="6"/>
        <v>0</v>
      </c>
      <c r="I344" s="6"/>
    </row>
    <row r="345" spans="1:9" s="27" customFormat="1" ht="72" outlineLevel="1" x14ac:dyDescent="0.3">
      <c r="A345" s="116"/>
      <c r="B345" s="115"/>
      <c r="C345" s="68" t="s">
        <v>383</v>
      </c>
      <c r="D345" s="67" t="s">
        <v>25</v>
      </c>
      <c r="E345" s="138">
        <v>2805.2</v>
      </c>
      <c r="F345" s="146"/>
      <c r="G345" s="147">
        <f t="shared" si="6"/>
        <v>0</v>
      </c>
      <c r="I345" s="6"/>
    </row>
    <row r="346" spans="1:9" ht="115.2" outlineLevel="1" x14ac:dyDescent="0.3">
      <c r="A346" s="119"/>
      <c r="B346" s="115"/>
      <c r="C346" s="68" t="s">
        <v>384</v>
      </c>
      <c r="D346" s="67" t="s">
        <v>25</v>
      </c>
      <c r="E346" s="138">
        <v>387.9</v>
      </c>
      <c r="F346" s="146"/>
      <c r="G346" s="147">
        <f t="shared" si="6"/>
        <v>0</v>
      </c>
    </row>
    <row r="347" spans="1:9" ht="57.6" outlineLevel="1" x14ac:dyDescent="0.3">
      <c r="A347" s="132"/>
      <c r="B347" s="115"/>
      <c r="C347" s="68" t="s">
        <v>385</v>
      </c>
      <c r="D347" s="67" t="s">
        <v>25</v>
      </c>
      <c r="E347" s="138">
        <v>124.9</v>
      </c>
      <c r="F347" s="146"/>
      <c r="G347" s="147">
        <f t="shared" si="6"/>
        <v>0</v>
      </c>
    </row>
    <row r="348" spans="1:9" ht="28.8" x14ac:dyDescent="0.3">
      <c r="A348" s="114">
        <f>MAX($A$7:A347)+1</f>
        <v>86</v>
      </c>
      <c r="B348" s="115" t="s">
        <v>386</v>
      </c>
      <c r="C348" s="69" t="s">
        <v>44</v>
      </c>
      <c r="D348" s="70" t="s">
        <v>29</v>
      </c>
      <c r="E348" s="137">
        <v>179</v>
      </c>
      <c r="F348" s="148">
        <f>G348/E348</f>
        <v>0</v>
      </c>
      <c r="G348" s="149">
        <f>SUM(G349:G349)</f>
        <v>0</v>
      </c>
    </row>
    <row r="349" spans="1:9" ht="28.8" outlineLevel="1" x14ac:dyDescent="0.3">
      <c r="A349" s="114"/>
      <c r="B349" s="115"/>
      <c r="C349" s="68" t="s">
        <v>45</v>
      </c>
      <c r="D349" s="67" t="s">
        <v>29</v>
      </c>
      <c r="E349" s="138">
        <v>179</v>
      </c>
      <c r="F349" s="146"/>
      <c r="G349" s="147">
        <f t="shared" si="6"/>
        <v>0</v>
      </c>
    </row>
    <row r="350" spans="1:9" s="27" customFormat="1" ht="28.8" x14ac:dyDescent="0.3">
      <c r="A350" s="114">
        <f>MAX($A$7:A349)+1</f>
        <v>87</v>
      </c>
      <c r="B350" s="115" t="s">
        <v>387</v>
      </c>
      <c r="C350" s="69" t="s">
        <v>307</v>
      </c>
      <c r="D350" s="70" t="s">
        <v>25</v>
      </c>
      <c r="E350" s="137">
        <v>5.62</v>
      </c>
      <c r="F350" s="148">
        <f>G350/E350</f>
        <v>0</v>
      </c>
      <c r="G350" s="149">
        <f>SUM(G351:G351)</f>
        <v>0</v>
      </c>
      <c r="I350" s="6"/>
    </row>
    <row r="351" spans="1:9" ht="28.8" outlineLevel="1" x14ac:dyDescent="0.3">
      <c r="A351" s="116"/>
      <c r="B351" s="115"/>
      <c r="C351" s="68" t="s">
        <v>308</v>
      </c>
      <c r="D351" s="67" t="s">
        <v>25</v>
      </c>
      <c r="E351" s="138">
        <v>5.62</v>
      </c>
      <c r="F351" s="146"/>
      <c r="G351" s="147">
        <f t="shared" si="6"/>
        <v>0</v>
      </c>
    </row>
    <row r="352" spans="1:9" ht="28.8" x14ac:dyDescent="0.3">
      <c r="A352" s="114">
        <f>MAX($A$7:A351)+1</f>
        <v>88</v>
      </c>
      <c r="B352" s="115" t="s">
        <v>388</v>
      </c>
      <c r="C352" s="69" t="s">
        <v>671</v>
      </c>
      <c r="D352" s="70" t="s">
        <v>25</v>
      </c>
      <c r="E352" s="137">
        <v>3299</v>
      </c>
      <c r="F352" s="148">
        <f>G352/E352</f>
        <v>0</v>
      </c>
      <c r="G352" s="149">
        <f>SUM(G353:G355)</f>
        <v>0</v>
      </c>
    </row>
    <row r="353" spans="1:7" ht="72" outlineLevel="1" x14ac:dyDescent="0.3">
      <c r="A353" s="116"/>
      <c r="B353" s="115"/>
      <c r="C353" s="68" t="s">
        <v>389</v>
      </c>
      <c r="D353" s="67" t="s">
        <v>25</v>
      </c>
      <c r="E353" s="138">
        <v>876.5</v>
      </c>
      <c r="F353" s="146"/>
      <c r="G353" s="147">
        <f t="shared" si="6"/>
        <v>0</v>
      </c>
    </row>
    <row r="354" spans="1:7" ht="72" outlineLevel="1" x14ac:dyDescent="0.3">
      <c r="A354" s="114"/>
      <c r="B354" s="115"/>
      <c r="C354" s="68" t="s">
        <v>390</v>
      </c>
      <c r="D354" s="67" t="s">
        <v>25</v>
      </c>
      <c r="E354" s="138">
        <v>2173.1999999999998</v>
      </c>
      <c r="F354" s="146"/>
      <c r="G354" s="147">
        <f t="shared" si="6"/>
        <v>0</v>
      </c>
    </row>
    <row r="355" spans="1:7" ht="115.8" outlineLevel="1" thickBot="1" x14ac:dyDescent="0.35">
      <c r="A355" s="119"/>
      <c r="B355" s="115"/>
      <c r="C355" s="68" t="s">
        <v>391</v>
      </c>
      <c r="D355" s="67" t="s">
        <v>25</v>
      </c>
      <c r="E355" s="138">
        <v>249.3</v>
      </c>
      <c r="F355" s="146"/>
      <c r="G355" s="147">
        <f t="shared" si="6"/>
        <v>0</v>
      </c>
    </row>
    <row r="356" spans="1:7" ht="15.6" x14ac:dyDescent="0.25">
      <c r="A356" s="133"/>
      <c r="B356" s="112"/>
      <c r="C356" s="110" t="s">
        <v>604</v>
      </c>
      <c r="D356" s="113"/>
      <c r="E356" s="136"/>
      <c r="F356" s="146"/>
      <c r="G356" s="147"/>
    </row>
    <row r="357" spans="1:7" ht="15.6" x14ac:dyDescent="0.3">
      <c r="A357" s="114">
        <f>MAX($A$7:A356)+1</f>
        <v>89</v>
      </c>
      <c r="B357" s="115" t="s">
        <v>392</v>
      </c>
      <c r="C357" s="69" t="s">
        <v>393</v>
      </c>
      <c r="D357" s="70" t="s">
        <v>58</v>
      </c>
      <c r="E357" s="137">
        <v>279.60000000000002</v>
      </c>
      <c r="F357" s="148">
        <f>G357/E357</f>
        <v>0</v>
      </c>
      <c r="G357" s="149">
        <f>SUM(G358:G360)</f>
        <v>0</v>
      </c>
    </row>
    <row r="358" spans="1:7" ht="15.6" outlineLevel="1" x14ac:dyDescent="0.3">
      <c r="A358" s="114"/>
      <c r="B358" s="115"/>
      <c r="C358" s="68" t="s">
        <v>394</v>
      </c>
      <c r="D358" s="67" t="s">
        <v>58</v>
      </c>
      <c r="E358" s="138">
        <v>279.60000000000002</v>
      </c>
      <c r="F358" s="146"/>
      <c r="G358" s="147">
        <f t="shared" si="6"/>
        <v>0</v>
      </c>
    </row>
    <row r="359" spans="1:7" ht="15.6" outlineLevel="1" x14ac:dyDescent="0.3">
      <c r="A359" s="116"/>
      <c r="B359" s="115"/>
      <c r="C359" s="68" t="s">
        <v>693</v>
      </c>
      <c r="D359" s="67" t="s">
        <v>58</v>
      </c>
      <c r="E359" s="138">
        <v>9.9770000000000003</v>
      </c>
      <c r="F359" s="146"/>
      <c r="G359" s="147">
        <f t="shared" si="6"/>
        <v>0</v>
      </c>
    </row>
    <row r="360" spans="1:7" ht="15.6" outlineLevel="1" x14ac:dyDescent="0.3">
      <c r="A360" s="116"/>
      <c r="B360" s="115"/>
      <c r="C360" s="68" t="s">
        <v>695</v>
      </c>
      <c r="D360" s="67" t="s">
        <v>27</v>
      </c>
      <c r="E360" s="138">
        <v>29</v>
      </c>
      <c r="F360" s="146"/>
      <c r="G360" s="147">
        <f t="shared" si="6"/>
        <v>0</v>
      </c>
    </row>
    <row r="361" spans="1:7" ht="15.6" x14ac:dyDescent="0.3">
      <c r="A361" s="114">
        <f>MAX($A$7:A360)+1</f>
        <v>90</v>
      </c>
      <c r="B361" s="115" t="s">
        <v>694</v>
      </c>
      <c r="C361" s="69" t="s">
        <v>396</v>
      </c>
      <c r="D361" s="70" t="s">
        <v>58</v>
      </c>
      <c r="E361" s="137">
        <v>279.60000000000002</v>
      </c>
      <c r="F361" s="148">
        <f>G361/E361</f>
        <v>0</v>
      </c>
      <c r="G361" s="149">
        <f>SUM(G362:G364)</f>
        <v>0</v>
      </c>
    </row>
    <row r="362" spans="1:7" ht="15.6" outlineLevel="1" x14ac:dyDescent="0.3">
      <c r="A362" s="122"/>
      <c r="B362" s="115"/>
      <c r="C362" s="68" t="s">
        <v>397</v>
      </c>
      <c r="D362" s="67" t="s">
        <v>58</v>
      </c>
      <c r="E362" s="138">
        <v>279.60000000000002</v>
      </c>
      <c r="F362" s="146"/>
      <c r="G362" s="147">
        <f t="shared" si="6"/>
        <v>0</v>
      </c>
    </row>
    <row r="363" spans="1:7" ht="15.6" outlineLevel="1" x14ac:dyDescent="0.3">
      <c r="A363" s="114"/>
      <c r="B363" s="115"/>
      <c r="C363" s="68" t="s">
        <v>697</v>
      </c>
      <c r="D363" s="67" t="s">
        <v>58</v>
      </c>
      <c r="E363" s="138">
        <v>9.9770000000000003</v>
      </c>
      <c r="F363" s="146"/>
      <c r="G363" s="147">
        <f t="shared" si="6"/>
        <v>0</v>
      </c>
    </row>
    <row r="364" spans="1:7" ht="16.2" outlineLevel="1" thickBot="1" x14ac:dyDescent="0.35">
      <c r="A364" s="117"/>
      <c r="B364" s="115"/>
      <c r="C364" s="68" t="s">
        <v>696</v>
      </c>
      <c r="D364" s="67" t="s">
        <v>27</v>
      </c>
      <c r="E364" s="138">
        <v>29</v>
      </c>
      <c r="F364" s="146"/>
      <c r="G364" s="147">
        <f t="shared" si="6"/>
        <v>0</v>
      </c>
    </row>
    <row r="365" spans="1:7" ht="15.6" x14ac:dyDescent="0.25">
      <c r="A365" s="130"/>
      <c r="B365" s="112"/>
      <c r="C365" s="110" t="s">
        <v>605</v>
      </c>
      <c r="D365" s="113"/>
      <c r="E365" s="136"/>
      <c r="F365" s="146"/>
      <c r="G365" s="147"/>
    </row>
    <row r="366" spans="1:7" ht="28.8" x14ac:dyDescent="0.3">
      <c r="A366" s="114">
        <f>MAX($A$7:A365)+1</f>
        <v>91</v>
      </c>
      <c r="B366" s="115" t="s">
        <v>406</v>
      </c>
      <c r="C366" s="69" t="s">
        <v>407</v>
      </c>
      <c r="D366" s="70" t="s">
        <v>25</v>
      </c>
      <c r="E366" s="137">
        <v>5.62</v>
      </c>
      <c r="F366" s="148">
        <f>G366/E366</f>
        <v>0</v>
      </c>
      <c r="G366" s="149">
        <f>SUM(G367:G370)</f>
        <v>0</v>
      </c>
    </row>
    <row r="367" spans="1:7" ht="28.8" outlineLevel="1" x14ac:dyDescent="0.3">
      <c r="A367" s="114"/>
      <c r="B367" s="115"/>
      <c r="C367" s="68" t="s">
        <v>408</v>
      </c>
      <c r="D367" s="67" t="s">
        <v>25</v>
      </c>
      <c r="E367" s="138">
        <v>5.62</v>
      </c>
      <c r="F367" s="146"/>
      <c r="G367" s="147">
        <f t="shared" si="6"/>
        <v>0</v>
      </c>
    </row>
    <row r="368" spans="1:7" ht="15.6" outlineLevel="1" x14ac:dyDescent="0.3">
      <c r="A368" s="116"/>
      <c r="B368" s="115"/>
      <c r="C368" s="68" t="s">
        <v>337</v>
      </c>
      <c r="D368" s="67" t="s">
        <v>58</v>
      </c>
      <c r="E368" s="138">
        <v>0.48599999999999999</v>
      </c>
      <c r="F368" s="146"/>
      <c r="G368" s="147">
        <f t="shared" si="6"/>
        <v>0</v>
      </c>
    </row>
    <row r="369" spans="1:7" ht="15.6" outlineLevel="1" x14ac:dyDescent="0.3">
      <c r="A369" s="114"/>
      <c r="B369" s="115"/>
      <c r="C369" s="68" t="s">
        <v>338</v>
      </c>
      <c r="D369" s="67" t="s">
        <v>58</v>
      </c>
      <c r="E369" s="138">
        <v>1.0699999999999999E-2</v>
      </c>
      <c r="F369" s="146"/>
      <c r="G369" s="147">
        <f t="shared" si="6"/>
        <v>0</v>
      </c>
    </row>
    <row r="370" spans="1:7" ht="15.6" outlineLevel="1" x14ac:dyDescent="0.3">
      <c r="A370" s="116"/>
      <c r="B370" s="115"/>
      <c r="C370" s="68" t="s">
        <v>339</v>
      </c>
      <c r="D370" s="67" t="s">
        <v>25</v>
      </c>
      <c r="E370" s="138">
        <v>2.92</v>
      </c>
      <c r="F370" s="146"/>
      <c r="G370" s="147">
        <f t="shared" si="6"/>
        <v>0</v>
      </c>
    </row>
    <row r="371" spans="1:7" ht="28.8" x14ac:dyDescent="0.3">
      <c r="A371" s="114">
        <f>MAX($A$7:A370)+1</f>
        <v>92</v>
      </c>
      <c r="B371" s="115" t="s">
        <v>409</v>
      </c>
      <c r="C371" s="69" t="s">
        <v>410</v>
      </c>
      <c r="D371" s="70" t="s">
        <v>25</v>
      </c>
      <c r="E371" s="137">
        <v>5.62</v>
      </c>
      <c r="F371" s="148">
        <f>G371/E371</f>
        <v>0</v>
      </c>
      <c r="G371" s="149">
        <f>SUM(G372:G375)</f>
        <v>0</v>
      </c>
    </row>
    <row r="372" spans="1:7" ht="28.8" outlineLevel="1" x14ac:dyDescent="0.3">
      <c r="A372" s="114"/>
      <c r="B372" s="115"/>
      <c r="C372" s="68" t="s">
        <v>408</v>
      </c>
      <c r="D372" s="67" t="s">
        <v>25</v>
      </c>
      <c r="E372" s="138">
        <v>5.62</v>
      </c>
      <c r="F372" s="146"/>
      <c r="G372" s="147">
        <f t="shared" si="6"/>
        <v>0</v>
      </c>
    </row>
    <row r="373" spans="1:7" ht="15.6" outlineLevel="1" x14ac:dyDescent="0.3">
      <c r="A373" s="116"/>
      <c r="B373" s="115"/>
      <c r="C373" s="68" t="s">
        <v>337</v>
      </c>
      <c r="D373" s="67" t="s">
        <v>58</v>
      </c>
      <c r="E373" s="138">
        <v>0.48599999999999999</v>
      </c>
      <c r="F373" s="146"/>
      <c r="G373" s="147">
        <f t="shared" si="6"/>
        <v>0</v>
      </c>
    </row>
    <row r="374" spans="1:7" ht="15.6" outlineLevel="1" x14ac:dyDescent="0.3">
      <c r="A374" s="116"/>
      <c r="B374" s="115"/>
      <c r="C374" s="68" t="s">
        <v>338</v>
      </c>
      <c r="D374" s="67" t="s">
        <v>58</v>
      </c>
      <c r="E374" s="138">
        <v>1.0699999999999999E-2</v>
      </c>
      <c r="F374" s="146"/>
      <c r="G374" s="147">
        <f t="shared" si="6"/>
        <v>0</v>
      </c>
    </row>
    <row r="375" spans="1:7" ht="15.6" outlineLevel="1" x14ac:dyDescent="0.3">
      <c r="A375" s="116"/>
      <c r="B375" s="115"/>
      <c r="C375" s="68" t="s">
        <v>339</v>
      </c>
      <c r="D375" s="67" t="s">
        <v>58</v>
      </c>
      <c r="E375" s="138">
        <v>2.92</v>
      </c>
      <c r="F375" s="146"/>
      <c r="G375" s="147">
        <f t="shared" si="6"/>
        <v>0</v>
      </c>
    </row>
    <row r="376" spans="1:7" ht="28.8" x14ac:dyDescent="0.3">
      <c r="A376" s="114">
        <f>MAX($A$7:A375)+1</f>
        <v>93</v>
      </c>
      <c r="B376" s="115" t="s">
        <v>411</v>
      </c>
      <c r="C376" s="69" t="s">
        <v>412</v>
      </c>
      <c r="D376" s="70" t="s">
        <v>25</v>
      </c>
      <c r="E376" s="137">
        <v>63.75</v>
      </c>
      <c r="F376" s="148">
        <f>G376/E376</f>
        <v>0</v>
      </c>
      <c r="G376" s="149">
        <f>SUM(G377:G380)</f>
        <v>0</v>
      </c>
    </row>
    <row r="377" spans="1:7" ht="28.8" outlineLevel="1" x14ac:dyDescent="0.3">
      <c r="A377" s="114"/>
      <c r="B377" s="115"/>
      <c r="C377" s="68" t="s">
        <v>413</v>
      </c>
      <c r="D377" s="67" t="s">
        <v>25</v>
      </c>
      <c r="E377" s="138">
        <v>63.75</v>
      </c>
      <c r="F377" s="146"/>
      <c r="G377" s="147">
        <f t="shared" si="6"/>
        <v>0</v>
      </c>
    </row>
    <row r="378" spans="1:7" ht="15.6" outlineLevel="1" x14ac:dyDescent="0.3">
      <c r="A378" s="116"/>
      <c r="B378" s="115"/>
      <c r="C378" s="68" t="s">
        <v>337</v>
      </c>
      <c r="D378" s="67" t="s">
        <v>58</v>
      </c>
      <c r="E378" s="138">
        <v>3.68</v>
      </c>
      <c r="F378" s="146"/>
      <c r="G378" s="147">
        <f t="shared" si="6"/>
        <v>0</v>
      </c>
    </row>
    <row r="379" spans="1:7" ht="15.6" outlineLevel="1" x14ac:dyDescent="0.3">
      <c r="A379" s="116"/>
      <c r="B379" s="115"/>
      <c r="C379" s="68" t="s">
        <v>338</v>
      </c>
      <c r="D379" s="67" t="s">
        <v>58</v>
      </c>
      <c r="E379" s="138">
        <v>0.13200000000000001</v>
      </c>
      <c r="F379" s="146"/>
      <c r="G379" s="147">
        <f t="shared" si="6"/>
        <v>0</v>
      </c>
    </row>
    <row r="380" spans="1:7" ht="15.6" outlineLevel="1" x14ac:dyDescent="0.3">
      <c r="A380" s="116"/>
      <c r="B380" s="115"/>
      <c r="C380" s="68" t="s">
        <v>339</v>
      </c>
      <c r="D380" s="67" t="s">
        <v>25</v>
      </c>
      <c r="E380" s="138">
        <v>21.59</v>
      </c>
      <c r="F380" s="146"/>
      <c r="G380" s="147">
        <f t="shared" si="6"/>
        <v>0</v>
      </c>
    </row>
    <row r="381" spans="1:7" ht="28.8" x14ac:dyDescent="0.3">
      <c r="A381" s="114">
        <f>MAX($A$7:A380)+1</f>
        <v>94</v>
      </c>
      <c r="B381" s="115" t="s">
        <v>414</v>
      </c>
      <c r="C381" s="69" t="s">
        <v>415</v>
      </c>
      <c r="D381" s="70" t="s">
        <v>25</v>
      </c>
      <c r="E381" s="137">
        <v>16.920000000000002</v>
      </c>
      <c r="F381" s="148">
        <f>G381/E381</f>
        <v>0</v>
      </c>
      <c r="G381" s="149">
        <f>SUM(G382:G385)</f>
        <v>0</v>
      </c>
    </row>
    <row r="382" spans="1:7" ht="28.8" outlineLevel="1" x14ac:dyDescent="0.3">
      <c r="A382" s="114"/>
      <c r="B382" s="115"/>
      <c r="C382" s="68" t="s">
        <v>345</v>
      </c>
      <c r="D382" s="67" t="s">
        <v>25</v>
      </c>
      <c r="E382" s="138">
        <v>16.920000000000002</v>
      </c>
      <c r="F382" s="146"/>
      <c r="G382" s="147">
        <f t="shared" si="6"/>
        <v>0</v>
      </c>
    </row>
    <row r="383" spans="1:7" ht="15.6" outlineLevel="1" x14ac:dyDescent="0.3">
      <c r="A383" s="116"/>
      <c r="B383" s="115"/>
      <c r="C383" s="68" t="s">
        <v>337</v>
      </c>
      <c r="D383" s="67" t="s">
        <v>58</v>
      </c>
      <c r="E383" s="138">
        <v>1.48</v>
      </c>
      <c r="F383" s="146"/>
      <c r="G383" s="147">
        <f t="shared" si="6"/>
        <v>0</v>
      </c>
    </row>
    <row r="384" spans="1:7" ht="15.6" outlineLevel="1" x14ac:dyDescent="0.3">
      <c r="A384" s="116"/>
      <c r="B384" s="115"/>
      <c r="C384" s="68" t="s">
        <v>338</v>
      </c>
      <c r="D384" s="67" t="s">
        <v>58</v>
      </c>
      <c r="E384" s="138">
        <v>3.2399999999999998E-2</v>
      </c>
      <c r="F384" s="146"/>
      <c r="G384" s="147">
        <f t="shared" si="6"/>
        <v>0</v>
      </c>
    </row>
    <row r="385" spans="1:7" ht="15.6" outlineLevel="1" x14ac:dyDescent="0.3">
      <c r="A385" s="116"/>
      <c r="B385" s="115"/>
      <c r="C385" s="68" t="s">
        <v>339</v>
      </c>
      <c r="D385" s="67" t="s">
        <v>25</v>
      </c>
      <c r="E385" s="138">
        <v>8.84</v>
      </c>
      <c r="F385" s="146"/>
      <c r="G385" s="147">
        <f t="shared" si="6"/>
        <v>0</v>
      </c>
    </row>
    <row r="386" spans="1:7" ht="28.8" x14ac:dyDescent="0.3">
      <c r="A386" s="114">
        <f>MAX($A$7:A385)+1</f>
        <v>95</v>
      </c>
      <c r="B386" s="115" t="s">
        <v>416</v>
      </c>
      <c r="C386" s="69" t="s">
        <v>417</v>
      </c>
      <c r="D386" s="70" t="s">
        <v>25</v>
      </c>
      <c r="E386" s="137">
        <v>14.12</v>
      </c>
      <c r="F386" s="148">
        <f>G386/E386</f>
        <v>0</v>
      </c>
      <c r="G386" s="149">
        <f>SUM(G387:G390)</f>
        <v>0</v>
      </c>
    </row>
    <row r="387" spans="1:7" ht="28.8" outlineLevel="1" x14ac:dyDescent="0.3">
      <c r="A387" s="114"/>
      <c r="B387" s="115"/>
      <c r="C387" s="68" t="s">
        <v>418</v>
      </c>
      <c r="D387" s="67" t="s">
        <v>25</v>
      </c>
      <c r="E387" s="138">
        <v>14.12</v>
      </c>
      <c r="F387" s="146"/>
      <c r="G387" s="147">
        <f t="shared" si="6"/>
        <v>0</v>
      </c>
    </row>
    <row r="388" spans="1:7" ht="15.6" outlineLevel="1" x14ac:dyDescent="0.3">
      <c r="A388" s="116"/>
      <c r="B388" s="115"/>
      <c r="C388" s="68" t="s">
        <v>337</v>
      </c>
      <c r="D388" s="67" t="s">
        <v>58</v>
      </c>
      <c r="E388" s="138">
        <v>1.2208000000000001</v>
      </c>
      <c r="F388" s="146"/>
      <c r="G388" s="147">
        <f t="shared" si="6"/>
        <v>0</v>
      </c>
    </row>
    <row r="389" spans="1:7" ht="15.6" outlineLevel="1" x14ac:dyDescent="0.3">
      <c r="A389" s="116"/>
      <c r="B389" s="115"/>
      <c r="C389" s="68" t="s">
        <v>338</v>
      </c>
      <c r="D389" s="67" t="s">
        <v>58</v>
      </c>
      <c r="E389" s="138">
        <v>2.6800000000000001E-2</v>
      </c>
      <c r="F389" s="146"/>
      <c r="G389" s="147">
        <f t="shared" si="6"/>
        <v>0</v>
      </c>
    </row>
    <row r="390" spans="1:7" ht="15.6" outlineLevel="1" x14ac:dyDescent="0.3">
      <c r="A390" s="116"/>
      <c r="B390" s="115"/>
      <c r="C390" s="68" t="s">
        <v>339</v>
      </c>
      <c r="D390" s="67" t="s">
        <v>25</v>
      </c>
      <c r="E390" s="138">
        <v>7.4</v>
      </c>
      <c r="F390" s="146"/>
      <c r="G390" s="147">
        <f t="shared" si="6"/>
        <v>0</v>
      </c>
    </row>
    <row r="391" spans="1:7" ht="43.2" x14ac:dyDescent="0.3">
      <c r="A391" s="114">
        <f>MAX($A$7:A390)+1</f>
        <v>96</v>
      </c>
      <c r="B391" s="115" t="s">
        <v>419</v>
      </c>
      <c r="C391" s="69" t="s">
        <v>420</v>
      </c>
      <c r="D391" s="70" t="s">
        <v>25</v>
      </c>
      <c r="E391" s="137">
        <v>14.12</v>
      </c>
      <c r="F391" s="148">
        <f>G391/E391</f>
        <v>0</v>
      </c>
      <c r="G391" s="149">
        <f>SUM(G392:G395)</f>
        <v>0</v>
      </c>
    </row>
    <row r="392" spans="1:7" ht="28.8" outlineLevel="1" x14ac:dyDescent="0.3">
      <c r="A392" s="114"/>
      <c r="B392" s="115"/>
      <c r="C392" s="68" t="s">
        <v>418</v>
      </c>
      <c r="D392" s="67" t="s">
        <v>25</v>
      </c>
      <c r="E392" s="138">
        <v>14.12</v>
      </c>
      <c r="F392" s="146"/>
      <c r="G392" s="147">
        <f t="shared" si="6"/>
        <v>0</v>
      </c>
    </row>
    <row r="393" spans="1:7" ht="15.6" outlineLevel="1" x14ac:dyDescent="0.3">
      <c r="A393" s="116"/>
      <c r="B393" s="115"/>
      <c r="C393" s="68" t="s">
        <v>337</v>
      </c>
      <c r="D393" s="67" t="s">
        <v>58</v>
      </c>
      <c r="E393" s="138">
        <v>1.2208000000000001</v>
      </c>
      <c r="F393" s="146"/>
      <c r="G393" s="147">
        <f t="shared" si="6"/>
        <v>0</v>
      </c>
    </row>
    <row r="394" spans="1:7" ht="15.6" outlineLevel="1" x14ac:dyDescent="0.3">
      <c r="A394" s="116"/>
      <c r="B394" s="115"/>
      <c r="C394" s="68" t="s">
        <v>338</v>
      </c>
      <c r="D394" s="67" t="s">
        <v>58</v>
      </c>
      <c r="E394" s="138">
        <v>2.6800000000000001E-2</v>
      </c>
      <c r="F394" s="146"/>
      <c r="G394" s="147">
        <f t="shared" ref="G394:G457" si="7">$E394*F394</f>
        <v>0</v>
      </c>
    </row>
    <row r="395" spans="1:7" ht="15.6" outlineLevel="1" x14ac:dyDescent="0.3">
      <c r="A395" s="116"/>
      <c r="B395" s="115"/>
      <c r="C395" s="68" t="s">
        <v>339</v>
      </c>
      <c r="D395" s="67" t="s">
        <v>25</v>
      </c>
      <c r="E395" s="138">
        <v>7.4</v>
      </c>
      <c r="F395" s="146"/>
      <c r="G395" s="147">
        <f t="shared" si="7"/>
        <v>0</v>
      </c>
    </row>
    <row r="396" spans="1:7" ht="28.8" x14ac:dyDescent="0.3">
      <c r="A396" s="114">
        <f>MAX($A$7:A395)+1</f>
        <v>97</v>
      </c>
      <c r="B396" s="115" t="s">
        <v>421</v>
      </c>
      <c r="C396" s="69" t="s">
        <v>422</v>
      </c>
      <c r="D396" s="70" t="s">
        <v>25</v>
      </c>
      <c r="E396" s="137">
        <v>3.53</v>
      </c>
      <c r="F396" s="148">
        <f>G396/E396</f>
        <v>0</v>
      </c>
      <c r="G396" s="149">
        <f>SUM(G397:G400)</f>
        <v>0</v>
      </c>
    </row>
    <row r="397" spans="1:7" ht="28.8" outlineLevel="1" x14ac:dyDescent="0.3">
      <c r="A397" s="114"/>
      <c r="B397" s="115"/>
      <c r="C397" s="68" t="s">
        <v>418</v>
      </c>
      <c r="D397" s="67" t="s">
        <v>25</v>
      </c>
      <c r="E397" s="138">
        <v>3.53</v>
      </c>
      <c r="F397" s="146"/>
      <c r="G397" s="147">
        <f t="shared" si="7"/>
        <v>0</v>
      </c>
    </row>
    <row r="398" spans="1:7" ht="15.6" outlineLevel="1" x14ac:dyDescent="0.3">
      <c r="A398" s="116"/>
      <c r="B398" s="115"/>
      <c r="C398" s="68" t="s">
        <v>337</v>
      </c>
      <c r="D398" s="67" t="s">
        <v>58</v>
      </c>
      <c r="E398" s="138">
        <v>0.30520000000000003</v>
      </c>
      <c r="F398" s="146"/>
      <c r="G398" s="147">
        <f t="shared" si="7"/>
        <v>0</v>
      </c>
    </row>
    <row r="399" spans="1:7" ht="15.6" outlineLevel="1" x14ac:dyDescent="0.3">
      <c r="A399" s="116"/>
      <c r="B399" s="115"/>
      <c r="C399" s="68" t="s">
        <v>338</v>
      </c>
      <c r="D399" s="67" t="s">
        <v>58</v>
      </c>
      <c r="E399" s="138">
        <v>6.7000000000000002E-3</v>
      </c>
      <c r="F399" s="146"/>
      <c r="G399" s="147">
        <f t="shared" si="7"/>
        <v>0</v>
      </c>
    </row>
    <row r="400" spans="1:7" ht="15.6" outlineLevel="1" x14ac:dyDescent="0.3">
      <c r="A400" s="116"/>
      <c r="B400" s="115"/>
      <c r="C400" s="68" t="s">
        <v>339</v>
      </c>
      <c r="D400" s="67" t="s">
        <v>25</v>
      </c>
      <c r="E400" s="138">
        <v>1.85</v>
      </c>
      <c r="F400" s="146"/>
      <c r="G400" s="147">
        <f t="shared" si="7"/>
        <v>0</v>
      </c>
    </row>
    <row r="401" spans="1:7" ht="43.2" x14ac:dyDescent="0.3">
      <c r="A401" s="114">
        <f>MAX($A$7:A400)+1</f>
        <v>98</v>
      </c>
      <c r="B401" s="115" t="s">
        <v>423</v>
      </c>
      <c r="C401" s="69" t="s">
        <v>424</v>
      </c>
      <c r="D401" s="70" t="s">
        <v>30</v>
      </c>
      <c r="E401" s="137">
        <v>1</v>
      </c>
      <c r="F401" s="148">
        <f>G401/E401</f>
        <v>0</v>
      </c>
      <c r="G401" s="149">
        <f>SUM(G402)</f>
        <v>0</v>
      </c>
    </row>
    <row r="402" spans="1:7" ht="43.2" outlineLevel="1" x14ac:dyDescent="0.3">
      <c r="A402" s="114"/>
      <c r="B402" s="115"/>
      <c r="C402" s="68" t="s">
        <v>425</v>
      </c>
      <c r="D402" s="67" t="s">
        <v>30</v>
      </c>
      <c r="E402" s="138">
        <v>1</v>
      </c>
      <c r="F402" s="146"/>
      <c r="G402" s="147">
        <f t="shared" si="7"/>
        <v>0</v>
      </c>
    </row>
    <row r="403" spans="1:7" ht="43.2" x14ac:dyDescent="0.3">
      <c r="A403" s="114">
        <f>MAX($A$7:A402)+1</f>
        <v>99</v>
      </c>
      <c r="B403" s="115" t="s">
        <v>426</v>
      </c>
      <c r="C403" s="69" t="s">
        <v>427</v>
      </c>
      <c r="D403" s="70" t="s">
        <v>30</v>
      </c>
      <c r="E403" s="137">
        <v>1</v>
      </c>
      <c r="F403" s="148">
        <f>G403/E403</f>
        <v>0</v>
      </c>
      <c r="G403" s="149">
        <f>SUM(G404)</f>
        <v>0</v>
      </c>
    </row>
    <row r="404" spans="1:7" ht="43.2" outlineLevel="1" x14ac:dyDescent="0.3">
      <c r="A404" s="116"/>
      <c r="B404" s="115"/>
      <c r="C404" s="68" t="s">
        <v>428</v>
      </c>
      <c r="D404" s="67" t="s">
        <v>30</v>
      </c>
      <c r="E404" s="138">
        <v>1</v>
      </c>
      <c r="F404" s="146"/>
      <c r="G404" s="147">
        <f t="shared" si="7"/>
        <v>0</v>
      </c>
    </row>
    <row r="405" spans="1:7" ht="57.6" x14ac:dyDescent="0.3">
      <c r="A405" s="114">
        <f>MAX($A$7:A404)+1</f>
        <v>100</v>
      </c>
      <c r="B405" s="115" t="s">
        <v>429</v>
      </c>
      <c r="C405" s="69" t="s">
        <v>430</v>
      </c>
      <c r="D405" s="70" t="s">
        <v>30</v>
      </c>
      <c r="E405" s="137">
        <v>1</v>
      </c>
      <c r="F405" s="148">
        <f>G405/E405</f>
        <v>0</v>
      </c>
      <c r="G405" s="149">
        <f>SUM(G406)</f>
        <v>0</v>
      </c>
    </row>
    <row r="406" spans="1:7" ht="57.6" outlineLevel="1" x14ac:dyDescent="0.3">
      <c r="A406" s="116"/>
      <c r="B406" s="115"/>
      <c r="C406" s="68" t="s">
        <v>431</v>
      </c>
      <c r="D406" s="67" t="s">
        <v>30</v>
      </c>
      <c r="E406" s="138">
        <v>1</v>
      </c>
      <c r="F406" s="146"/>
      <c r="G406" s="147">
        <f t="shared" si="7"/>
        <v>0</v>
      </c>
    </row>
    <row r="407" spans="1:7" ht="43.2" x14ac:dyDescent="0.3">
      <c r="A407" s="114">
        <f>MAX($A$7:A406)+1</f>
        <v>101</v>
      </c>
      <c r="B407" s="115" t="s">
        <v>432</v>
      </c>
      <c r="C407" s="69" t="s">
        <v>433</v>
      </c>
      <c r="D407" s="70" t="s">
        <v>30</v>
      </c>
      <c r="E407" s="137">
        <v>1</v>
      </c>
      <c r="F407" s="148">
        <f>G407/E407</f>
        <v>0</v>
      </c>
      <c r="G407" s="149">
        <f>SUM(G408)</f>
        <v>0</v>
      </c>
    </row>
    <row r="408" spans="1:7" ht="43.2" outlineLevel="1" x14ac:dyDescent="0.3">
      <c r="A408" s="116"/>
      <c r="B408" s="115"/>
      <c r="C408" s="68" t="s">
        <v>434</v>
      </c>
      <c r="D408" s="67" t="s">
        <v>30</v>
      </c>
      <c r="E408" s="138">
        <v>1</v>
      </c>
      <c r="F408" s="146"/>
      <c r="G408" s="147">
        <f t="shared" si="7"/>
        <v>0</v>
      </c>
    </row>
    <row r="409" spans="1:7" ht="43.2" x14ac:dyDescent="0.3">
      <c r="A409" s="114">
        <f>MAX($A$7:A408)+1</f>
        <v>102</v>
      </c>
      <c r="B409" s="115" t="s">
        <v>435</v>
      </c>
      <c r="C409" s="69" t="s">
        <v>436</v>
      </c>
      <c r="D409" s="70" t="s">
        <v>30</v>
      </c>
      <c r="E409" s="137">
        <v>1</v>
      </c>
      <c r="F409" s="148">
        <f>G409/E409</f>
        <v>0</v>
      </c>
      <c r="G409" s="149">
        <f>SUM(G410)</f>
        <v>0</v>
      </c>
    </row>
    <row r="410" spans="1:7" ht="43.2" outlineLevel="1" x14ac:dyDescent="0.3">
      <c r="A410" s="116"/>
      <c r="B410" s="115"/>
      <c r="C410" s="68" t="s">
        <v>437</v>
      </c>
      <c r="D410" s="67" t="s">
        <v>30</v>
      </c>
      <c r="E410" s="138">
        <v>1</v>
      </c>
      <c r="F410" s="146"/>
      <c r="G410" s="147">
        <f t="shared" si="7"/>
        <v>0</v>
      </c>
    </row>
    <row r="411" spans="1:7" ht="43.2" x14ac:dyDescent="0.3">
      <c r="A411" s="114">
        <f>MAX($A$7:A410)+1</f>
        <v>103</v>
      </c>
      <c r="B411" s="115" t="s">
        <v>438</v>
      </c>
      <c r="C411" s="69" t="s">
        <v>439</v>
      </c>
      <c r="D411" s="70" t="s">
        <v>30</v>
      </c>
      <c r="E411" s="137">
        <v>1</v>
      </c>
      <c r="F411" s="148">
        <f>G411/E411</f>
        <v>0</v>
      </c>
      <c r="G411" s="149">
        <f>SUM(G412)</f>
        <v>0</v>
      </c>
    </row>
    <row r="412" spans="1:7" ht="43.2" outlineLevel="1" x14ac:dyDescent="0.3">
      <c r="A412" s="116"/>
      <c r="B412" s="115"/>
      <c r="C412" s="68" t="s">
        <v>440</v>
      </c>
      <c r="D412" s="67" t="s">
        <v>30</v>
      </c>
      <c r="E412" s="138">
        <v>1</v>
      </c>
      <c r="F412" s="146"/>
      <c r="G412" s="147">
        <f t="shared" si="7"/>
        <v>0</v>
      </c>
    </row>
    <row r="413" spans="1:7" ht="43.2" x14ac:dyDescent="0.3">
      <c r="A413" s="114">
        <f>MAX($A$7:A412)+1</f>
        <v>104</v>
      </c>
      <c r="B413" s="115" t="s">
        <v>441</v>
      </c>
      <c r="C413" s="69" t="s">
        <v>442</v>
      </c>
      <c r="D413" s="70" t="s">
        <v>30</v>
      </c>
      <c r="E413" s="137">
        <v>1</v>
      </c>
      <c r="F413" s="148">
        <f>G413/E413</f>
        <v>0</v>
      </c>
      <c r="G413" s="149">
        <f>SUM(G414)</f>
        <v>0</v>
      </c>
    </row>
    <row r="414" spans="1:7" ht="43.2" outlineLevel="1" x14ac:dyDescent="0.3">
      <c r="A414" s="116"/>
      <c r="B414" s="115"/>
      <c r="C414" s="68" t="s">
        <v>443</v>
      </c>
      <c r="D414" s="67" t="s">
        <v>30</v>
      </c>
      <c r="E414" s="138">
        <v>1</v>
      </c>
      <c r="F414" s="146"/>
      <c r="G414" s="147">
        <f t="shared" si="7"/>
        <v>0</v>
      </c>
    </row>
    <row r="415" spans="1:7" ht="43.2" x14ac:dyDescent="0.3">
      <c r="A415" s="114">
        <f>MAX($A$7:A414)+1</f>
        <v>105</v>
      </c>
      <c r="B415" s="115" t="s">
        <v>444</v>
      </c>
      <c r="C415" s="69" t="s">
        <v>445</v>
      </c>
      <c r="D415" s="70" t="s">
        <v>30</v>
      </c>
      <c r="E415" s="137">
        <v>1</v>
      </c>
      <c r="F415" s="148">
        <f>G415/E415</f>
        <v>0</v>
      </c>
      <c r="G415" s="149">
        <f>SUM(G416)</f>
        <v>0</v>
      </c>
    </row>
    <row r="416" spans="1:7" ht="43.2" outlineLevel="1" x14ac:dyDescent="0.3">
      <c r="A416" s="116"/>
      <c r="B416" s="115"/>
      <c r="C416" s="68" t="s">
        <v>446</v>
      </c>
      <c r="D416" s="67" t="s">
        <v>30</v>
      </c>
      <c r="E416" s="138">
        <v>1</v>
      </c>
      <c r="F416" s="146"/>
      <c r="G416" s="147">
        <f t="shared" si="7"/>
        <v>0</v>
      </c>
    </row>
    <row r="417" spans="1:7" ht="43.2" x14ac:dyDescent="0.3">
      <c r="A417" s="114">
        <f>MAX($A$7:A416)+1</f>
        <v>106</v>
      </c>
      <c r="B417" s="115" t="s">
        <v>447</v>
      </c>
      <c r="C417" s="69" t="s">
        <v>445</v>
      </c>
      <c r="D417" s="70" t="s">
        <v>30</v>
      </c>
      <c r="E417" s="137">
        <v>1</v>
      </c>
      <c r="F417" s="148">
        <f>G417/E417</f>
        <v>0</v>
      </c>
      <c r="G417" s="149">
        <f>SUM(G418)</f>
        <v>0</v>
      </c>
    </row>
    <row r="418" spans="1:7" ht="43.2" outlineLevel="1" x14ac:dyDescent="0.3">
      <c r="A418" s="116"/>
      <c r="B418" s="115"/>
      <c r="C418" s="68" t="s">
        <v>446</v>
      </c>
      <c r="D418" s="67" t="s">
        <v>30</v>
      </c>
      <c r="E418" s="138">
        <v>1</v>
      </c>
      <c r="F418" s="146"/>
      <c r="G418" s="147">
        <f t="shared" si="7"/>
        <v>0</v>
      </c>
    </row>
    <row r="419" spans="1:7" ht="43.2" x14ac:dyDescent="0.3">
      <c r="A419" s="114">
        <f>MAX($A$7:A418)+1</f>
        <v>107</v>
      </c>
      <c r="B419" s="115" t="s">
        <v>448</v>
      </c>
      <c r="C419" s="69" t="s">
        <v>449</v>
      </c>
      <c r="D419" s="70" t="s">
        <v>30</v>
      </c>
      <c r="E419" s="137">
        <v>1</v>
      </c>
      <c r="F419" s="148">
        <f>G419/E419</f>
        <v>0</v>
      </c>
      <c r="G419" s="149">
        <f>SUM(G420)</f>
        <v>0</v>
      </c>
    </row>
    <row r="420" spans="1:7" ht="43.2" outlineLevel="1" x14ac:dyDescent="0.3">
      <c r="A420" s="116"/>
      <c r="B420" s="115"/>
      <c r="C420" s="68" t="s">
        <v>450</v>
      </c>
      <c r="D420" s="67" t="s">
        <v>30</v>
      </c>
      <c r="E420" s="138">
        <v>1</v>
      </c>
      <c r="F420" s="146"/>
      <c r="G420" s="147">
        <f t="shared" si="7"/>
        <v>0</v>
      </c>
    </row>
    <row r="421" spans="1:7" ht="15.6" x14ac:dyDescent="0.3">
      <c r="A421" s="114">
        <f>MAX($A$7:A420)+1</f>
        <v>108</v>
      </c>
      <c r="B421" s="115" t="s">
        <v>451</v>
      </c>
      <c r="C421" s="69" t="s">
        <v>452</v>
      </c>
      <c r="D421" s="70" t="s">
        <v>27</v>
      </c>
      <c r="E421" s="137">
        <v>16</v>
      </c>
      <c r="F421" s="148">
        <f>G421/E421</f>
        <v>0</v>
      </c>
      <c r="G421" s="149">
        <f>SUM(G422)</f>
        <v>0</v>
      </c>
    </row>
    <row r="422" spans="1:7" ht="16.2" outlineLevel="1" thickBot="1" x14ac:dyDescent="0.35">
      <c r="A422" s="117"/>
      <c r="B422" s="115"/>
      <c r="C422" s="68" t="s">
        <v>453</v>
      </c>
      <c r="D422" s="67" t="s">
        <v>27</v>
      </c>
      <c r="E422" s="138">
        <v>16</v>
      </c>
      <c r="F422" s="146"/>
      <c r="G422" s="147">
        <f t="shared" si="7"/>
        <v>0</v>
      </c>
    </row>
    <row r="423" spans="1:7" ht="28.8" x14ac:dyDescent="0.25">
      <c r="A423" s="130"/>
      <c r="B423" s="112"/>
      <c r="C423" s="110" t="s">
        <v>606</v>
      </c>
      <c r="D423" s="113"/>
      <c r="E423" s="136"/>
      <c r="F423" s="146"/>
      <c r="G423" s="147"/>
    </row>
    <row r="424" spans="1:7" ht="15.6" x14ac:dyDescent="0.3">
      <c r="A424" s="114">
        <f>MAX($A$7:A423)+1</f>
        <v>109</v>
      </c>
      <c r="B424" s="115" t="s">
        <v>454</v>
      </c>
      <c r="C424" s="69" t="s">
        <v>362</v>
      </c>
      <c r="D424" s="70" t="s">
        <v>27</v>
      </c>
      <c r="E424" s="137">
        <v>20</v>
      </c>
      <c r="F424" s="148">
        <f>G424/E424</f>
        <v>0</v>
      </c>
      <c r="G424" s="149">
        <f>SUM(G425:G430)</f>
        <v>0</v>
      </c>
    </row>
    <row r="425" spans="1:7" ht="15.6" outlineLevel="1" x14ac:dyDescent="0.3">
      <c r="A425" s="114"/>
      <c r="B425" s="115"/>
      <c r="C425" s="68" t="s">
        <v>363</v>
      </c>
      <c r="D425" s="67" t="s">
        <v>27</v>
      </c>
      <c r="E425" s="138">
        <v>20</v>
      </c>
      <c r="F425" s="146"/>
      <c r="G425" s="147">
        <f t="shared" si="7"/>
        <v>0</v>
      </c>
    </row>
    <row r="426" spans="1:7" ht="28.8" outlineLevel="1" x14ac:dyDescent="0.3">
      <c r="A426" s="116"/>
      <c r="B426" s="115"/>
      <c r="C426" s="68" t="s">
        <v>364</v>
      </c>
      <c r="D426" s="67" t="s">
        <v>56</v>
      </c>
      <c r="E426" s="138">
        <v>22</v>
      </c>
      <c r="F426" s="146"/>
      <c r="G426" s="147">
        <f t="shared" si="7"/>
        <v>0</v>
      </c>
    </row>
    <row r="427" spans="1:7" ht="15.6" outlineLevel="1" x14ac:dyDescent="0.3">
      <c r="A427" s="114"/>
      <c r="B427" s="115"/>
      <c r="C427" s="68" t="s">
        <v>365</v>
      </c>
      <c r="D427" s="67" t="s">
        <v>25</v>
      </c>
      <c r="E427" s="138">
        <v>8</v>
      </c>
      <c r="F427" s="146"/>
      <c r="G427" s="147">
        <f t="shared" si="7"/>
        <v>0</v>
      </c>
    </row>
    <row r="428" spans="1:7" ht="15.6" outlineLevel="1" x14ac:dyDescent="0.3">
      <c r="A428" s="116"/>
      <c r="B428" s="115"/>
      <c r="C428" s="68" t="s">
        <v>455</v>
      </c>
      <c r="D428" s="67" t="s">
        <v>31</v>
      </c>
      <c r="E428" s="138">
        <v>178</v>
      </c>
      <c r="F428" s="146"/>
      <c r="G428" s="147">
        <f t="shared" si="7"/>
        <v>0</v>
      </c>
    </row>
    <row r="429" spans="1:7" ht="15.6" outlineLevel="1" x14ac:dyDescent="0.3">
      <c r="A429" s="122"/>
      <c r="B429" s="115"/>
      <c r="C429" s="68" t="s">
        <v>456</v>
      </c>
      <c r="D429" s="67" t="s">
        <v>31</v>
      </c>
      <c r="E429" s="138">
        <v>72</v>
      </c>
      <c r="F429" s="146"/>
      <c r="G429" s="147">
        <f t="shared" si="7"/>
        <v>0</v>
      </c>
    </row>
    <row r="430" spans="1:7" ht="15.6" outlineLevel="1" x14ac:dyDescent="0.3">
      <c r="A430" s="114"/>
      <c r="B430" s="115"/>
      <c r="C430" s="68" t="s">
        <v>368</v>
      </c>
      <c r="D430" s="67" t="s">
        <v>25</v>
      </c>
      <c r="E430" s="138">
        <v>0.4</v>
      </c>
      <c r="F430" s="146"/>
      <c r="G430" s="147">
        <f t="shared" si="7"/>
        <v>0</v>
      </c>
    </row>
    <row r="431" spans="1:7" ht="15.6" x14ac:dyDescent="0.3">
      <c r="A431" s="114">
        <f>MAX($A$7:A430)+1</f>
        <v>110</v>
      </c>
      <c r="B431" s="115" t="s">
        <v>457</v>
      </c>
      <c r="C431" s="69" t="s">
        <v>658</v>
      </c>
      <c r="D431" s="70" t="s">
        <v>27</v>
      </c>
      <c r="E431" s="137">
        <v>88</v>
      </c>
      <c r="F431" s="148">
        <f>G431/E431</f>
        <v>0</v>
      </c>
      <c r="G431" s="149">
        <f>SUM(G432:G437)</f>
        <v>0</v>
      </c>
    </row>
    <row r="432" spans="1:7" ht="15.6" outlineLevel="1" x14ac:dyDescent="0.3">
      <c r="A432" s="116"/>
      <c r="B432" s="115"/>
      <c r="C432" s="68" t="s">
        <v>380</v>
      </c>
      <c r="D432" s="67" t="s">
        <v>27</v>
      </c>
      <c r="E432" s="138">
        <v>88</v>
      </c>
      <c r="F432" s="146"/>
      <c r="G432" s="147">
        <f t="shared" si="7"/>
        <v>0</v>
      </c>
    </row>
    <row r="433" spans="1:7" ht="15.75" customHeight="1" outlineLevel="1" x14ac:dyDescent="0.3">
      <c r="A433" s="116"/>
      <c r="B433" s="115"/>
      <c r="C433" s="68" t="s">
        <v>659</v>
      </c>
      <c r="D433" s="67" t="s">
        <v>27</v>
      </c>
      <c r="E433" s="138">
        <v>105</v>
      </c>
      <c r="F433" s="146"/>
      <c r="G433" s="147">
        <f t="shared" si="7"/>
        <v>0</v>
      </c>
    </row>
    <row r="434" spans="1:7" s="27" customFormat="1" ht="15.75" customHeight="1" outlineLevel="1" x14ac:dyDescent="0.3">
      <c r="A434" s="116"/>
      <c r="B434" s="115"/>
      <c r="C434" s="68" t="s">
        <v>675</v>
      </c>
      <c r="D434" s="67" t="s">
        <v>27</v>
      </c>
      <c r="E434" s="138">
        <v>105</v>
      </c>
      <c r="F434" s="146"/>
      <c r="G434" s="147">
        <f t="shared" si="7"/>
        <v>0</v>
      </c>
    </row>
    <row r="435" spans="1:7" s="27" customFormat="1" ht="15.75" customHeight="1" outlineLevel="1" x14ac:dyDescent="0.3">
      <c r="A435" s="116"/>
      <c r="B435" s="115"/>
      <c r="C435" s="68" t="s">
        <v>661</v>
      </c>
      <c r="D435" s="67" t="s">
        <v>27</v>
      </c>
      <c r="E435" s="138">
        <v>340</v>
      </c>
      <c r="F435" s="146"/>
      <c r="G435" s="147">
        <f t="shared" si="7"/>
        <v>0</v>
      </c>
    </row>
    <row r="436" spans="1:7" s="27" customFormat="1" ht="15.6" outlineLevel="1" x14ac:dyDescent="0.3">
      <c r="A436" s="116"/>
      <c r="B436" s="115"/>
      <c r="C436" s="68" t="s">
        <v>676</v>
      </c>
      <c r="D436" s="67" t="s">
        <v>25</v>
      </c>
      <c r="E436" s="138">
        <v>3.15</v>
      </c>
      <c r="F436" s="146"/>
      <c r="G436" s="147">
        <f t="shared" si="7"/>
        <v>0</v>
      </c>
    </row>
    <row r="437" spans="1:7" s="27" customFormat="1" ht="15.6" outlineLevel="1" x14ac:dyDescent="0.3">
      <c r="A437" s="116"/>
      <c r="B437" s="115"/>
      <c r="C437" s="68" t="s">
        <v>663</v>
      </c>
      <c r="D437" s="67" t="s">
        <v>25</v>
      </c>
      <c r="E437" s="138">
        <v>3.15</v>
      </c>
      <c r="F437" s="146"/>
      <c r="G437" s="147">
        <f t="shared" si="7"/>
        <v>0</v>
      </c>
    </row>
    <row r="438" spans="1:7" ht="15.6" x14ac:dyDescent="0.3">
      <c r="A438" s="114">
        <f>MAX($A$7:A437)+1</f>
        <v>111</v>
      </c>
      <c r="B438" s="115" t="s">
        <v>458</v>
      </c>
      <c r="C438" s="69" t="s">
        <v>376</v>
      </c>
      <c r="D438" s="70" t="s">
        <v>27</v>
      </c>
      <c r="E438" s="137">
        <v>10</v>
      </c>
      <c r="F438" s="148">
        <f>G438/E438</f>
        <v>0</v>
      </c>
      <c r="G438" s="149">
        <f>SUM(G439:G440)</f>
        <v>0</v>
      </c>
    </row>
    <row r="439" spans="1:7" s="27" customFormat="1" ht="15.6" outlineLevel="1" x14ac:dyDescent="0.3">
      <c r="A439" s="116"/>
      <c r="B439" s="115"/>
      <c r="C439" s="68" t="s">
        <v>377</v>
      </c>
      <c r="D439" s="67" t="s">
        <v>27</v>
      </c>
      <c r="E439" s="138">
        <v>10</v>
      </c>
      <c r="F439" s="146"/>
      <c r="G439" s="147">
        <f t="shared" si="7"/>
        <v>0</v>
      </c>
    </row>
    <row r="440" spans="1:7" ht="16.2" outlineLevel="1" thickBot="1" x14ac:dyDescent="0.35">
      <c r="A440" s="117"/>
      <c r="B440" s="115"/>
      <c r="C440" s="68" t="s">
        <v>664</v>
      </c>
      <c r="D440" s="67" t="s">
        <v>27</v>
      </c>
      <c r="E440" s="138">
        <v>80</v>
      </c>
      <c r="F440" s="146"/>
      <c r="G440" s="147">
        <f t="shared" si="7"/>
        <v>0</v>
      </c>
    </row>
    <row r="441" spans="1:7" ht="16.2" thickBot="1" x14ac:dyDescent="0.3">
      <c r="A441" s="120"/>
      <c r="B441" s="112"/>
      <c r="C441" s="110" t="s">
        <v>607</v>
      </c>
      <c r="D441" s="113"/>
      <c r="E441" s="136"/>
      <c r="F441" s="146"/>
      <c r="G441" s="147"/>
    </row>
    <row r="442" spans="1:7" ht="15.6" x14ac:dyDescent="0.25">
      <c r="A442" s="118"/>
      <c r="B442" s="112"/>
      <c r="C442" s="110" t="s">
        <v>73</v>
      </c>
      <c r="D442" s="113"/>
      <c r="E442" s="136"/>
      <c r="F442" s="146"/>
      <c r="G442" s="147"/>
    </row>
    <row r="443" spans="1:7" ht="15.6" x14ac:dyDescent="0.3">
      <c r="A443" s="114">
        <f>MAX($A$7:A442)+1</f>
        <v>112</v>
      </c>
      <c r="B443" s="115" t="s">
        <v>463</v>
      </c>
      <c r="C443" s="69" t="s">
        <v>677</v>
      </c>
      <c r="D443" s="70" t="s">
        <v>25</v>
      </c>
      <c r="E443" s="137">
        <v>12925.1</v>
      </c>
      <c r="F443" s="148">
        <f>G443/E443</f>
        <v>0</v>
      </c>
      <c r="G443" s="149">
        <f>SUM(G444:G450)</f>
        <v>0</v>
      </c>
    </row>
    <row r="444" spans="1:7" ht="72" outlineLevel="1" x14ac:dyDescent="0.3">
      <c r="A444" s="116"/>
      <c r="B444" s="115"/>
      <c r="C444" s="68" t="s">
        <v>464</v>
      </c>
      <c r="D444" s="67" t="s">
        <v>25</v>
      </c>
      <c r="E444" s="138">
        <v>12322.5</v>
      </c>
      <c r="F444" s="146"/>
      <c r="G444" s="147">
        <f t="shared" si="7"/>
        <v>0</v>
      </c>
    </row>
    <row r="445" spans="1:7" ht="72" outlineLevel="1" x14ac:dyDescent="0.3">
      <c r="A445" s="116"/>
      <c r="B445" s="115"/>
      <c r="C445" s="68" t="s">
        <v>465</v>
      </c>
      <c r="D445" s="67" t="s">
        <v>25</v>
      </c>
      <c r="E445" s="138">
        <v>9.4</v>
      </c>
      <c r="F445" s="146"/>
      <c r="G445" s="147">
        <f t="shared" si="7"/>
        <v>0</v>
      </c>
    </row>
    <row r="446" spans="1:7" ht="72" outlineLevel="1" x14ac:dyDescent="0.3">
      <c r="A446" s="119"/>
      <c r="B446" s="115"/>
      <c r="C446" s="68" t="s">
        <v>466</v>
      </c>
      <c r="D446" s="67" t="s">
        <v>25</v>
      </c>
      <c r="E446" s="138">
        <v>167.7</v>
      </c>
      <c r="F446" s="146"/>
      <c r="G446" s="147">
        <f t="shared" si="7"/>
        <v>0</v>
      </c>
    </row>
    <row r="447" spans="1:7" ht="72" outlineLevel="1" x14ac:dyDescent="0.3">
      <c r="A447" s="132"/>
      <c r="B447" s="115"/>
      <c r="C447" s="68" t="s">
        <v>467</v>
      </c>
      <c r="D447" s="67" t="s">
        <v>25</v>
      </c>
      <c r="E447" s="138">
        <v>8.5</v>
      </c>
      <c r="F447" s="146"/>
      <c r="G447" s="147">
        <f t="shared" si="7"/>
        <v>0</v>
      </c>
    </row>
    <row r="448" spans="1:7" ht="72" outlineLevel="1" x14ac:dyDescent="0.3">
      <c r="A448" s="122"/>
      <c r="B448" s="115"/>
      <c r="C448" s="68" t="s">
        <v>468</v>
      </c>
      <c r="D448" s="67" t="s">
        <v>25</v>
      </c>
      <c r="E448" s="138">
        <v>15.9</v>
      </c>
      <c r="F448" s="146"/>
      <c r="G448" s="147">
        <f t="shared" si="7"/>
        <v>0</v>
      </c>
    </row>
    <row r="449" spans="1:7" ht="72" outlineLevel="1" x14ac:dyDescent="0.3">
      <c r="A449" s="114"/>
      <c r="B449" s="115"/>
      <c r="C449" s="68" t="s">
        <v>469</v>
      </c>
      <c r="D449" s="67" t="s">
        <v>25</v>
      </c>
      <c r="E449" s="138">
        <v>24.6</v>
      </c>
      <c r="F449" s="146"/>
      <c r="G449" s="147">
        <f t="shared" si="7"/>
        <v>0</v>
      </c>
    </row>
    <row r="450" spans="1:7" ht="57.6" outlineLevel="1" x14ac:dyDescent="0.3">
      <c r="A450" s="116"/>
      <c r="B450" s="115"/>
      <c r="C450" s="68" t="s">
        <v>470</v>
      </c>
      <c r="D450" s="67" t="s">
        <v>25</v>
      </c>
      <c r="E450" s="138">
        <v>376.5</v>
      </c>
      <c r="F450" s="146"/>
      <c r="G450" s="147">
        <f t="shared" si="7"/>
        <v>0</v>
      </c>
    </row>
    <row r="451" spans="1:7" ht="28.8" x14ac:dyDescent="0.3">
      <c r="A451" s="114">
        <f>MAX($A$7:A450)+1</f>
        <v>113</v>
      </c>
      <c r="B451" s="115" t="s">
        <v>471</v>
      </c>
      <c r="C451" s="69" t="s">
        <v>44</v>
      </c>
      <c r="D451" s="70" t="s">
        <v>29</v>
      </c>
      <c r="E451" s="137">
        <v>539</v>
      </c>
      <c r="F451" s="148">
        <f>G451/E451</f>
        <v>0</v>
      </c>
      <c r="G451" s="149">
        <f>SUM(G452:G452)</f>
        <v>0</v>
      </c>
    </row>
    <row r="452" spans="1:7" ht="28.8" outlineLevel="1" x14ac:dyDescent="0.3">
      <c r="A452" s="116"/>
      <c r="B452" s="115"/>
      <c r="C452" s="68" t="s">
        <v>45</v>
      </c>
      <c r="D452" s="67" t="s">
        <v>29</v>
      </c>
      <c r="E452" s="138">
        <v>539</v>
      </c>
      <c r="F452" s="146"/>
      <c r="G452" s="147">
        <f t="shared" si="7"/>
        <v>0</v>
      </c>
    </row>
    <row r="453" spans="1:7" ht="28.8" x14ac:dyDescent="0.3">
      <c r="A453" s="114">
        <f>MAX($A$7:A452)+1</f>
        <v>114</v>
      </c>
      <c r="B453" s="115" t="s">
        <v>474</v>
      </c>
      <c r="C453" s="69" t="s">
        <v>307</v>
      </c>
      <c r="D453" s="70" t="s">
        <v>25</v>
      </c>
      <c r="E453" s="137">
        <v>2.92</v>
      </c>
      <c r="F453" s="148">
        <f>G453/E453</f>
        <v>0</v>
      </c>
      <c r="G453" s="149">
        <f>SUM(G454:G455)</f>
        <v>0</v>
      </c>
    </row>
    <row r="454" spans="1:7" ht="28.8" outlineLevel="1" x14ac:dyDescent="0.3">
      <c r="A454" s="116"/>
      <c r="B454" s="115"/>
      <c r="C454" s="68" t="s">
        <v>472</v>
      </c>
      <c r="D454" s="67" t="s">
        <v>25</v>
      </c>
      <c r="E454" s="138">
        <v>1.35</v>
      </c>
      <c r="F454" s="146"/>
      <c r="G454" s="147">
        <f t="shared" si="7"/>
        <v>0</v>
      </c>
    </row>
    <row r="455" spans="1:7" ht="28.8" outlineLevel="1" x14ac:dyDescent="0.3">
      <c r="A455" s="116"/>
      <c r="B455" s="115"/>
      <c r="C455" s="68" t="s">
        <v>473</v>
      </c>
      <c r="D455" s="67" t="s">
        <v>25</v>
      </c>
      <c r="E455" s="138">
        <v>1.57</v>
      </c>
      <c r="F455" s="146"/>
      <c r="G455" s="147">
        <f t="shared" si="7"/>
        <v>0</v>
      </c>
    </row>
    <row r="456" spans="1:7" ht="28.8" x14ac:dyDescent="0.3">
      <c r="A456" s="114">
        <f>MAX($A$7:A455)+1</f>
        <v>115</v>
      </c>
      <c r="B456" s="115" t="s">
        <v>608</v>
      </c>
      <c r="C456" s="69" t="s">
        <v>671</v>
      </c>
      <c r="D456" s="70" t="s">
        <v>25</v>
      </c>
      <c r="E456" s="137">
        <v>5454.5</v>
      </c>
      <c r="F456" s="148">
        <f>G456/E456</f>
        <v>0</v>
      </c>
      <c r="G456" s="149">
        <f>SUM(G457:G462)</f>
        <v>0</v>
      </c>
    </row>
    <row r="457" spans="1:7" ht="72" outlineLevel="1" x14ac:dyDescent="0.3">
      <c r="A457" s="114"/>
      <c r="B457" s="115"/>
      <c r="C457" s="68" t="s">
        <v>475</v>
      </c>
      <c r="D457" s="67" t="s">
        <v>25</v>
      </c>
      <c r="E457" s="138">
        <v>5291.5</v>
      </c>
      <c r="F457" s="146"/>
      <c r="G457" s="147">
        <f t="shared" si="7"/>
        <v>0</v>
      </c>
    </row>
    <row r="458" spans="1:7" ht="72" outlineLevel="1" x14ac:dyDescent="0.3">
      <c r="A458" s="116"/>
      <c r="B458" s="115"/>
      <c r="C458" s="68" t="s">
        <v>476</v>
      </c>
      <c r="D458" s="67" t="s">
        <v>25</v>
      </c>
      <c r="E458" s="138">
        <v>5.0999999999999996</v>
      </c>
      <c r="F458" s="146"/>
      <c r="G458" s="147">
        <f t="shared" ref="G458:G521" si="8">$E458*F458</f>
        <v>0</v>
      </c>
    </row>
    <row r="459" spans="1:7" ht="72" outlineLevel="1" x14ac:dyDescent="0.3">
      <c r="A459" s="114"/>
      <c r="B459" s="115"/>
      <c r="C459" s="68" t="s">
        <v>477</v>
      </c>
      <c r="D459" s="67" t="s">
        <v>25</v>
      </c>
      <c r="E459" s="138">
        <v>123.4</v>
      </c>
      <c r="F459" s="146"/>
      <c r="G459" s="147">
        <f t="shared" si="8"/>
        <v>0</v>
      </c>
    </row>
    <row r="460" spans="1:7" ht="72" outlineLevel="1" x14ac:dyDescent="0.3">
      <c r="A460" s="116"/>
      <c r="B460" s="115"/>
      <c r="C460" s="68" t="s">
        <v>478</v>
      </c>
      <c r="D460" s="67" t="s">
        <v>25</v>
      </c>
      <c r="E460" s="138">
        <v>4</v>
      </c>
      <c r="F460" s="146"/>
      <c r="G460" s="147">
        <f t="shared" si="8"/>
        <v>0</v>
      </c>
    </row>
    <row r="461" spans="1:7" ht="72" outlineLevel="1" x14ac:dyDescent="0.3">
      <c r="A461" s="116"/>
      <c r="B461" s="115"/>
      <c r="C461" s="68" t="s">
        <v>479</v>
      </c>
      <c r="D461" s="67" t="s">
        <v>25</v>
      </c>
      <c r="E461" s="138">
        <v>11.7</v>
      </c>
      <c r="F461" s="146"/>
      <c r="G461" s="147">
        <f t="shared" si="8"/>
        <v>0</v>
      </c>
    </row>
    <row r="462" spans="1:7" ht="72.599999999999994" outlineLevel="1" thickBot="1" x14ac:dyDescent="0.35">
      <c r="A462" s="128"/>
      <c r="B462" s="115"/>
      <c r="C462" s="68" t="s">
        <v>480</v>
      </c>
      <c r="D462" s="67" t="s">
        <v>25</v>
      </c>
      <c r="E462" s="138">
        <v>18.8</v>
      </c>
      <c r="F462" s="146"/>
      <c r="G462" s="147">
        <f t="shared" si="8"/>
        <v>0</v>
      </c>
    </row>
    <row r="463" spans="1:7" ht="15.6" x14ac:dyDescent="0.25">
      <c r="A463" s="118"/>
      <c r="B463" s="112"/>
      <c r="C463" s="110" t="s">
        <v>605</v>
      </c>
      <c r="D463" s="113"/>
      <c r="E463" s="136"/>
      <c r="F463" s="146"/>
      <c r="G463" s="147"/>
    </row>
    <row r="464" spans="1:7" ht="43.2" x14ac:dyDescent="0.3">
      <c r="A464" s="114">
        <f>MAX($A$7:A463)+1</f>
        <v>116</v>
      </c>
      <c r="B464" s="115" t="s">
        <v>481</v>
      </c>
      <c r="C464" s="69" t="s">
        <v>482</v>
      </c>
      <c r="D464" s="70" t="s">
        <v>25</v>
      </c>
      <c r="E464" s="137">
        <v>549</v>
      </c>
      <c r="F464" s="148">
        <f>G464/E464</f>
        <v>0</v>
      </c>
      <c r="G464" s="149">
        <f>SUM(G465:G469)</f>
        <v>0</v>
      </c>
    </row>
    <row r="465" spans="1:7" ht="43.2" outlineLevel="1" x14ac:dyDescent="0.3">
      <c r="A465" s="116"/>
      <c r="B465" s="115"/>
      <c r="C465" s="68" t="s">
        <v>483</v>
      </c>
      <c r="D465" s="67" t="s">
        <v>25</v>
      </c>
      <c r="E465" s="138">
        <v>549</v>
      </c>
      <c r="F465" s="146"/>
      <c r="G465" s="147">
        <f t="shared" si="8"/>
        <v>0</v>
      </c>
    </row>
    <row r="466" spans="1:7" ht="15.6" outlineLevel="1" x14ac:dyDescent="0.3">
      <c r="A466" s="116"/>
      <c r="B466" s="115"/>
      <c r="C466" s="68" t="s">
        <v>484</v>
      </c>
      <c r="D466" s="67" t="s">
        <v>58</v>
      </c>
      <c r="E466" s="138">
        <v>94.12</v>
      </c>
      <c r="F466" s="146"/>
      <c r="G466" s="147">
        <f t="shared" si="8"/>
        <v>0</v>
      </c>
    </row>
    <row r="467" spans="1:7" ht="15.6" outlineLevel="1" x14ac:dyDescent="0.3">
      <c r="A467" s="116"/>
      <c r="B467" s="115"/>
      <c r="C467" s="68" t="s">
        <v>485</v>
      </c>
      <c r="D467" s="67" t="s">
        <v>58</v>
      </c>
      <c r="E467" s="138">
        <v>6.4</v>
      </c>
      <c r="F467" s="146"/>
      <c r="G467" s="147">
        <f t="shared" si="8"/>
        <v>0</v>
      </c>
    </row>
    <row r="468" spans="1:7" ht="15.6" outlineLevel="1" x14ac:dyDescent="0.3">
      <c r="A468" s="116"/>
      <c r="B468" s="115"/>
      <c r="C468" s="68" t="s">
        <v>339</v>
      </c>
      <c r="D468" s="67" t="s">
        <v>25</v>
      </c>
      <c r="E468" s="138">
        <v>160</v>
      </c>
      <c r="F468" s="146"/>
      <c r="G468" s="147">
        <f t="shared" si="8"/>
        <v>0</v>
      </c>
    </row>
    <row r="469" spans="1:7" ht="15.6" outlineLevel="1" x14ac:dyDescent="0.3">
      <c r="A469" s="122"/>
      <c r="B469" s="115"/>
      <c r="C469" s="68" t="s">
        <v>486</v>
      </c>
      <c r="D469" s="67" t="s">
        <v>27</v>
      </c>
      <c r="E469" s="138">
        <v>160</v>
      </c>
      <c r="F469" s="146"/>
      <c r="G469" s="147">
        <f t="shared" si="8"/>
        <v>0</v>
      </c>
    </row>
    <row r="470" spans="1:7" ht="28.8" x14ac:dyDescent="0.3">
      <c r="A470" s="114">
        <f>MAX($A$7:A469)+1</f>
        <v>117</v>
      </c>
      <c r="B470" s="115" t="s">
        <v>487</v>
      </c>
      <c r="C470" s="69" t="s">
        <v>488</v>
      </c>
      <c r="D470" s="70" t="s">
        <v>25</v>
      </c>
      <c r="E470" s="137">
        <v>1.35</v>
      </c>
      <c r="F470" s="148">
        <f>G470/E470</f>
        <v>0</v>
      </c>
      <c r="G470" s="149">
        <f>SUM(G471:G474)</f>
        <v>0</v>
      </c>
    </row>
    <row r="471" spans="1:7" ht="28.8" outlineLevel="1" x14ac:dyDescent="0.3">
      <c r="A471" s="116"/>
      <c r="B471" s="115"/>
      <c r="C471" s="68" t="s">
        <v>489</v>
      </c>
      <c r="D471" s="67" t="s">
        <v>25</v>
      </c>
      <c r="E471" s="138">
        <v>1.35</v>
      </c>
      <c r="F471" s="146"/>
      <c r="G471" s="147">
        <f t="shared" si="8"/>
        <v>0</v>
      </c>
    </row>
    <row r="472" spans="1:7" ht="15.6" outlineLevel="1" x14ac:dyDescent="0.3">
      <c r="A472" s="116"/>
      <c r="B472" s="115"/>
      <c r="C472" s="68" t="s">
        <v>337</v>
      </c>
      <c r="D472" s="67" t="s">
        <v>58</v>
      </c>
      <c r="E472" s="138">
        <v>0.11700000000000001</v>
      </c>
      <c r="F472" s="146"/>
      <c r="G472" s="147">
        <f t="shared" si="8"/>
        <v>0</v>
      </c>
    </row>
    <row r="473" spans="1:7" ht="15.6" outlineLevel="1" x14ac:dyDescent="0.3">
      <c r="A473" s="116"/>
      <c r="B473" s="115"/>
      <c r="C473" s="68" t="s">
        <v>338</v>
      </c>
      <c r="D473" s="67" t="s">
        <v>58</v>
      </c>
      <c r="E473" s="138">
        <v>2.5999999999999999E-3</v>
      </c>
      <c r="F473" s="146"/>
      <c r="G473" s="147">
        <f t="shared" si="8"/>
        <v>0</v>
      </c>
    </row>
    <row r="474" spans="1:7" ht="15.6" outlineLevel="1" x14ac:dyDescent="0.3">
      <c r="A474" s="116"/>
      <c r="B474" s="115"/>
      <c r="C474" s="68" t="s">
        <v>339</v>
      </c>
      <c r="D474" s="67" t="s">
        <v>25</v>
      </c>
      <c r="E474" s="138">
        <v>0.73</v>
      </c>
      <c r="F474" s="146"/>
      <c r="G474" s="147">
        <f t="shared" si="8"/>
        <v>0</v>
      </c>
    </row>
    <row r="475" spans="1:7" ht="28.8" x14ac:dyDescent="0.3">
      <c r="A475" s="114">
        <f>MAX($A$7:A474)+1</f>
        <v>118</v>
      </c>
      <c r="B475" s="115" t="s">
        <v>490</v>
      </c>
      <c r="C475" s="69" t="s">
        <v>491</v>
      </c>
      <c r="D475" s="70" t="s">
        <v>25</v>
      </c>
      <c r="E475" s="137">
        <v>9.81</v>
      </c>
      <c r="F475" s="148">
        <f>G475/E475</f>
        <v>0</v>
      </c>
      <c r="G475" s="149">
        <f>SUM(G476:G479)</f>
        <v>0</v>
      </c>
    </row>
    <row r="476" spans="1:7" ht="28.8" outlineLevel="1" x14ac:dyDescent="0.3">
      <c r="A476" s="114"/>
      <c r="B476" s="115"/>
      <c r="C476" s="68" t="s">
        <v>492</v>
      </c>
      <c r="D476" s="67" t="s">
        <v>25</v>
      </c>
      <c r="E476" s="138">
        <v>9.81</v>
      </c>
      <c r="F476" s="146"/>
      <c r="G476" s="147">
        <f t="shared" si="8"/>
        <v>0</v>
      </c>
    </row>
    <row r="477" spans="1:7" ht="15.6" outlineLevel="1" x14ac:dyDescent="0.3">
      <c r="A477" s="116"/>
      <c r="B477" s="115"/>
      <c r="C477" s="68" t="s">
        <v>337</v>
      </c>
      <c r="D477" s="67" t="s">
        <v>58</v>
      </c>
      <c r="E477" s="138">
        <v>0.56599999999999995</v>
      </c>
      <c r="F477" s="146"/>
      <c r="G477" s="147">
        <f t="shared" si="8"/>
        <v>0</v>
      </c>
    </row>
    <row r="478" spans="1:7" ht="15.6" outlineLevel="1" x14ac:dyDescent="0.3">
      <c r="A478" s="116"/>
      <c r="B478" s="115"/>
      <c r="C478" s="68" t="s">
        <v>338</v>
      </c>
      <c r="D478" s="67" t="s">
        <v>58</v>
      </c>
      <c r="E478" s="138">
        <v>2.0299999999999999E-2</v>
      </c>
      <c r="F478" s="146"/>
      <c r="G478" s="147">
        <f t="shared" si="8"/>
        <v>0</v>
      </c>
    </row>
    <row r="479" spans="1:7" ht="15.6" outlineLevel="1" x14ac:dyDescent="0.3">
      <c r="A479" s="116"/>
      <c r="B479" s="115"/>
      <c r="C479" s="68" t="s">
        <v>339</v>
      </c>
      <c r="D479" s="67" t="s">
        <v>25</v>
      </c>
      <c r="E479" s="138">
        <v>3.41</v>
      </c>
      <c r="F479" s="146"/>
      <c r="G479" s="147">
        <f t="shared" si="8"/>
        <v>0</v>
      </c>
    </row>
    <row r="480" spans="1:7" ht="28.8" x14ac:dyDescent="0.3">
      <c r="A480" s="114">
        <f>MAX($A$7:A479)+1</f>
        <v>119</v>
      </c>
      <c r="B480" s="115" t="s">
        <v>493</v>
      </c>
      <c r="C480" s="69" t="s">
        <v>494</v>
      </c>
      <c r="D480" s="70" t="s">
        <v>25</v>
      </c>
      <c r="E480" s="137">
        <v>1.57</v>
      </c>
      <c r="F480" s="148">
        <f>G480/E480</f>
        <v>0</v>
      </c>
      <c r="G480" s="149">
        <f>SUM(G481:G484)</f>
        <v>0</v>
      </c>
    </row>
    <row r="481" spans="1:7" ht="28.8" outlineLevel="1" x14ac:dyDescent="0.3">
      <c r="A481" s="114"/>
      <c r="B481" s="115"/>
      <c r="C481" s="68" t="s">
        <v>495</v>
      </c>
      <c r="D481" s="67" t="s">
        <v>25</v>
      </c>
      <c r="E481" s="138">
        <v>1.57</v>
      </c>
      <c r="F481" s="146"/>
      <c r="G481" s="147">
        <f t="shared" si="8"/>
        <v>0</v>
      </c>
    </row>
    <row r="482" spans="1:7" ht="15.6" outlineLevel="1" x14ac:dyDescent="0.3">
      <c r="A482" s="116"/>
      <c r="B482" s="115"/>
      <c r="C482" s="68" t="s">
        <v>337</v>
      </c>
      <c r="D482" s="67" t="s">
        <v>58</v>
      </c>
      <c r="E482" s="138">
        <v>0.13600000000000001</v>
      </c>
      <c r="F482" s="146"/>
      <c r="G482" s="147">
        <f t="shared" si="8"/>
        <v>0</v>
      </c>
    </row>
    <row r="483" spans="1:7" ht="15.6" outlineLevel="1" x14ac:dyDescent="0.3">
      <c r="A483" s="116"/>
      <c r="B483" s="115"/>
      <c r="C483" s="68" t="s">
        <v>338</v>
      </c>
      <c r="D483" s="67" t="s">
        <v>58</v>
      </c>
      <c r="E483" s="138">
        <v>3.0000000000000001E-3</v>
      </c>
      <c r="F483" s="146"/>
      <c r="G483" s="147">
        <f t="shared" si="8"/>
        <v>0</v>
      </c>
    </row>
    <row r="484" spans="1:7" ht="15.6" outlineLevel="1" x14ac:dyDescent="0.3">
      <c r="A484" s="116"/>
      <c r="B484" s="115"/>
      <c r="C484" s="68" t="s">
        <v>339</v>
      </c>
      <c r="D484" s="67" t="s">
        <v>25</v>
      </c>
      <c r="E484" s="138">
        <v>0.84</v>
      </c>
      <c r="F484" s="146"/>
      <c r="G484" s="147">
        <f t="shared" si="8"/>
        <v>0</v>
      </c>
    </row>
    <row r="485" spans="1:7" ht="28.8" x14ac:dyDescent="0.3">
      <c r="A485" s="114">
        <f>MAX($A$7:A484)+1</f>
        <v>120</v>
      </c>
      <c r="B485" s="115" t="s">
        <v>496</v>
      </c>
      <c r="C485" s="69" t="s">
        <v>497</v>
      </c>
      <c r="D485" s="70" t="s">
        <v>25</v>
      </c>
      <c r="E485" s="137">
        <v>1.57</v>
      </c>
      <c r="F485" s="148">
        <f>G485/E485</f>
        <v>0</v>
      </c>
      <c r="G485" s="149">
        <f>SUM(G486:G489)</f>
        <v>0</v>
      </c>
    </row>
    <row r="486" spans="1:7" ht="28.8" outlineLevel="1" x14ac:dyDescent="0.3">
      <c r="A486" s="114"/>
      <c r="B486" s="115"/>
      <c r="C486" s="68" t="s">
        <v>498</v>
      </c>
      <c r="D486" s="67" t="s">
        <v>25</v>
      </c>
      <c r="E486" s="138">
        <v>1.57</v>
      </c>
      <c r="F486" s="146"/>
      <c r="G486" s="147">
        <f t="shared" si="8"/>
        <v>0</v>
      </c>
    </row>
    <row r="487" spans="1:7" ht="15.6" outlineLevel="1" x14ac:dyDescent="0.3">
      <c r="A487" s="116"/>
      <c r="B487" s="115"/>
      <c r="C487" s="68" t="s">
        <v>337</v>
      </c>
      <c r="D487" s="67" t="s">
        <v>58</v>
      </c>
      <c r="E487" s="138">
        <v>0.13600000000000001</v>
      </c>
      <c r="F487" s="146"/>
      <c r="G487" s="147">
        <f t="shared" si="8"/>
        <v>0</v>
      </c>
    </row>
    <row r="488" spans="1:7" ht="15.6" outlineLevel="1" x14ac:dyDescent="0.3">
      <c r="A488" s="116"/>
      <c r="B488" s="115"/>
      <c r="C488" s="68" t="s">
        <v>338</v>
      </c>
      <c r="D488" s="67" t="s">
        <v>58</v>
      </c>
      <c r="E488" s="138">
        <v>3.0000000000000001E-3</v>
      </c>
      <c r="F488" s="146"/>
      <c r="G488" s="147">
        <f t="shared" si="8"/>
        <v>0</v>
      </c>
    </row>
    <row r="489" spans="1:7" ht="15.6" outlineLevel="1" x14ac:dyDescent="0.3">
      <c r="A489" s="116"/>
      <c r="B489" s="115"/>
      <c r="C489" s="68" t="s">
        <v>339</v>
      </c>
      <c r="D489" s="67" t="s">
        <v>25</v>
      </c>
      <c r="E489" s="138">
        <v>0.84</v>
      </c>
      <c r="F489" s="146"/>
      <c r="G489" s="147">
        <f t="shared" si="8"/>
        <v>0</v>
      </c>
    </row>
    <row r="490" spans="1:7" ht="28.8" x14ac:dyDescent="0.3">
      <c r="A490" s="114">
        <f>MAX($A$7:A489)+1</f>
        <v>121</v>
      </c>
      <c r="B490" s="115" t="s">
        <v>499</v>
      </c>
      <c r="C490" s="69" t="s">
        <v>500</v>
      </c>
      <c r="D490" s="70" t="s">
        <v>25</v>
      </c>
      <c r="E490" s="137">
        <v>1.57</v>
      </c>
      <c r="F490" s="148">
        <f>G490/E490</f>
        <v>0</v>
      </c>
      <c r="G490" s="149">
        <f>SUM(G491:G494)</f>
        <v>0</v>
      </c>
    </row>
    <row r="491" spans="1:7" ht="28.8" outlineLevel="1" x14ac:dyDescent="0.3">
      <c r="A491" s="114"/>
      <c r="B491" s="115"/>
      <c r="C491" s="68" t="s">
        <v>495</v>
      </c>
      <c r="D491" s="67" t="s">
        <v>25</v>
      </c>
      <c r="E491" s="138">
        <v>1.57</v>
      </c>
      <c r="F491" s="146"/>
      <c r="G491" s="147">
        <f t="shared" si="8"/>
        <v>0</v>
      </c>
    </row>
    <row r="492" spans="1:7" ht="15.6" outlineLevel="1" x14ac:dyDescent="0.3">
      <c r="A492" s="116"/>
      <c r="B492" s="115"/>
      <c r="C492" s="68" t="s">
        <v>337</v>
      </c>
      <c r="D492" s="67" t="s">
        <v>58</v>
      </c>
      <c r="E492" s="138">
        <v>0.13600000000000001</v>
      </c>
      <c r="F492" s="146"/>
      <c r="G492" s="147">
        <f t="shared" si="8"/>
        <v>0</v>
      </c>
    </row>
    <row r="493" spans="1:7" ht="15.6" outlineLevel="1" x14ac:dyDescent="0.3">
      <c r="A493" s="116"/>
      <c r="B493" s="115"/>
      <c r="C493" s="68" t="s">
        <v>338</v>
      </c>
      <c r="D493" s="67" t="s">
        <v>58</v>
      </c>
      <c r="E493" s="138">
        <v>3.0000000000000001E-3</v>
      </c>
      <c r="F493" s="146"/>
      <c r="G493" s="147">
        <f t="shared" si="8"/>
        <v>0</v>
      </c>
    </row>
    <row r="494" spans="1:7" ht="15.6" outlineLevel="1" x14ac:dyDescent="0.3">
      <c r="A494" s="116"/>
      <c r="B494" s="115"/>
      <c r="C494" s="68" t="s">
        <v>339</v>
      </c>
      <c r="D494" s="67" t="s">
        <v>25</v>
      </c>
      <c r="E494" s="138">
        <v>0.84</v>
      </c>
      <c r="F494" s="146"/>
      <c r="G494" s="147">
        <f t="shared" si="8"/>
        <v>0</v>
      </c>
    </row>
    <row r="495" spans="1:7" ht="57.6" x14ac:dyDescent="0.3">
      <c r="A495" s="114">
        <f>MAX($A$7:A494)+1</f>
        <v>122</v>
      </c>
      <c r="B495" s="115" t="s">
        <v>501</v>
      </c>
      <c r="C495" s="69" t="s">
        <v>502</v>
      </c>
      <c r="D495" s="70" t="s">
        <v>30</v>
      </c>
      <c r="E495" s="137">
        <v>1</v>
      </c>
      <c r="F495" s="148">
        <f>G495/E495</f>
        <v>0</v>
      </c>
      <c r="G495" s="149">
        <f>SUM(G496:G496)</f>
        <v>0</v>
      </c>
    </row>
    <row r="496" spans="1:7" ht="57.6" outlineLevel="1" x14ac:dyDescent="0.3">
      <c r="A496" s="114"/>
      <c r="B496" s="115"/>
      <c r="C496" s="68" t="s">
        <v>503</v>
      </c>
      <c r="D496" s="67" t="s">
        <v>30</v>
      </c>
      <c r="E496" s="138">
        <v>1</v>
      </c>
      <c r="F496" s="146"/>
      <c r="G496" s="147">
        <f t="shared" si="8"/>
        <v>0</v>
      </c>
    </row>
    <row r="497" spans="1:7" ht="43.2" x14ac:dyDescent="0.3">
      <c r="A497" s="114">
        <f>MAX($A$7:A496)+1</f>
        <v>123</v>
      </c>
      <c r="B497" s="115" t="s">
        <v>504</v>
      </c>
      <c r="C497" s="69" t="s">
        <v>505</v>
      </c>
      <c r="D497" s="70" t="s">
        <v>30</v>
      </c>
      <c r="E497" s="137">
        <v>1</v>
      </c>
      <c r="F497" s="148">
        <f>G497/E497</f>
        <v>0</v>
      </c>
      <c r="G497" s="149">
        <f>SUM(G498:G498)</f>
        <v>0</v>
      </c>
    </row>
    <row r="498" spans="1:7" ht="43.2" outlineLevel="1" x14ac:dyDescent="0.3">
      <c r="A498" s="116"/>
      <c r="B498" s="115"/>
      <c r="C498" s="68" t="s">
        <v>506</v>
      </c>
      <c r="D498" s="67" t="s">
        <v>30</v>
      </c>
      <c r="E498" s="138">
        <v>1</v>
      </c>
      <c r="F498" s="146"/>
      <c r="G498" s="147">
        <f t="shared" si="8"/>
        <v>0</v>
      </c>
    </row>
    <row r="499" spans="1:7" ht="43.2" x14ac:dyDescent="0.3">
      <c r="A499" s="114">
        <f>MAX($A$7:A498)+1</f>
        <v>124</v>
      </c>
      <c r="B499" s="115" t="s">
        <v>507</v>
      </c>
      <c r="C499" s="69" t="s">
        <v>508</v>
      </c>
      <c r="D499" s="70" t="s">
        <v>30</v>
      </c>
      <c r="E499" s="137">
        <v>1</v>
      </c>
      <c r="F499" s="148">
        <f>G499/E499</f>
        <v>0</v>
      </c>
      <c r="G499" s="149">
        <f>SUM(G500:G500)</f>
        <v>0</v>
      </c>
    </row>
    <row r="500" spans="1:7" ht="43.2" outlineLevel="1" x14ac:dyDescent="0.3">
      <c r="A500" s="116"/>
      <c r="B500" s="115"/>
      <c r="C500" s="68" t="s">
        <v>509</v>
      </c>
      <c r="D500" s="67" t="s">
        <v>30</v>
      </c>
      <c r="E500" s="138">
        <v>1</v>
      </c>
      <c r="F500" s="146"/>
      <c r="G500" s="147">
        <f t="shared" si="8"/>
        <v>0</v>
      </c>
    </row>
    <row r="501" spans="1:7" ht="43.2" x14ac:dyDescent="0.3">
      <c r="A501" s="114">
        <f>MAX($A$7:A500)+1</f>
        <v>125</v>
      </c>
      <c r="B501" s="115" t="s">
        <v>510</v>
      </c>
      <c r="C501" s="69" t="s">
        <v>511</v>
      </c>
      <c r="D501" s="70" t="s">
        <v>30</v>
      </c>
      <c r="E501" s="137">
        <v>1</v>
      </c>
      <c r="F501" s="148">
        <f>G501/E501</f>
        <v>0</v>
      </c>
      <c r="G501" s="149">
        <f>SUM(G502:G502)</f>
        <v>0</v>
      </c>
    </row>
    <row r="502" spans="1:7" ht="43.2" outlineLevel="1" x14ac:dyDescent="0.3">
      <c r="A502" s="116"/>
      <c r="B502" s="115"/>
      <c r="C502" s="68" t="s">
        <v>512</v>
      </c>
      <c r="D502" s="67" t="s">
        <v>30</v>
      </c>
      <c r="E502" s="138">
        <v>1</v>
      </c>
      <c r="F502" s="146"/>
      <c r="G502" s="147">
        <f t="shared" si="8"/>
        <v>0</v>
      </c>
    </row>
    <row r="503" spans="1:7" ht="43.2" x14ac:dyDescent="0.3">
      <c r="A503" s="114">
        <f>MAX($A$7:A502)+1</f>
        <v>126</v>
      </c>
      <c r="B503" s="115" t="s">
        <v>513</v>
      </c>
      <c r="C503" s="69" t="s">
        <v>514</v>
      </c>
      <c r="D503" s="70" t="s">
        <v>30</v>
      </c>
      <c r="E503" s="137">
        <v>1</v>
      </c>
      <c r="F503" s="148">
        <f>G503/E503</f>
        <v>0</v>
      </c>
      <c r="G503" s="149">
        <f>SUM(G504:G504)</f>
        <v>0</v>
      </c>
    </row>
    <row r="504" spans="1:7" ht="43.2" outlineLevel="1" x14ac:dyDescent="0.3">
      <c r="A504" s="116"/>
      <c r="B504" s="115"/>
      <c r="C504" s="68" t="s">
        <v>515</v>
      </c>
      <c r="D504" s="67" t="s">
        <v>30</v>
      </c>
      <c r="E504" s="138">
        <v>1</v>
      </c>
      <c r="F504" s="146"/>
      <c r="G504" s="147">
        <f t="shared" si="8"/>
        <v>0</v>
      </c>
    </row>
    <row r="505" spans="1:7" ht="43.2" x14ac:dyDescent="0.3">
      <c r="A505" s="114">
        <f>MAX($A$7:A504)+1</f>
        <v>127</v>
      </c>
      <c r="B505" s="115" t="s">
        <v>516</v>
      </c>
      <c r="C505" s="69" t="s">
        <v>517</v>
      </c>
      <c r="D505" s="70" t="s">
        <v>30</v>
      </c>
      <c r="E505" s="137">
        <v>1</v>
      </c>
      <c r="F505" s="148">
        <f>G505/E505</f>
        <v>0</v>
      </c>
      <c r="G505" s="149">
        <f>SUM(G506:G506)</f>
        <v>0</v>
      </c>
    </row>
    <row r="506" spans="1:7" ht="43.2" outlineLevel="1" x14ac:dyDescent="0.3">
      <c r="A506" s="116"/>
      <c r="B506" s="115"/>
      <c r="C506" s="68" t="s">
        <v>518</v>
      </c>
      <c r="D506" s="67" t="s">
        <v>30</v>
      </c>
      <c r="E506" s="138">
        <v>1</v>
      </c>
      <c r="F506" s="146"/>
      <c r="G506" s="147">
        <f t="shared" si="8"/>
        <v>0</v>
      </c>
    </row>
    <row r="507" spans="1:7" ht="28.8" x14ac:dyDescent="0.3">
      <c r="A507" s="114">
        <f>MAX($A$7:A506)+1</f>
        <v>128</v>
      </c>
      <c r="B507" s="115" t="s">
        <v>519</v>
      </c>
      <c r="C507" s="69" t="s">
        <v>520</v>
      </c>
      <c r="D507" s="70" t="s">
        <v>27</v>
      </c>
      <c r="E507" s="137">
        <v>7</v>
      </c>
      <c r="F507" s="148">
        <f>G507/E507</f>
        <v>0</v>
      </c>
      <c r="G507" s="149">
        <f>SUM(G508:G508)</f>
        <v>0</v>
      </c>
    </row>
    <row r="508" spans="1:7" ht="28.8" outlineLevel="1" x14ac:dyDescent="0.3">
      <c r="A508" s="116"/>
      <c r="B508" s="115"/>
      <c r="C508" s="68" t="s">
        <v>521</v>
      </c>
      <c r="D508" s="67" t="s">
        <v>27</v>
      </c>
      <c r="E508" s="138">
        <v>7</v>
      </c>
      <c r="F508" s="146"/>
      <c r="G508" s="147">
        <f t="shared" si="8"/>
        <v>0</v>
      </c>
    </row>
    <row r="509" spans="1:7" ht="43.2" x14ac:dyDescent="0.3">
      <c r="A509" s="114">
        <f>MAX($A$7:A508)+1</f>
        <v>129</v>
      </c>
      <c r="B509" s="115" t="s">
        <v>522</v>
      </c>
      <c r="C509" s="69" t="s">
        <v>523</v>
      </c>
      <c r="D509" s="70" t="s">
        <v>27</v>
      </c>
      <c r="E509" s="137">
        <v>28</v>
      </c>
      <c r="F509" s="148">
        <f>G509/E509</f>
        <v>0</v>
      </c>
      <c r="G509" s="149">
        <f>SUM(G510:G510)</f>
        <v>0</v>
      </c>
    </row>
    <row r="510" spans="1:7" ht="43.8" outlineLevel="1" thickBot="1" x14ac:dyDescent="0.35">
      <c r="A510" s="119"/>
      <c r="B510" s="115"/>
      <c r="C510" s="68" t="s">
        <v>524</v>
      </c>
      <c r="D510" s="67" t="s">
        <v>27</v>
      </c>
      <c r="E510" s="138">
        <v>28</v>
      </c>
      <c r="F510" s="146"/>
      <c r="G510" s="147">
        <f t="shared" si="8"/>
        <v>0</v>
      </c>
    </row>
    <row r="511" spans="1:7" ht="15.6" x14ac:dyDescent="0.25">
      <c r="A511" s="133"/>
      <c r="B511" s="112"/>
      <c r="C511" s="110" t="s">
        <v>609</v>
      </c>
      <c r="D511" s="113"/>
      <c r="E511" s="136"/>
      <c r="F511" s="146"/>
      <c r="G511" s="147"/>
    </row>
    <row r="512" spans="1:7" ht="28.8" x14ac:dyDescent="0.3">
      <c r="A512" s="114">
        <f>MAX($A$7:A511)+1</f>
        <v>130</v>
      </c>
      <c r="B512" s="115" t="s">
        <v>525</v>
      </c>
      <c r="C512" s="69" t="s">
        <v>682</v>
      </c>
      <c r="D512" s="70" t="s">
        <v>58</v>
      </c>
      <c r="E512" s="137">
        <v>499.2</v>
      </c>
      <c r="F512" s="148">
        <f>G512/E512</f>
        <v>0</v>
      </c>
      <c r="G512" s="149">
        <f>SUM(G513:G513)</f>
        <v>0</v>
      </c>
    </row>
    <row r="513" spans="1:7" ht="43.2" outlineLevel="1" x14ac:dyDescent="0.3">
      <c r="A513" s="114"/>
      <c r="B513" s="115"/>
      <c r="C513" s="68" t="s">
        <v>527</v>
      </c>
      <c r="D513" s="67" t="s">
        <v>58</v>
      </c>
      <c r="E513" s="138">
        <v>499.2</v>
      </c>
      <c r="F513" s="146"/>
      <c r="G513" s="147">
        <f t="shared" si="8"/>
        <v>0</v>
      </c>
    </row>
    <row r="514" spans="1:7" ht="28.8" x14ac:dyDescent="0.3">
      <c r="A514" s="114">
        <f>MAX($A$7:A513)+1</f>
        <v>131</v>
      </c>
      <c r="B514" s="115" t="s">
        <v>528</v>
      </c>
      <c r="C514" s="69" t="s">
        <v>683</v>
      </c>
      <c r="D514" s="70" t="s">
        <v>58</v>
      </c>
      <c r="E514" s="137">
        <v>15.105</v>
      </c>
      <c r="F514" s="148">
        <f>G514/E514</f>
        <v>0</v>
      </c>
      <c r="G514" s="149">
        <f>SUM(G515:G515)</f>
        <v>0</v>
      </c>
    </row>
    <row r="515" spans="1:7" ht="57.6" outlineLevel="1" x14ac:dyDescent="0.3">
      <c r="A515" s="114"/>
      <c r="B515" s="115"/>
      <c r="C515" s="68" t="s">
        <v>530</v>
      </c>
      <c r="D515" s="67" t="s">
        <v>58</v>
      </c>
      <c r="E515" s="138">
        <v>15.105</v>
      </c>
      <c r="F515" s="146"/>
      <c r="G515" s="147">
        <f t="shared" si="8"/>
        <v>0</v>
      </c>
    </row>
    <row r="516" spans="1:7" ht="15.6" x14ac:dyDescent="0.3">
      <c r="A516" s="114">
        <f>MAX($A$7:A515)+1</f>
        <v>132</v>
      </c>
      <c r="B516" s="115" t="s">
        <v>531</v>
      </c>
      <c r="C516" s="69" t="s">
        <v>532</v>
      </c>
      <c r="D516" s="70" t="s">
        <v>27</v>
      </c>
      <c r="E516" s="137">
        <v>47</v>
      </c>
      <c r="F516" s="148">
        <f>G516/E516</f>
        <v>0</v>
      </c>
      <c r="G516" s="149">
        <f>SUM(G517:G518)</f>
        <v>0</v>
      </c>
    </row>
    <row r="517" spans="1:7" ht="15.6" outlineLevel="1" x14ac:dyDescent="0.3">
      <c r="A517" s="122"/>
      <c r="B517" s="115"/>
      <c r="C517" s="68" t="s">
        <v>533</v>
      </c>
      <c r="D517" s="67" t="s">
        <v>27</v>
      </c>
      <c r="E517" s="138">
        <v>43</v>
      </c>
      <c r="F517" s="146"/>
      <c r="G517" s="147">
        <f t="shared" si="8"/>
        <v>0</v>
      </c>
    </row>
    <row r="518" spans="1:7" ht="15.6" outlineLevel="1" x14ac:dyDescent="0.3">
      <c r="A518" s="114"/>
      <c r="B518" s="115"/>
      <c r="C518" s="68" t="s">
        <v>534</v>
      </c>
      <c r="D518" s="67" t="s">
        <v>27</v>
      </c>
      <c r="E518" s="138">
        <v>4</v>
      </c>
      <c r="F518" s="146"/>
      <c r="G518" s="147">
        <f t="shared" si="8"/>
        <v>0</v>
      </c>
    </row>
    <row r="519" spans="1:7" ht="15.6" x14ac:dyDescent="0.3">
      <c r="A519" s="114">
        <f>MAX($A$7:A518)+1</f>
        <v>133</v>
      </c>
      <c r="B519" s="115" t="s">
        <v>535</v>
      </c>
      <c r="C519" s="69" t="s">
        <v>536</v>
      </c>
      <c r="D519" s="70" t="s">
        <v>49</v>
      </c>
      <c r="E519" s="137">
        <v>8251.7999999999993</v>
      </c>
      <c r="F519" s="148">
        <f>G519/E519</f>
        <v>0</v>
      </c>
      <c r="G519" s="149">
        <f>SUM(G520:G522)</f>
        <v>0</v>
      </c>
    </row>
    <row r="520" spans="1:7" ht="15.6" outlineLevel="1" x14ac:dyDescent="0.3">
      <c r="A520" s="114"/>
      <c r="B520" s="115"/>
      <c r="C520" s="68" t="s">
        <v>537</v>
      </c>
      <c r="D520" s="67" t="s">
        <v>49</v>
      </c>
      <c r="E520" s="138">
        <v>8251.7999999999993</v>
      </c>
      <c r="F520" s="146"/>
      <c r="G520" s="147">
        <f t="shared" si="8"/>
        <v>0</v>
      </c>
    </row>
    <row r="521" spans="1:7" ht="15.6" outlineLevel="1" x14ac:dyDescent="0.3">
      <c r="A521" s="116"/>
      <c r="B521" s="115"/>
      <c r="C521" s="68" t="s">
        <v>538</v>
      </c>
      <c r="D521" s="67" t="s">
        <v>49</v>
      </c>
      <c r="E521" s="138">
        <v>8251.7999999999993</v>
      </c>
      <c r="F521" s="146"/>
      <c r="G521" s="147">
        <f t="shared" si="8"/>
        <v>0</v>
      </c>
    </row>
    <row r="522" spans="1:7" ht="43.2" outlineLevel="1" x14ac:dyDescent="0.3">
      <c r="A522" s="114"/>
      <c r="B522" s="115"/>
      <c r="C522" s="68" t="s">
        <v>539</v>
      </c>
      <c r="D522" s="67" t="s">
        <v>49</v>
      </c>
      <c r="E522" s="138">
        <v>8251.7999999999993</v>
      </c>
      <c r="F522" s="146"/>
      <c r="G522" s="147">
        <f t="shared" ref="G522:G577" si="9">$E522*F522</f>
        <v>0</v>
      </c>
    </row>
    <row r="523" spans="1:7" ht="15.6" x14ac:dyDescent="0.3">
      <c r="A523" s="114">
        <f>MAX($A$7:A522)+1</f>
        <v>134</v>
      </c>
      <c r="B523" s="115" t="s">
        <v>540</v>
      </c>
      <c r="C523" s="69" t="s">
        <v>541</v>
      </c>
      <c r="D523" s="70" t="s">
        <v>49</v>
      </c>
      <c r="E523" s="137">
        <v>427.9</v>
      </c>
      <c r="F523" s="148">
        <f>G523/E523</f>
        <v>0</v>
      </c>
      <c r="G523" s="149">
        <f>SUM(G524:G526)</f>
        <v>0</v>
      </c>
    </row>
    <row r="524" spans="1:7" ht="15.6" outlineLevel="1" x14ac:dyDescent="0.3">
      <c r="A524" s="116"/>
      <c r="B524" s="115"/>
      <c r="C524" s="68" t="s">
        <v>537</v>
      </c>
      <c r="D524" s="67" t="s">
        <v>49</v>
      </c>
      <c r="E524" s="138">
        <v>427.9</v>
      </c>
      <c r="F524" s="146"/>
      <c r="G524" s="147">
        <f t="shared" si="9"/>
        <v>0</v>
      </c>
    </row>
    <row r="525" spans="1:7" ht="15.6" outlineLevel="1" x14ac:dyDescent="0.3">
      <c r="A525" s="114"/>
      <c r="B525" s="115"/>
      <c r="C525" s="68" t="s">
        <v>538</v>
      </c>
      <c r="D525" s="67" t="s">
        <v>49</v>
      </c>
      <c r="E525" s="138">
        <v>427.9</v>
      </c>
      <c r="F525" s="146"/>
      <c r="G525" s="147">
        <f t="shared" si="9"/>
        <v>0</v>
      </c>
    </row>
    <row r="526" spans="1:7" ht="43.8" outlineLevel="1" thickBot="1" x14ac:dyDescent="0.35">
      <c r="A526" s="119"/>
      <c r="B526" s="115"/>
      <c r="C526" s="68" t="s">
        <v>539</v>
      </c>
      <c r="D526" s="67" t="s">
        <v>49</v>
      </c>
      <c r="E526" s="138">
        <v>427.9</v>
      </c>
      <c r="F526" s="146"/>
      <c r="G526" s="147">
        <f t="shared" si="9"/>
        <v>0</v>
      </c>
    </row>
    <row r="527" spans="1:7" ht="16.2" thickBot="1" x14ac:dyDescent="0.3">
      <c r="A527" s="131"/>
      <c r="B527" s="112"/>
      <c r="C527" s="110" t="s">
        <v>610</v>
      </c>
      <c r="D527" s="113"/>
      <c r="E527" s="136"/>
      <c r="F527" s="146"/>
      <c r="G527" s="147"/>
    </row>
    <row r="528" spans="1:7" ht="15.6" x14ac:dyDescent="0.25">
      <c r="A528" s="118"/>
      <c r="B528" s="112"/>
      <c r="C528" s="110" t="s">
        <v>73</v>
      </c>
      <c r="D528" s="113"/>
      <c r="E528" s="136"/>
      <c r="F528" s="146"/>
      <c r="G528" s="147"/>
    </row>
    <row r="529" spans="1:7" ht="15.6" x14ac:dyDescent="0.3">
      <c r="A529" s="114">
        <f>MAX($A$7:A528)+1</f>
        <v>135</v>
      </c>
      <c r="B529" s="115" t="s">
        <v>542</v>
      </c>
      <c r="C529" s="69" t="s">
        <v>677</v>
      </c>
      <c r="D529" s="70" t="s">
        <v>25</v>
      </c>
      <c r="E529" s="137">
        <v>32.14</v>
      </c>
      <c r="F529" s="148">
        <f>G529/E529</f>
        <v>0</v>
      </c>
      <c r="G529" s="149">
        <f>SUM(G530:G531)</f>
        <v>0</v>
      </c>
    </row>
    <row r="530" spans="1:7" ht="43.2" outlineLevel="1" x14ac:dyDescent="0.3">
      <c r="A530" s="116"/>
      <c r="B530" s="115"/>
      <c r="C530" s="68" t="s">
        <v>74</v>
      </c>
      <c r="D530" s="67" t="s">
        <v>25</v>
      </c>
      <c r="E530" s="138">
        <v>31.2</v>
      </c>
      <c r="F530" s="146"/>
      <c r="G530" s="147">
        <f t="shared" si="9"/>
        <v>0</v>
      </c>
    </row>
    <row r="531" spans="1:7" ht="28.8" outlineLevel="1" x14ac:dyDescent="0.3">
      <c r="A531" s="116"/>
      <c r="B531" s="115"/>
      <c r="C531" s="68" t="s">
        <v>544</v>
      </c>
      <c r="D531" s="67" t="s">
        <v>25</v>
      </c>
      <c r="E531" s="138">
        <v>0.94</v>
      </c>
      <c r="F531" s="146"/>
      <c r="G531" s="147">
        <f t="shared" si="9"/>
        <v>0</v>
      </c>
    </row>
    <row r="532" spans="1:7" ht="28.8" x14ac:dyDescent="0.3">
      <c r="A532" s="114">
        <f>MAX($A$7:A531)+1</f>
        <v>136</v>
      </c>
      <c r="B532" s="115" t="s">
        <v>545</v>
      </c>
      <c r="C532" s="69" t="s">
        <v>678</v>
      </c>
      <c r="D532" s="70" t="s">
        <v>25</v>
      </c>
      <c r="E532" s="137">
        <v>14.76</v>
      </c>
      <c r="F532" s="148">
        <f>G532/E532</f>
        <v>0</v>
      </c>
      <c r="G532" s="149">
        <f>SUM(G533:G534)</f>
        <v>0</v>
      </c>
    </row>
    <row r="533" spans="1:7" ht="43.2" outlineLevel="1" x14ac:dyDescent="0.3">
      <c r="A533" s="132"/>
      <c r="B533" s="115"/>
      <c r="C533" s="68" t="s">
        <v>547</v>
      </c>
      <c r="D533" s="67" t="s">
        <v>25</v>
      </c>
      <c r="E533" s="138">
        <v>14.3</v>
      </c>
      <c r="F533" s="146"/>
      <c r="G533" s="147">
        <f t="shared" si="9"/>
        <v>0</v>
      </c>
    </row>
    <row r="534" spans="1:7" ht="28.8" outlineLevel="1" x14ac:dyDescent="0.3">
      <c r="A534" s="122"/>
      <c r="B534" s="115"/>
      <c r="C534" s="68" t="s">
        <v>548</v>
      </c>
      <c r="D534" s="67" t="s">
        <v>25</v>
      </c>
      <c r="E534" s="138">
        <v>0.46</v>
      </c>
      <c r="F534" s="146"/>
      <c r="G534" s="147">
        <f t="shared" si="9"/>
        <v>0</v>
      </c>
    </row>
    <row r="535" spans="1:7" ht="28.8" x14ac:dyDescent="0.3">
      <c r="A535" s="114">
        <f>MAX($A$7:A534)+1</f>
        <v>137</v>
      </c>
      <c r="B535" s="115" t="s">
        <v>549</v>
      </c>
      <c r="C535" s="69" t="s">
        <v>550</v>
      </c>
      <c r="D535" s="70" t="s">
        <v>29</v>
      </c>
      <c r="E535" s="137">
        <v>2</v>
      </c>
      <c r="F535" s="148">
        <f>G535/E535</f>
        <v>0</v>
      </c>
      <c r="G535" s="149">
        <f>SUM(G536)</f>
        <v>0</v>
      </c>
    </row>
    <row r="536" spans="1:7" ht="28.8" outlineLevel="1" x14ac:dyDescent="0.3">
      <c r="A536" s="116"/>
      <c r="B536" s="115"/>
      <c r="C536" s="68" t="s">
        <v>551</v>
      </c>
      <c r="D536" s="67" t="s">
        <v>29</v>
      </c>
      <c r="E536" s="138">
        <v>2</v>
      </c>
      <c r="F536" s="146"/>
      <c r="G536" s="147">
        <f t="shared" si="9"/>
        <v>0</v>
      </c>
    </row>
    <row r="537" spans="1:7" ht="15.6" x14ac:dyDescent="0.3">
      <c r="A537" s="114">
        <f>MAX($A$7:A536)+1</f>
        <v>138</v>
      </c>
      <c r="B537" s="115" t="s">
        <v>552</v>
      </c>
      <c r="C537" s="69" t="s">
        <v>553</v>
      </c>
      <c r="D537" s="70" t="s">
        <v>49</v>
      </c>
      <c r="E537" s="137">
        <v>26.4</v>
      </c>
      <c r="F537" s="148">
        <f>G537/E537</f>
        <v>0</v>
      </c>
      <c r="G537" s="149">
        <f>SUM(G538)</f>
        <v>0</v>
      </c>
    </row>
    <row r="538" spans="1:7" ht="15.6" outlineLevel="1" x14ac:dyDescent="0.3">
      <c r="A538" s="114"/>
      <c r="B538" s="115"/>
      <c r="C538" s="68" t="s">
        <v>554</v>
      </c>
      <c r="D538" s="67" t="s">
        <v>49</v>
      </c>
      <c r="E538" s="138">
        <v>26.4</v>
      </c>
      <c r="F538" s="146"/>
      <c r="G538" s="147">
        <f t="shared" si="9"/>
        <v>0</v>
      </c>
    </row>
    <row r="539" spans="1:7" ht="15.6" x14ac:dyDescent="0.3">
      <c r="A539" s="114">
        <f>MAX($A$7:A538)+1</f>
        <v>139</v>
      </c>
      <c r="B539" s="115" t="s">
        <v>555</v>
      </c>
      <c r="C539" s="69" t="s">
        <v>556</v>
      </c>
      <c r="D539" s="70" t="s">
        <v>49</v>
      </c>
      <c r="E539" s="137">
        <v>251.9</v>
      </c>
      <c r="F539" s="148">
        <f>G539/E539</f>
        <v>0</v>
      </c>
      <c r="G539" s="149">
        <f>SUM(G540)</f>
        <v>0</v>
      </c>
    </row>
    <row r="540" spans="1:7" ht="15.6" outlineLevel="1" x14ac:dyDescent="0.3">
      <c r="A540" s="116"/>
      <c r="B540" s="115"/>
      <c r="C540" s="68" t="s">
        <v>557</v>
      </c>
      <c r="D540" s="67" t="s">
        <v>49</v>
      </c>
      <c r="E540" s="138">
        <v>251.9</v>
      </c>
      <c r="F540" s="146"/>
      <c r="G540" s="147">
        <f t="shared" si="9"/>
        <v>0</v>
      </c>
    </row>
    <row r="541" spans="1:7" ht="28.8" x14ac:dyDescent="0.3">
      <c r="A541" s="114">
        <f>MAX($A$7:A540)+1</f>
        <v>140</v>
      </c>
      <c r="B541" s="115" t="s">
        <v>558</v>
      </c>
      <c r="C541" s="69" t="s">
        <v>559</v>
      </c>
      <c r="D541" s="70" t="s">
        <v>25</v>
      </c>
      <c r="E541" s="137">
        <v>8.4</v>
      </c>
      <c r="F541" s="148">
        <f>G541/E541</f>
        <v>0</v>
      </c>
      <c r="G541" s="149">
        <f>SUM(G542)</f>
        <v>0</v>
      </c>
    </row>
    <row r="542" spans="1:7" ht="28.8" outlineLevel="1" x14ac:dyDescent="0.3">
      <c r="A542" s="116"/>
      <c r="B542" s="115"/>
      <c r="C542" s="68" t="s">
        <v>560</v>
      </c>
      <c r="D542" s="67" t="s">
        <v>25</v>
      </c>
      <c r="E542" s="138">
        <v>8.4</v>
      </c>
      <c r="F542" s="146"/>
      <c r="G542" s="147">
        <f t="shared" si="9"/>
        <v>0</v>
      </c>
    </row>
    <row r="543" spans="1:7" ht="28.8" x14ac:dyDescent="0.3">
      <c r="A543" s="114">
        <f>MAX($A$7:A542)+1</f>
        <v>141</v>
      </c>
      <c r="B543" s="115" t="s">
        <v>561</v>
      </c>
      <c r="C543" s="69" t="s">
        <v>562</v>
      </c>
      <c r="D543" s="70" t="s">
        <v>25</v>
      </c>
      <c r="E543" s="137">
        <v>3.7</v>
      </c>
      <c r="F543" s="148">
        <f>G543/E543</f>
        <v>0</v>
      </c>
      <c r="G543" s="149">
        <f>SUM(G544)</f>
        <v>0</v>
      </c>
    </row>
    <row r="544" spans="1:7" ht="28.8" outlineLevel="1" x14ac:dyDescent="0.3">
      <c r="A544" s="116"/>
      <c r="B544" s="115"/>
      <c r="C544" s="68" t="s">
        <v>563</v>
      </c>
      <c r="D544" s="67" t="s">
        <v>25</v>
      </c>
      <c r="E544" s="138">
        <v>3.7</v>
      </c>
      <c r="F544" s="146"/>
      <c r="G544" s="147">
        <f t="shared" si="9"/>
        <v>0</v>
      </c>
    </row>
    <row r="545" spans="1:7" ht="28.8" x14ac:dyDescent="0.3">
      <c r="A545" s="114">
        <f>MAX($A$7:A544)+1</f>
        <v>142</v>
      </c>
      <c r="B545" s="115" t="s">
        <v>564</v>
      </c>
      <c r="C545" s="69" t="s">
        <v>679</v>
      </c>
      <c r="D545" s="70" t="s">
        <v>25</v>
      </c>
      <c r="E545" s="137">
        <v>11.1</v>
      </c>
      <c r="F545" s="148">
        <f>G545/E545</f>
        <v>0</v>
      </c>
      <c r="G545" s="149">
        <f>SUM(G546)</f>
        <v>0</v>
      </c>
    </row>
    <row r="546" spans="1:7" ht="43.2" outlineLevel="1" x14ac:dyDescent="0.3">
      <c r="A546" s="116"/>
      <c r="B546" s="115"/>
      <c r="C546" s="68" t="s">
        <v>566</v>
      </c>
      <c r="D546" s="67" t="s">
        <v>25</v>
      </c>
      <c r="E546" s="138">
        <v>11.1</v>
      </c>
      <c r="F546" s="146"/>
      <c r="G546" s="147">
        <f t="shared" si="9"/>
        <v>0</v>
      </c>
    </row>
    <row r="547" spans="1:7" ht="28.8" x14ac:dyDescent="0.3">
      <c r="A547" s="114">
        <f>MAX($A$7:A546)+1</f>
        <v>143</v>
      </c>
      <c r="B547" s="115" t="s">
        <v>567</v>
      </c>
      <c r="C547" s="69" t="s">
        <v>680</v>
      </c>
      <c r="D547" s="70" t="s">
        <v>25</v>
      </c>
      <c r="E547" s="137">
        <v>28</v>
      </c>
      <c r="F547" s="148">
        <f>G547/E547</f>
        <v>0</v>
      </c>
      <c r="G547" s="149">
        <f>SUM(G548)</f>
        <v>0</v>
      </c>
    </row>
    <row r="548" spans="1:7" ht="43.2" outlineLevel="1" x14ac:dyDescent="0.3">
      <c r="A548" s="116"/>
      <c r="B548" s="115"/>
      <c r="C548" s="68" t="s">
        <v>569</v>
      </c>
      <c r="D548" s="67" t="s">
        <v>25</v>
      </c>
      <c r="E548" s="138">
        <v>28</v>
      </c>
      <c r="F548" s="146"/>
      <c r="G548" s="147">
        <f t="shared" si="9"/>
        <v>0</v>
      </c>
    </row>
    <row r="549" spans="1:7" ht="28.8" x14ac:dyDescent="0.3">
      <c r="A549" s="114">
        <f>MAX($A$7:A548)+1</f>
        <v>144</v>
      </c>
      <c r="B549" s="115" t="s">
        <v>570</v>
      </c>
      <c r="C549" s="69" t="s">
        <v>681</v>
      </c>
      <c r="D549" s="70" t="s">
        <v>25</v>
      </c>
      <c r="E549" s="137">
        <v>8.9</v>
      </c>
      <c r="F549" s="148">
        <f>G549/E549</f>
        <v>0</v>
      </c>
      <c r="G549" s="149">
        <f>SUM(G550)</f>
        <v>0</v>
      </c>
    </row>
    <row r="550" spans="1:7" ht="43.8" outlineLevel="1" thickBot="1" x14ac:dyDescent="0.35">
      <c r="A550" s="119"/>
      <c r="B550" s="115"/>
      <c r="C550" s="68" t="s">
        <v>572</v>
      </c>
      <c r="D550" s="67" t="s">
        <v>25</v>
      </c>
      <c r="E550" s="138">
        <v>8.9</v>
      </c>
      <c r="F550" s="146"/>
      <c r="G550" s="147">
        <f t="shared" si="9"/>
        <v>0</v>
      </c>
    </row>
    <row r="551" spans="1:7" ht="15.6" x14ac:dyDescent="0.25">
      <c r="A551" s="133"/>
      <c r="B551" s="112"/>
      <c r="C551" s="110" t="s">
        <v>611</v>
      </c>
      <c r="D551" s="113"/>
      <c r="E551" s="136"/>
      <c r="F551" s="146"/>
      <c r="G551" s="147"/>
    </row>
    <row r="552" spans="1:7" ht="28.8" x14ac:dyDescent="0.3">
      <c r="A552" s="114">
        <f>MAX($A$7:A551)+1</f>
        <v>145</v>
      </c>
      <c r="B552" s="115" t="s">
        <v>573</v>
      </c>
      <c r="C552" s="69" t="s">
        <v>574</v>
      </c>
      <c r="D552" s="70" t="s">
        <v>28</v>
      </c>
      <c r="E552" s="137">
        <v>22.8</v>
      </c>
      <c r="F552" s="148">
        <f>G552/E552</f>
        <v>0</v>
      </c>
      <c r="G552" s="149">
        <f>SUM(G553)</f>
        <v>0</v>
      </c>
    </row>
    <row r="553" spans="1:7" ht="28.8" outlineLevel="1" x14ac:dyDescent="0.3">
      <c r="A553" s="114"/>
      <c r="B553" s="115"/>
      <c r="C553" s="68" t="s">
        <v>575</v>
      </c>
      <c r="D553" s="67" t="s">
        <v>28</v>
      </c>
      <c r="E553" s="138">
        <v>22.8</v>
      </c>
      <c r="F553" s="146"/>
      <c r="G553" s="147">
        <f t="shared" si="9"/>
        <v>0</v>
      </c>
    </row>
    <row r="554" spans="1:7" ht="28.8" x14ac:dyDescent="0.3">
      <c r="A554" s="114">
        <f>MAX($A$7:A553)+1</f>
        <v>146</v>
      </c>
      <c r="B554" s="115" t="s">
        <v>576</v>
      </c>
      <c r="C554" s="69" t="s">
        <v>577</v>
      </c>
      <c r="D554" s="70" t="s">
        <v>28</v>
      </c>
      <c r="E554" s="137">
        <v>41.3</v>
      </c>
      <c r="F554" s="148">
        <f>G554/E554</f>
        <v>0</v>
      </c>
      <c r="G554" s="149">
        <f>SUM(G555)</f>
        <v>0</v>
      </c>
    </row>
    <row r="555" spans="1:7" ht="29.4" outlineLevel="1" thickBot="1" x14ac:dyDescent="0.35">
      <c r="A555" s="119"/>
      <c r="B555" s="115"/>
      <c r="C555" s="68" t="s">
        <v>578</v>
      </c>
      <c r="D555" s="67" t="s">
        <v>28</v>
      </c>
      <c r="E555" s="138">
        <v>41.3</v>
      </c>
      <c r="F555" s="146"/>
      <c r="G555" s="147">
        <f t="shared" si="9"/>
        <v>0</v>
      </c>
    </row>
    <row r="556" spans="1:7" ht="15.6" x14ac:dyDescent="0.25">
      <c r="A556" s="134"/>
      <c r="B556" s="112"/>
      <c r="C556" s="110" t="s">
        <v>612</v>
      </c>
      <c r="D556" s="113"/>
      <c r="E556" s="136"/>
      <c r="F556" s="146"/>
      <c r="G556" s="147"/>
    </row>
    <row r="557" spans="1:7" ht="28.8" x14ac:dyDescent="0.3">
      <c r="A557" s="114">
        <f>MAX($A$7:A556)+1</f>
        <v>147</v>
      </c>
      <c r="B557" s="115" t="s">
        <v>579</v>
      </c>
      <c r="C557" s="69" t="s">
        <v>580</v>
      </c>
      <c r="D557" s="70" t="s">
        <v>27</v>
      </c>
      <c r="E557" s="137">
        <v>2</v>
      </c>
      <c r="F557" s="148">
        <f>G557/E557</f>
        <v>0</v>
      </c>
      <c r="G557" s="149">
        <f>SUM(G558:G566)</f>
        <v>0</v>
      </c>
    </row>
    <row r="558" spans="1:7" ht="28.8" outlineLevel="1" x14ac:dyDescent="0.3">
      <c r="A558" s="114"/>
      <c r="B558" s="115"/>
      <c r="C558" s="68" t="s">
        <v>581</v>
      </c>
      <c r="D558" s="67" t="s">
        <v>27</v>
      </c>
      <c r="E558" s="138">
        <v>2</v>
      </c>
      <c r="F558" s="146"/>
      <c r="G558" s="147">
        <f t="shared" si="9"/>
        <v>0</v>
      </c>
    </row>
    <row r="559" spans="1:7" ht="15.6" outlineLevel="1" x14ac:dyDescent="0.3">
      <c r="A559" s="116"/>
      <c r="B559" s="115"/>
      <c r="C559" s="68" t="s">
        <v>187</v>
      </c>
      <c r="D559" s="67" t="s">
        <v>27</v>
      </c>
      <c r="E559" s="138">
        <v>2</v>
      </c>
      <c r="F559" s="146"/>
      <c r="G559" s="147">
        <f t="shared" si="9"/>
        <v>0</v>
      </c>
    </row>
    <row r="560" spans="1:7" ht="15.6" outlineLevel="1" x14ac:dyDescent="0.3">
      <c r="A560" s="114"/>
      <c r="B560" s="115"/>
      <c r="C560" s="68" t="s">
        <v>188</v>
      </c>
      <c r="D560" s="67" t="s">
        <v>27</v>
      </c>
      <c r="E560" s="138">
        <v>8</v>
      </c>
      <c r="F560" s="146"/>
      <c r="G560" s="147">
        <f t="shared" si="9"/>
        <v>0</v>
      </c>
    </row>
    <row r="561" spans="1:7" ht="15.6" outlineLevel="1" x14ac:dyDescent="0.3">
      <c r="A561" s="116"/>
      <c r="B561" s="115"/>
      <c r="C561" s="68" t="s">
        <v>189</v>
      </c>
      <c r="D561" s="67" t="s">
        <v>25</v>
      </c>
      <c r="E561" s="138">
        <v>0.6</v>
      </c>
      <c r="F561" s="146"/>
      <c r="G561" s="147">
        <f t="shared" si="9"/>
        <v>0</v>
      </c>
    </row>
    <row r="562" spans="1:7" ht="15.6" outlineLevel="1" x14ac:dyDescent="0.3">
      <c r="A562" s="132"/>
      <c r="B562" s="115"/>
      <c r="C562" s="68" t="s">
        <v>190</v>
      </c>
      <c r="D562" s="67" t="s">
        <v>27</v>
      </c>
      <c r="E562" s="138">
        <v>2</v>
      </c>
      <c r="F562" s="146"/>
      <c r="G562" s="147">
        <f t="shared" si="9"/>
        <v>0</v>
      </c>
    </row>
    <row r="563" spans="1:7" ht="15.6" outlineLevel="1" x14ac:dyDescent="0.3">
      <c r="A563" s="114"/>
      <c r="B563" s="115"/>
      <c r="C563" s="68" t="s">
        <v>191</v>
      </c>
      <c r="D563" s="67" t="s">
        <v>25</v>
      </c>
      <c r="E563" s="138">
        <v>0.32</v>
      </c>
      <c r="F563" s="146"/>
      <c r="G563" s="147">
        <f t="shared" si="9"/>
        <v>0</v>
      </c>
    </row>
    <row r="564" spans="1:7" ht="15.6" outlineLevel="1" x14ac:dyDescent="0.3">
      <c r="A564" s="116"/>
      <c r="B564" s="115"/>
      <c r="C564" s="68" t="s">
        <v>192</v>
      </c>
      <c r="D564" s="67" t="s">
        <v>27</v>
      </c>
      <c r="E564" s="138">
        <v>2</v>
      </c>
      <c r="F564" s="146"/>
      <c r="G564" s="147">
        <f t="shared" si="9"/>
        <v>0</v>
      </c>
    </row>
    <row r="565" spans="1:7" ht="15.6" outlineLevel="1" x14ac:dyDescent="0.3">
      <c r="A565" s="116"/>
      <c r="B565" s="115"/>
      <c r="C565" s="68" t="s">
        <v>193</v>
      </c>
      <c r="D565" s="67" t="s">
        <v>27</v>
      </c>
      <c r="E565" s="138">
        <v>6</v>
      </c>
      <c r="F565" s="146"/>
      <c r="G565" s="147">
        <f t="shared" si="9"/>
        <v>0</v>
      </c>
    </row>
    <row r="566" spans="1:7" ht="15.6" outlineLevel="1" x14ac:dyDescent="0.3">
      <c r="A566" s="116"/>
      <c r="B566" s="115"/>
      <c r="C566" s="68" t="s">
        <v>194</v>
      </c>
      <c r="D566" s="67" t="s">
        <v>27</v>
      </c>
      <c r="E566" s="138">
        <v>2</v>
      </c>
      <c r="F566" s="146"/>
      <c r="G566" s="147">
        <f t="shared" si="9"/>
        <v>0</v>
      </c>
    </row>
    <row r="567" spans="1:7" ht="15.6" x14ac:dyDescent="0.3">
      <c r="A567" s="114">
        <f>MAX($A$7:A566)+1</f>
        <v>148</v>
      </c>
      <c r="B567" s="115" t="s">
        <v>582</v>
      </c>
      <c r="C567" s="69" t="s">
        <v>583</v>
      </c>
      <c r="D567" s="70" t="s">
        <v>27</v>
      </c>
      <c r="E567" s="137">
        <v>2</v>
      </c>
      <c r="F567" s="148">
        <f>G567/E567</f>
        <v>0</v>
      </c>
      <c r="G567" s="149">
        <f>SUM(G568:G577)</f>
        <v>0</v>
      </c>
    </row>
    <row r="568" spans="1:7" ht="15.6" outlineLevel="1" x14ac:dyDescent="0.3">
      <c r="A568" s="116"/>
      <c r="B568" s="115"/>
      <c r="C568" s="68" t="s">
        <v>584</v>
      </c>
      <c r="D568" s="67" t="s">
        <v>27</v>
      </c>
      <c r="E568" s="138">
        <v>2</v>
      </c>
      <c r="F568" s="146"/>
      <c r="G568" s="147">
        <f t="shared" si="9"/>
        <v>0</v>
      </c>
    </row>
    <row r="569" spans="1:7" ht="15.6" outlineLevel="1" x14ac:dyDescent="0.3">
      <c r="A569" s="116"/>
      <c r="B569" s="115"/>
      <c r="C569" s="68" t="s">
        <v>187</v>
      </c>
      <c r="D569" s="67" t="s">
        <v>27</v>
      </c>
      <c r="E569" s="138">
        <v>2</v>
      </c>
      <c r="F569" s="146"/>
      <c r="G569" s="147">
        <f t="shared" si="9"/>
        <v>0</v>
      </c>
    </row>
    <row r="570" spans="1:7" ht="15.6" outlineLevel="1" x14ac:dyDescent="0.3">
      <c r="A570" s="116"/>
      <c r="B570" s="115"/>
      <c r="C570" s="68" t="s">
        <v>188</v>
      </c>
      <c r="D570" s="67" t="s">
        <v>27</v>
      </c>
      <c r="E570" s="138">
        <v>8</v>
      </c>
      <c r="F570" s="146"/>
      <c r="G570" s="147">
        <f t="shared" si="9"/>
        <v>0</v>
      </c>
    </row>
    <row r="571" spans="1:7" ht="15.6" outlineLevel="1" x14ac:dyDescent="0.3">
      <c r="A571" s="116"/>
      <c r="B571" s="115"/>
      <c r="C571" s="68" t="s">
        <v>198</v>
      </c>
      <c r="D571" s="67" t="s">
        <v>25</v>
      </c>
      <c r="E571" s="138">
        <v>0.62</v>
      </c>
      <c r="F571" s="146"/>
      <c r="G571" s="147">
        <f t="shared" si="9"/>
        <v>0</v>
      </c>
    </row>
    <row r="572" spans="1:7" ht="15.6" outlineLevel="1" x14ac:dyDescent="0.3">
      <c r="A572" s="116"/>
      <c r="B572" s="115"/>
      <c r="C572" s="68" t="s">
        <v>199</v>
      </c>
      <c r="D572" s="67" t="s">
        <v>25</v>
      </c>
      <c r="E572" s="138">
        <v>0.6</v>
      </c>
      <c r="F572" s="146"/>
      <c r="G572" s="147">
        <f t="shared" si="9"/>
        <v>0</v>
      </c>
    </row>
    <row r="573" spans="1:7" ht="15.6" outlineLevel="1" x14ac:dyDescent="0.3">
      <c r="A573" s="114"/>
      <c r="B573" s="115"/>
      <c r="C573" s="68" t="s">
        <v>200</v>
      </c>
      <c r="D573" s="67" t="s">
        <v>27</v>
      </c>
      <c r="E573" s="138">
        <v>2</v>
      </c>
      <c r="F573" s="146"/>
      <c r="G573" s="147">
        <f t="shared" si="9"/>
        <v>0</v>
      </c>
    </row>
    <row r="574" spans="1:7" ht="15.6" outlineLevel="1" x14ac:dyDescent="0.3">
      <c r="A574" s="116"/>
      <c r="B574" s="115"/>
      <c r="C574" s="68" t="s">
        <v>201</v>
      </c>
      <c r="D574" s="67" t="s">
        <v>25</v>
      </c>
      <c r="E574" s="138">
        <v>0.32</v>
      </c>
      <c r="F574" s="146"/>
      <c r="G574" s="147">
        <f t="shared" si="9"/>
        <v>0</v>
      </c>
    </row>
    <row r="575" spans="1:7" ht="15.6" outlineLevel="1" x14ac:dyDescent="0.3">
      <c r="A575" s="116"/>
      <c r="B575" s="115"/>
      <c r="C575" s="68" t="s">
        <v>202</v>
      </c>
      <c r="D575" s="67" t="s">
        <v>27</v>
      </c>
      <c r="E575" s="138">
        <v>2</v>
      </c>
      <c r="F575" s="146"/>
      <c r="G575" s="147">
        <f t="shared" si="9"/>
        <v>0</v>
      </c>
    </row>
    <row r="576" spans="1:7" ht="15.6" outlineLevel="1" x14ac:dyDescent="0.3">
      <c r="A576" s="116"/>
      <c r="B576" s="115"/>
      <c r="C576" s="68" t="s">
        <v>203</v>
      </c>
      <c r="D576" s="67" t="s">
        <v>27</v>
      </c>
      <c r="E576" s="138">
        <v>6</v>
      </c>
      <c r="F576" s="146"/>
      <c r="G576" s="147">
        <f t="shared" si="9"/>
        <v>0</v>
      </c>
    </row>
    <row r="577" spans="1:7" ht="16.2" outlineLevel="1" thickBot="1" x14ac:dyDescent="0.35">
      <c r="A577" s="117"/>
      <c r="B577" s="123"/>
      <c r="C577" s="124" t="s">
        <v>204</v>
      </c>
      <c r="D577" s="125" t="s">
        <v>27</v>
      </c>
      <c r="E577" s="141">
        <v>2</v>
      </c>
      <c r="F577" s="150"/>
      <c r="G577" s="151">
        <f t="shared" si="9"/>
        <v>0</v>
      </c>
    </row>
    <row r="578" spans="1:7" ht="15.6" x14ac:dyDescent="0.3">
      <c r="A578" s="27"/>
      <c r="B578" s="27"/>
      <c r="C578" s="7"/>
      <c r="D578" s="27"/>
      <c r="E578" s="27"/>
      <c r="F578" s="6" t="s">
        <v>701</v>
      </c>
      <c r="G578" s="139">
        <f>G567+G557+G554+G552+G549+G547+G545+G543+G541+G539+G537+G535+G532+G529+G523+G519+G516+G514+G512+G509+G507+G505+G503+G501+G499+G497+G495+G490+G485+G480+G475+G470+G464+G456+G453+G451+G443+G438+G431+G424+G421+G419+G417+G415+G413+G411+G409+G407+G405+G403+G401+G396+G391+G386+G381+G376+G371+G366+G361+G357+G352+G350+G348+G343+G338+G331+G324+G321+G319+G317+G315+G313+G308+G303+G298+G293+G286+G280+G276+G274+G272+G270+G266+G261+G258+G255+G252+G250+G248+G244+G241+G238+G234+G232+G228+G225+G223+G218+G216+G213+G211+G206+G204+G191+G180+G169+G158+G147+G136+G126+G121+G117+G113+G109+G105+G101+G97+G93+G89+G84+G80+G76+G73+G67+G64+G59+G56+G54+G52+G50+G48+G46+G44+G42+G40+G38+G35+G33+G31+G29+G27+G25+G23+G21+G19+G17+G14+G8</f>
        <v>0</v>
      </c>
    </row>
    <row r="579" spans="1:7" x14ac:dyDescent="0.25">
      <c r="A579" s="27"/>
      <c r="B579" s="27"/>
      <c r="C579" s="27"/>
    </row>
    <row r="580" spans="1:7" x14ac:dyDescent="0.25">
      <c r="A580" s="27" t="s">
        <v>10</v>
      </c>
      <c r="B580" s="27"/>
      <c r="C580" s="7"/>
      <c r="D580" s="27" t="s">
        <v>11</v>
      </c>
      <c r="E580" s="18"/>
    </row>
    <row r="581" spans="1:7" x14ac:dyDescent="0.25">
      <c r="A581" s="27"/>
      <c r="B581" s="27"/>
      <c r="C581" s="27"/>
      <c r="D581" s="27"/>
      <c r="E581" s="18"/>
    </row>
    <row r="582" spans="1:7" x14ac:dyDescent="0.25">
      <c r="A582" s="27"/>
      <c r="C582" s="6"/>
      <c r="D582" s="27"/>
      <c r="E582" s="18"/>
    </row>
    <row r="583" spans="1:7" x14ac:dyDescent="0.25">
      <c r="A583" s="27" t="s">
        <v>13</v>
      </c>
      <c r="C583" s="6"/>
      <c r="D583" s="27" t="s">
        <v>13</v>
      </c>
      <c r="E583" s="27"/>
    </row>
    <row r="584" spans="1:7" x14ac:dyDescent="0.25">
      <c r="A584" s="27"/>
    </row>
    <row r="585" spans="1:7" x14ac:dyDescent="0.25">
      <c r="A585" s="27" t="s">
        <v>24</v>
      </c>
    </row>
    <row r="586" spans="1:7" x14ac:dyDescent="0.25">
      <c r="A586" s="27"/>
    </row>
    <row r="587" spans="1:7" x14ac:dyDescent="0.25">
      <c r="A587" s="27" t="s">
        <v>26</v>
      </c>
    </row>
  </sheetData>
  <autoFilter ref="A5:E577"/>
  <mergeCells count="4">
    <mergeCell ref="C2:E2"/>
    <mergeCell ref="C1:E1"/>
    <mergeCell ref="A4:E4"/>
    <mergeCell ref="F4:G4"/>
  </mergeCells>
  <phoneticPr fontId="14" type="noConversion"/>
  <pageMargins left="0.70866141732283472" right="0.70866141732283472" top="0.15748031496062992" bottom="0.15748031496062992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1"/>
  <sheetViews>
    <sheetView topLeftCell="A3" zoomScaleNormal="100" workbookViewId="0">
      <selection activeCell="B229" sqref="B229"/>
    </sheetView>
  </sheetViews>
  <sheetFormatPr defaultColWidth="8.88671875" defaultRowHeight="14.4" outlineLevelRow="1" x14ac:dyDescent="0.3"/>
  <cols>
    <col min="1" max="1" width="7.5546875" style="26" customWidth="1"/>
    <col min="2" max="2" width="16.44140625" style="26" customWidth="1"/>
    <col min="3" max="3" width="57.33203125" style="26" customWidth="1"/>
    <col min="4" max="4" width="10.88671875" style="26" customWidth="1"/>
    <col min="5" max="5" width="16.44140625" style="26" customWidth="1"/>
    <col min="6" max="6" width="16.6640625" style="38" customWidth="1"/>
    <col min="7" max="7" width="15.44140625" style="38" customWidth="1"/>
    <col min="8" max="11" width="8.88671875" style="26"/>
    <col min="12" max="12" width="32.109375" style="26" customWidth="1"/>
    <col min="13" max="13" width="8.88671875" style="26"/>
    <col min="14" max="14" width="9.44140625" style="2" bestFit="1" customWidth="1"/>
    <col min="15" max="16384" width="8.88671875" style="26"/>
  </cols>
  <sheetData>
    <row r="2" spans="1:14" x14ac:dyDescent="0.3">
      <c r="A2" s="165" t="s">
        <v>16</v>
      </c>
      <c r="B2" s="175"/>
      <c r="C2" s="175"/>
      <c r="D2" s="175"/>
      <c r="E2" s="175"/>
      <c r="F2" s="175"/>
      <c r="G2" s="175"/>
      <c r="H2" s="99"/>
    </row>
    <row r="3" spans="1:14" x14ac:dyDescent="0.3">
      <c r="A3" s="3"/>
      <c r="B3" s="3"/>
      <c r="C3" s="3"/>
      <c r="D3" s="4"/>
      <c r="E3" s="3"/>
      <c r="F3" s="5"/>
      <c r="G3" s="5"/>
      <c r="H3" s="5"/>
    </row>
    <row r="4" spans="1:14" ht="45" customHeight="1" thickBot="1" x14ac:dyDescent="0.35">
      <c r="A4" s="176" t="s">
        <v>5</v>
      </c>
      <c r="B4" s="176"/>
      <c r="C4" s="176"/>
      <c r="D4" s="176"/>
      <c r="E4" s="176"/>
      <c r="F4" s="176"/>
      <c r="G4" s="176"/>
      <c r="H4" s="176"/>
    </row>
    <row r="5" spans="1:14" ht="39" customHeight="1" thickBot="1" x14ac:dyDescent="0.35">
      <c r="A5" s="61" t="s">
        <v>9</v>
      </c>
      <c r="B5" s="55" t="s">
        <v>14</v>
      </c>
      <c r="C5" s="55" t="s">
        <v>1</v>
      </c>
      <c r="D5" s="55" t="s">
        <v>8</v>
      </c>
      <c r="E5" s="55" t="s">
        <v>0</v>
      </c>
      <c r="F5" s="62" t="s">
        <v>6</v>
      </c>
      <c r="G5" s="63" t="s">
        <v>7</v>
      </c>
    </row>
    <row r="6" spans="1:14" s="14" customFormat="1" ht="18.899999999999999" customHeight="1" thickBot="1" x14ac:dyDescent="0.35">
      <c r="A6" s="54"/>
      <c r="B6" s="55" t="s">
        <v>639</v>
      </c>
      <c r="C6" s="47" t="s">
        <v>72</v>
      </c>
      <c r="D6" s="55"/>
      <c r="E6" s="56"/>
      <c r="F6" s="102">
        <v>45427</v>
      </c>
      <c r="G6" s="103">
        <v>45777</v>
      </c>
      <c r="H6" s="26"/>
      <c r="N6" s="15"/>
    </row>
    <row r="7" spans="1:14" s="16" customFormat="1" ht="15" hidden="1" outlineLevel="1" thickBot="1" x14ac:dyDescent="0.35">
      <c r="A7" s="58"/>
      <c r="B7" s="48"/>
      <c r="C7" s="47" t="s">
        <v>73</v>
      </c>
      <c r="D7" s="49"/>
      <c r="E7" s="57"/>
      <c r="F7" s="47"/>
      <c r="G7" s="75"/>
      <c r="H7" s="26"/>
      <c r="I7" s="17"/>
      <c r="J7" s="17"/>
    </row>
    <row r="8" spans="1:14" s="16" customFormat="1" ht="43.8" hidden="1" outlineLevel="1" thickBot="1" x14ac:dyDescent="0.35">
      <c r="A8" s="73">
        <v>1</v>
      </c>
      <c r="B8" s="44" t="s">
        <v>32</v>
      </c>
      <c r="C8" s="69" t="s">
        <v>33</v>
      </c>
      <c r="D8" s="70" t="s">
        <v>25</v>
      </c>
      <c r="E8" s="59">
        <v>25836.25</v>
      </c>
      <c r="F8" s="74"/>
      <c r="G8" s="37"/>
      <c r="H8" s="26"/>
      <c r="I8" s="17"/>
      <c r="J8" s="17"/>
    </row>
    <row r="9" spans="1:14" s="16" customFormat="1" ht="58.2" hidden="1" outlineLevel="1" thickBot="1" x14ac:dyDescent="0.35">
      <c r="A9" s="73">
        <v>2</v>
      </c>
      <c r="B9" s="44" t="s">
        <v>39</v>
      </c>
      <c r="C9" s="69" t="s">
        <v>40</v>
      </c>
      <c r="D9" s="70" t="s">
        <v>25</v>
      </c>
      <c r="E9" s="59">
        <v>4756.75</v>
      </c>
      <c r="F9" s="74"/>
      <c r="G9" s="37"/>
      <c r="H9" s="26"/>
      <c r="I9" s="17"/>
      <c r="J9" s="17"/>
    </row>
    <row r="10" spans="1:14" s="16" customFormat="1" ht="15.75" hidden="1" customHeight="1" outlineLevel="1" x14ac:dyDescent="0.3">
      <c r="A10" s="73">
        <v>3</v>
      </c>
      <c r="B10" s="44" t="s">
        <v>43</v>
      </c>
      <c r="C10" s="69" t="s">
        <v>44</v>
      </c>
      <c r="D10" s="70" t="s">
        <v>29</v>
      </c>
      <c r="E10" s="59">
        <v>1275</v>
      </c>
      <c r="F10" s="74"/>
      <c r="G10" s="37"/>
      <c r="H10" s="26"/>
      <c r="I10" s="17"/>
    </row>
    <row r="11" spans="1:14" s="16" customFormat="1" ht="29.4" hidden="1" outlineLevel="1" thickBot="1" x14ac:dyDescent="0.35">
      <c r="A11" s="73">
        <v>4</v>
      </c>
      <c r="B11" s="44" t="s">
        <v>46</v>
      </c>
      <c r="C11" s="69" t="s">
        <v>47</v>
      </c>
      <c r="D11" s="70" t="s">
        <v>49</v>
      </c>
      <c r="E11" s="59">
        <v>23726.6</v>
      </c>
      <c r="F11" s="74"/>
      <c r="G11" s="37"/>
      <c r="H11" s="26"/>
      <c r="I11" s="17"/>
    </row>
    <row r="12" spans="1:14" s="16" customFormat="1" ht="15.75" hidden="1" customHeight="1" outlineLevel="1" x14ac:dyDescent="0.3">
      <c r="A12" s="73">
        <v>5</v>
      </c>
      <c r="B12" s="44" t="s">
        <v>50</v>
      </c>
      <c r="C12" s="69" t="s">
        <v>51</v>
      </c>
      <c r="D12" s="70" t="s">
        <v>49</v>
      </c>
      <c r="E12" s="59">
        <v>2802.4</v>
      </c>
      <c r="F12" s="74"/>
      <c r="G12" s="37"/>
      <c r="H12" s="26"/>
      <c r="I12" s="17"/>
    </row>
    <row r="13" spans="1:14" s="16" customFormat="1" ht="43.8" hidden="1" outlineLevel="1" thickBot="1" x14ac:dyDescent="0.35">
      <c r="A13" s="73">
        <v>6</v>
      </c>
      <c r="B13" s="44" t="s">
        <v>53</v>
      </c>
      <c r="C13" s="69" t="s">
        <v>54</v>
      </c>
      <c r="D13" s="70" t="s">
        <v>56</v>
      </c>
      <c r="E13" s="59">
        <v>3234.9</v>
      </c>
      <c r="F13" s="74"/>
      <c r="G13" s="37"/>
      <c r="H13" s="26"/>
      <c r="I13" s="17"/>
    </row>
    <row r="14" spans="1:14" s="16" customFormat="1" ht="29.4" hidden="1" outlineLevel="1" thickBot="1" x14ac:dyDescent="0.35">
      <c r="A14" s="73">
        <v>7</v>
      </c>
      <c r="B14" s="44" t="s">
        <v>57</v>
      </c>
      <c r="C14" s="69" t="s">
        <v>585</v>
      </c>
      <c r="D14" s="70" t="s">
        <v>25</v>
      </c>
      <c r="E14" s="59">
        <v>919.7</v>
      </c>
      <c r="F14" s="74"/>
      <c r="G14" s="37"/>
      <c r="H14" s="26"/>
      <c r="I14" s="17"/>
    </row>
    <row r="15" spans="1:14" s="27" customFormat="1" ht="29.4" hidden="1" outlineLevel="1" thickBot="1" x14ac:dyDescent="0.35">
      <c r="A15" s="73">
        <v>8</v>
      </c>
      <c r="B15" s="44" t="s">
        <v>59</v>
      </c>
      <c r="C15" s="69" t="s">
        <v>562</v>
      </c>
      <c r="D15" s="70" t="s">
        <v>25</v>
      </c>
      <c r="E15" s="59">
        <v>239.9</v>
      </c>
      <c r="F15" s="74"/>
      <c r="G15" s="37"/>
      <c r="H15" s="14"/>
      <c r="I15" s="8"/>
    </row>
    <row r="16" spans="1:14" ht="58.2" hidden="1" outlineLevel="1" thickBot="1" x14ac:dyDescent="0.35">
      <c r="A16" s="73">
        <v>9</v>
      </c>
      <c r="B16" s="44" t="s">
        <v>60</v>
      </c>
      <c r="C16" s="69" t="s">
        <v>61</v>
      </c>
      <c r="D16" s="70" t="s">
        <v>25</v>
      </c>
      <c r="E16" s="59">
        <v>1185.5999999999999</v>
      </c>
      <c r="F16" s="74"/>
      <c r="G16" s="37"/>
      <c r="H16" s="16"/>
    </row>
    <row r="17" spans="1:8" ht="87" hidden="1" outlineLevel="1" thickBot="1" x14ac:dyDescent="0.35">
      <c r="A17" s="73">
        <v>10</v>
      </c>
      <c r="B17" s="44" t="s">
        <v>63</v>
      </c>
      <c r="C17" s="69" t="s">
        <v>64</v>
      </c>
      <c r="D17" s="70" t="s">
        <v>25</v>
      </c>
      <c r="E17" s="59">
        <v>3986.4</v>
      </c>
      <c r="F17" s="74"/>
      <c r="G17" s="37"/>
      <c r="H17" s="16"/>
    </row>
    <row r="18" spans="1:8" ht="101.4" hidden="1" outlineLevel="1" thickBot="1" x14ac:dyDescent="0.35">
      <c r="A18" s="73">
        <v>11</v>
      </c>
      <c r="B18" s="44" t="s">
        <v>66</v>
      </c>
      <c r="C18" s="69" t="s">
        <v>67</v>
      </c>
      <c r="D18" s="70" t="s">
        <v>25</v>
      </c>
      <c r="E18" s="59">
        <v>18116.8</v>
      </c>
      <c r="F18" s="74"/>
      <c r="G18" s="37"/>
      <c r="H18" s="16"/>
    </row>
    <row r="19" spans="1:8" ht="101.4" hidden="1" outlineLevel="1" thickBot="1" x14ac:dyDescent="0.35">
      <c r="A19" s="73">
        <v>12</v>
      </c>
      <c r="B19" s="44" t="s">
        <v>69</v>
      </c>
      <c r="C19" s="69" t="s">
        <v>70</v>
      </c>
      <c r="D19" s="70" t="s">
        <v>25</v>
      </c>
      <c r="E19" s="59">
        <v>3120.9</v>
      </c>
      <c r="F19" s="74"/>
      <c r="G19" s="37"/>
      <c r="H19" s="16"/>
    </row>
    <row r="20" spans="1:8" ht="15" hidden="1" outlineLevel="1" thickBot="1" x14ac:dyDescent="0.35">
      <c r="A20" s="58"/>
      <c r="B20" s="48"/>
      <c r="C20" s="47" t="s">
        <v>587</v>
      </c>
      <c r="D20" s="49"/>
      <c r="E20" s="57"/>
      <c r="F20" s="47"/>
      <c r="G20" s="75"/>
      <c r="H20" s="16"/>
    </row>
    <row r="21" spans="1:8" ht="43.8" hidden="1" outlineLevel="1" thickBot="1" x14ac:dyDescent="0.35">
      <c r="A21" s="73">
        <v>13</v>
      </c>
      <c r="B21" s="44" t="s">
        <v>75</v>
      </c>
      <c r="C21" s="69" t="s">
        <v>76</v>
      </c>
      <c r="D21" s="70" t="s">
        <v>28</v>
      </c>
      <c r="E21" s="59">
        <v>261.5</v>
      </c>
      <c r="F21" s="74"/>
      <c r="G21" s="37"/>
      <c r="H21" s="16"/>
    </row>
    <row r="22" spans="1:8" ht="43.8" hidden="1" outlineLevel="1" thickBot="1" x14ac:dyDescent="0.35">
      <c r="A22" s="73">
        <v>14</v>
      </c>
      <c r="B22" s="44" t="s">
        <v>78</v>
      </c>
      <c r="C22" s="69" t="s">
        <v>79</v>
      </c>
      <c r="D22" s="70" t="s">
        <v>28</v>
      </c>
      <c r="E22" s="59">
        <v>552.20000000000005</v>
      </c>
      <c r="F22" s="74"/>
      <c r="G22" s="37"/>
      <c r="H22" s="16"/>
    </row>
    <row r="23" spans="1:8" ht="43.8" hidden="1" outlineLevel="1" thickBot="1" x14ac:dyDescent="0.35">
      <c r="A23" s="73">
        <v>15</v>
      </c>
      <c r="B23" s="44" t="s">
        <v>81</v>
      </c>
      <c r="C23" s="69" t="s">
        <v>82</v>
      </c>
      <c r="D23" s="70" t="s">
        <v>28</v>
      </c>
      <c r="E23" s="59">
        <v>714.1</v>
      </c>
      <c r="F23" s="74"/>
      <c r="G23" s="37"/>
      <c r="H23" s="16"/>
    </row>
    <row r="24" spans="1:8" ht="43.8" hidden="1" outlineLevel="1" thickBot="1" x14ac:dyDescent="0.35">
      <c r="A24" s="73">
        <v>16</v>
      </c>
      <c r="B24" s="44" t="s">
        <v>84</v>
      </c>
      <c r="C24" s="69" t="s">
        <v>85</v>
      </c>
      <c r="D24" s="70" t="s">
        <v>28</v>
      </c>
      <c r="E24" s="59">
        <v>395.1</v>
      </c>
      <c r="F24" s="74"/>
      <c r="G24" s="37"/>
      <c r="H24" s="27"/>
    </row>
    <row r="25" spans="1:8" ht="43.8" hidden="1" outlineLevel="1" thickBot="1" x14ac:dyDescent="0.35">
      <c r="A25" s="73">
        <v>17</v>
      </c>
      <c r="B25" s="44" t="s">
        <v>87</v>
      </c>
      <c r="C25" s="69" t="s">
        <v>88</v>
      </c>
      <c r="D25" s="70" t="s">
        <v>28</v>
      </c>
      <c r="E25" s="59">
        <v>16.7</v>
      </c>
      <c r="F25" s="74"/>
      <c r="G25" s="37"/>
    </row>
    <row r="26" spans="1:8" ht="43.8" hidden="1" outlineLevel="1" thickBot="1" x14ac:dyDescent="0.35">
      <c r="A26" s="73">
        <v>18</v>
      </c>
      <c r="B26" s="44" t="s">
        <v>89</v>
      </c>
      <c r="C26" s="69" t="s">
        <v>90</v>
      </c>
      <c r="D26" s="70" t="s">
        <v>28</v>
      </c>
      <c r="E26" s="59">
        <v>475.8</v>
      </c>
      <c r="F26" s="74"/>
      <c r="G26" s="37"/>
    </row>
    <row r="27" spans="1:8" ht="43.8" hidden="1" outlineLevel="1" thickBot="1" x14ac:dyDescent="0.35">
      <c r="A27" s="73">
        <v>19</v>
      </c>
      <c r="B27" s="44" t="s">
        <v>92</v>
      </c>
      <c r="C27" s="69" t="s">
        <v>93</v>
      </c>
      <c r="D27" s="70" t="s">
        <v>28</v>
      </c>
      <c r="E27" s="59">
        <v>242.1</v>
      </c>
      <c r="F27" s="74"/>
      <c r="G27" s="37"/>
    </row>
    <row r="28" spans="1:8" ht="43.8" hidden="1" outlineLevel="1" thickBot="1" x14ac:dyDescent="0.35">
      <c r="A28" s="73">
        <v>20</v>
      </c>
      <c r="B28" s="44" t="s">
        <v>95</v>
      </c>
      <c r="C28" s="69" t="s">
        <v>96</v>
      </c>
      <c r="D28" s="70" t="s">
        <v>28</v>
      </c>
      <c r="E28" s="59">
        <v>613.6</v>
      </c>
      <c r="F28" s="74"/>
      <c r="G28" s="37"/>
    </row>
    <row r="29" spans="1:8" ht="43.8" hidden="1" outlineLevel="1" thickBot="1" x14ac:dyDescent="0.35">
      <c r="A29" s="73">
        <v>21</v>
      </c>
      <c r="B29" s="44" t="s">
        <v>98</v>
      </c>
      <c r="C29" s="69" t="s">
        <v>99</v>
      </c>
      <c r="D29" s="70" t="s">
        <v>28</v>
      </c>
      <c r="E29" s="59">
        <v>175.1</v>
      </c>
      <c r="F29" s="74"/>
      <c r="G29" s="37"/>
    </row>
    <row r="30" spans="1:8" ht="58.2" hidden="1" outlineLevel="1" thickBot="1" x14ac:dyDescent="0.35">
      <c r="A30" s="73">
        <v>22</v>
      </c>
      <c r="B30" s="44" t="s">
        <v>101</v>
      </c>
      <c r="C30" s="69" t="s">
        <v>102</v>
      </c>
      <c r="D30" s="70" t="s">
        <v>28</v>
      </c>
      <c r="E30" s="59">
        <v>49.1</v>
      </c>
      <c r="F30" s="74"/>
      <c r="G30" s="37"/>
    </row>
    <row r="31" spans="1:8" ht="58.2" hidden="1" outlineLevel="1" thickBot="1" x14ac:dyDescent="0.35">
      <c r="A31" s="73">
        <v>23</v>
      </c>
      <c r="B31" s="44" t="s">
        <v>105</v>
      </c>
      <c r="C31" s="69" t="s">
        <v>106</v>
      </c>
      <c r="D31" s="70" t="s">
        <v>28</v>
      </c>
      <c r="E31" s="59">
        <v>223.8</v>
      </c>
      <c r="F31" s="74"/>
      <c r="G31" s="37"/>
    </row>
    <row r="32" spans="1:8" ht="58.2" hidden="1" outlineLevel="1" thickBot="1" x14ac:dyDescent="0.35">
      <c r="A32" s="73">
        <v>24</v>
      </c>
      <c r="B32" s="44" t="s">
        <v>111</v>
      </c>
      <c r="C32" s="69" t="s">
        <v>112</v>
      </c>
      <c r="D32" s="70" t="s">
        <v>28</v>
      </c>
      <c r="E32" s="59">
        <v>169.9</v>
      </c>
      <c r="F32" s="74"/>
      <c r="G32" s="37"/>
    </row>
    <row r="33" spans="1:7" ht="43.8" hidden="1" outlineLevel="1" thickBot="1" x14ac:dyDescent="0.35">
      <c r="A33" s="73">
        <v>25</v>
      </c>
      <c r="B33" s="44" t="s">
        <v>115</v>
      </c>
      <c r="C33" s="69" t="s">
        <v>116</v>
      </c>
      <c r="D33" s="70" t="s">
        <v>28</v>
      </c>
      <c r="E33" s="59">
        <v>22.4</v>
      </c>
      <c r="F33" s="74"/>
      <c r="G33" s="37"/>
    </row>
    <row r="34" spans="1:7" ht="58.2" hidden="1" outlineLevel="1" thickBot="1" x14ac:dyDescent="0.35">
      <c r="A34" s="73">
        <v>26</v>
      </c>
      <c r="B34" s="44" t="s">
        <v>118</v>
      </c>
      <c r="C34" s="69" t="s">
        <v>119</v>
      </c>
      <c r="D34" s="70" t="s">
        <v>28</v>
      </c>
      <c r="E34" s="59">
        <v>24.1</v>
      </c>
      <c r="F34" s="74"/>
      <c r="G34" s="37"/>
    </row>
    <row r="35" spans="1:7" ht="43.8" hidden="1" outlineLevel="1" thickBot="1" x14ac:dyDescent="0.35">
      <c r="A35" s="73">
        <v>27</v>
      </c>
      <c r="B35" s="44" t="s">
        <v>122</v>
      </c>
      <c r="C35" s="69" t="s">
        <v>123</v>
      </c>
      <c r="D35" s="70" t="s">
        <v>28</v>
      </c>
      <c r="E35" s="59">
        <v>28.4</v>
      </c>
      <c r="F35" s="74"/>
      <c r="G35" s="37"/>
    </row>
    <row r="36" spans="1:7" ht="58.2" hidden="1" outlineLevel="1" thickBot="1" x14ac:dyDescent="0.35">
      <c r="A36" s="73">
        <v>28</v>
      </c>
      <c r="B36" s="44" t="s">
        <v>125</v>
      </c>
      <c r="C36" s="69" t="s">
        <v>126</v>
      </c>
      <c r="D36" s="70" t="s">
        <v>28</v>
      </c>
      <c r="E36" s="59">
        <v>51.3</v>
      </c>
      <c r="F36" s="74"/>
      <c r="G36" s="37"/>
    </row>
    <row r="37" spans="1:7" ht="58.2" hidden="1" outlineLevel="1" thickBot="1" x14ac:dyDescent="0.35">
      <c r="A37" s="73">
        <v>29</v>
      </c>
      <c r="B37" s="44" t="s">
        <v>130</v>
      </c>
      <c r="C37" s="69" t="s">
        <v>131</v>
      </c>
      <c r="D37" s="70" t="s">
        <v>28</v>
      </c>
      <c r="E37" s="59">
        <v>27.1</v>
      </c>
      <c r="F37" s="74"/>
      <c r="G37" s="37"/>
    </row>
    <row r="38" spans="1:7" ht="43.8" hidden="1" outlineLevel="1" thickBot="1" x14ac:dyDescent="0.35">
      <c r="A38" s="73">
        <v>30</v>
      </c>
      <c r="B38" s="44" t="s">
        <v>134</v>
      </c>
      <c r="C38" s="69" t="s">
        <v>135</v>
      </c>
      <c r="D38" s="70" t="s">
        <v>28</v>
      </c>
      <c r="E38" s="59">
        <v>40.9</v>
      </c>
      <c r="F38" s="74"/>
      <c r="G38" s="37"/>
    </row>
    <row r="39" spans="1:7" ht="43.8" hidden="1" outlineLevel="1" thickBot="1" x14ac:dyDescent="0.35">
      <c r="A39" s="73">
        <v>31</v>
      </c>
      <c r="B39" s="44" t="s">
        <v>139</v>
      </c>
      <c r="C39" s="69" t="s">
        <v>140</v>
      </c>
      <c r="D39" s="70" t="s">
        <v>28</v>
      </c>
      <c r="E39" s="59">
        <v>41.6</v>
      </c>
      <c r="F39" s="74"/>
      <c r="G39" s="37"/>
    </row>
    <row r="40" spans="1:7" ht="43.8" hidden="1" outlineLevel="1" thickBot="1" x14ac:dyDescent="0.35">
      <c r="A40" s="73">
        <v>32</v>
      </c>
      <c r="B40" s="44" t="s">
        <v>144</v>
      </c>
      <c r="C40" s="69" t="s">
        <v>145</v>
      </c>
      <c r="D40" s="70" t="s">
        <v>28</v>
      </c>
      <c r="E40" s="59">
        <v>71.5</v>
      </c>
      <c r="F40" s="74"/>
      <c r="G40" s="37"/>
    </row>
    <row r="41" spans="1:7" ht="43.8" hidden="1" outlineLevel="1" thickBot="1" x14ac:dyDescent="0.35">
      <c r="A41" s="73">
        <v>33</v>
      </c>
      <c r="B41" s="44" t="s">
        <v>148</v>
      </c>
      <c r="C41" s="69" t="s">
        <v>149</v>
      </c>
      <c r="D41" s="70" t="s">
        <v>28</v>
      </c>
      <c r="E41" s="59">
        <v>22.6</v>
      </c>
      <c r="F41" s="74"/>
      <c r="G41" s="37"/>
    </row>
    <row r="42" spans="1:7" ht="43.8" hidden="1" outlineLevel="1" thickBot="1" x14ac:dyDescent="0.35">
      <c r="A42" s="73">
        <v>34</v>
      </c>
      <c r="B42" s="44" t="s">
        <v>153</v>
      </c>
      <c r="C42" s="69" t="s">
        <v>154</v>
      </c>
      <c r="D42" s="70" t="s">
        <v>28</v>
      </c>
      <c r="E42" s="59">
        <v>31.5</v>
      </c>
      <c r="F42" s="74"/>
      <c r="G42" s="37"/>
    </row>
    <row r="43" spans="1:7" ht="43.8" hidden="1" outlineLevel="1" thickBot="1" x14ac:dyDescent="0.35">
      <c r="A43" s="73">
        <v>35</v>
      </c>
      <c r="B43" s="44" t="s">
        <v>158</v>
      </c>
      <c r="C43" s="69" t="s">
        <v>159</v>
      </c>
      <c r="D43" s="70" t="s">
        <v>28</v>
      </c>
      <c r="E43" s="59">
        <v>49.4</v>
      </c>
      <c r="F43" s="74"/>
      <c r="G43" s="37"/>
    </row>
    <row r="44" spans="1:7" ht="43.8" hidden="1" outlineLevel="1" thickBot="1" x14ac:dyDescent="0.35">
      <c r="A44" s="73">
        <v>36</v>
      </c>
      <c r="B44" s="44" t="s">
        <v>163</v>
      </c>
      <c r="C44" s="69" t="s">
        <v>164</v>
      </c>
      <c r="D44" s="70" t="s">
        <v>28</v>
      </c>
      <c r="E44" s="59">
        <v>15.2</v>
      </c>
      <c r="F44" s="74"/>
      <c r="G44" s="37"/>
    </row>
    <row r="45" spans="1:7" ht="43.8" hidden="1" outlineLevel="1" thickBot="1" x14ac:dyDescent="0.35">
      <c r="A45" s="73">
        <v>37</v>
      </c>
      <c r="B45" s="44" t="s">
        <v>168</v>
      </c>
      <c r="C45" s="69" t="s">
        <v>169</v>
      </c>
      <c r="D45" s="70" t="s">
        <v>28</v>
      </c>
      <c r="E45" s="59">
        <v>7.5</v>
      </c>
      <c r="F45" s="74"/>
      <c r="G45" s="37"/>
    </row>
    <row r="46" spans="1:7" ht="43.8" hidden="1" outlineLevel="1" thickBot="1" x14ac:dyDescent="0.35">
      <c r="A46" s="73">
        <v>38</v>
      </c>
      <c r="B46" s="44" t="s">
        <v>172</v>
      </c>
      <c r="C46" s="69" t="s">
        <v>173</v>
      </c>
      <c r="D46" s="70" t="s">
        <v>28</v>
      </c>
      <c r="E46" s="59">
        <v>12</v>
      </c>
      <c r="F46" s="74"/>
      <c r="G46" s="37"/>
    </row>
    <row r="47" spans="1:7" ht="16.2" hidden="1" outlineLevel="1" thickBot="1" x14ac:dyDescent="0.35">
      <c r="A47" s="73">
        <v>39</v>
      </c>
      <c r="B47" s="44" t="s">
        <v>177</v>
      </c>
      <c r="C47" s="69" t="s">
        <v>178</v>
      </c>
      <c r="D47" s="70" t="s">
        <v>27</v>
      </c>
      <c r="E47" s="59">
        <v>9</v>
      </c>
      <c r="F47" s="74"/>
      <c r="G47" s="37"/>
    </row>
    <row r="48" spans="1:7" ht="16.2" hidden="1" outlineLevel="1" thickBot="1" x14ac:dyDescent="0.35">
      <c r="A48" s="73">
        <v>40</v>
      </c>
      <c r="B48" s="44" t="s">
        <v>180</v>
      </c>
      <c r="C48" s="69" t="s">
        <v>181</v>
      </c>
      <c r="D48" s="70" t="s">
        <v>27</v>
      </c>
      <c r="E48" s="59">
        <v>7</v>
      </c>
      <c r="F48" s="74"/>
      <c r="G48" s="37"/>
    </row>
    <row r="49" spans="1:7" ht="29.4" hidden="1" outlineLevel="1" thickBot="1" x14ac:dyDescent="0.35">
      <c r="A49" s="73">
        <v>41</v>
      </c>
      <c r="B49" s="44" t="s">
        <v>182</v>
      </c>
      <c r="C49" s="69" t="s">
        <v>183</v>
      </c>
      <c r="D49" s="70" t="s">
        <v>27</v>
      </c>
      <c r="E49" s="60">
        <v>1</v>
      </c>
      <c r="F49" s="74"/>
      <c r="G49" s="37"/>
    </row>
    <row r="50" spans="1:7" ht="15" hidden="1" outlineLevel="1" thickBot="1" x14ac:dyDescent="0.35">
      <c r="A50" s="58"/>
      <c r="B50" s="48"/>
      <c r="C50" s="47" t="s">
        <v>588</v>
      </c>
      <c r="D50" s="49"/>
      <c r="E50" s="57"/>
      <c r="F50" s="47"/>
      <c r="G50" s="75"/>
    </row>
    <row r="51" spans="1:7" ht="29.4" hidden="1" outlineLevel="1" thickBot="1" x14ac:dyDescent="0.35">
      <c r="A51" s="73">
        <v>42</v>
      </c>
      <c r="B51" s="44" t="s">
        <v>184</v>
      </c>
      <c r="C51" s="69" t="s">
        <v>185</v>
      </c>
      <c r="D51" s="70" t="s">
        <v>27</v>
      </c>
      <c r="E51" s="59">
        <v>76</v>
      </c>
      <c r="F51" s="74"/>
      <c r="G51" s="37"/>
    </row>
    <row r="52" spans="1:7" ht="29.4" hidden="1" outlineLevel="1" thickBot="1" x14ac:dyDescent="0.35">
      <c r="A52" s="73">
        <v>43</v>
      </c>
      <c r="B52" s="44" t="s">
        <v>195</v>
      </c>
      <c r="C52" s="69" t="s">
        <v>196</v>
      </c>
      <c r="D52" s="67" t="s">
        <v>27</v>
      </c>
      <c r="E52" s="59">
        <v>20</v>
      </c>
      <c r="F52" s="74"/>
      <c r="G52" s="37"/>
    </row>
    <row r="53" spans="1:7" ht="29.4" hidden="1" outlineLevel="1" thickBot="1" x14ac:dyDescent="0.35">
      <c r="A53" s="73">
        <v>44</v>
      </c>
      <c r="B53" s="44" t="s">
        <v>205</v>
      </c>
      <c r="C53" s="69" t="s">
        <v>206</v>
      </c>
      <c r="D53" s="67" t="s">
        <v>27</v>
      </c>
      <c r="E53" s="59">
        <v>6</v>
      </c>
      <c r="F53" s="74"/>
      <c r="G53" s="37"/>
    </row>
    <row r="54" spans="1:7" ht="29.4" hidden="1" outlineLevel="1" thickBot="1" x14ac:dyDescent="0.35">
      <c r="A54" s="73">
        <v>45</v>
      </c>
      <c r="B54" s="44" t="s">
        <v>208</v>
      </c>
      <c r="C54" s="69" t="s">
        <v>209</v>
      </c>
      <c r="D54" s="70" t="s">
        <v>27</v>
      </c>
      <c r="E54" s="59">
        <v>11</v>
      </c>
      <c r="F54" s="74"/>
      <c r="G54" s="37"/>
    </row>
    <row r="55" spans="1:7" ht="29.4" hidden="1" outlineLevel="1" thickBot="1" x14ac:dyDescent="0.35">
      <c r="A55" s="73">
        <v>46</v>
      </c>
      <c r="B55" s="44" t="s">
        <v>215</v>
      </c>
      <c r="C55" s="69" t="s">
        <v>216</v>
      </c>
      <c r="D55" s="70" t="s">
        <v>27</v>
      </c>
      <c r="E55" s="59">
        <v>61</v>
      </c>
      <c r="F55" s="74"/>
      <c r="G55" s="37"/>
    </row>
    <row r="56" spans="1:7" ht="29.4" hidden="1" outlineLevel="1" thickBot="1" x14ac:dyDescent="0.35">
      <c r="A56" s="73">
        <v>47</v>
      </c>
      <c r="B56" s="44" t="s">
        <v>218</v>
      </c>
      <c r="C56" s="69" t="s">
        <v>219</v>
      </c>
      <c r="D56" s="70" t="s">
        <v>27</v>
      </c>
      <c r="E56" s="59">
        <v>28</v>
      </c>
      <c r="F56" s="74"/>
      <c r="G56" s="37"/>
    </row>
    <row r="57" spans="1:7" ht="43.8" hidden="1" outlineLevel="1" thickBot="1" x14ac:dyDescent="0.35">
      <c r="A57" s="73">
        <v>48</v>
      </c>
      <c r="B57" s="44" t="s">
        <v>223</v>
      </c>
      <c r="C57" s="69" t="s">
        <v>224</v>
      </c>
      <c r="D57" s="70" t="s">
        <v>27</v>
      </c>
      <c r="E57" s="59">
        <v>1</v>
      </c>
      <c r="F57" s="74"/>
      <c r="G57" s="37"/>
    </row>
    <row r="58" spans="1:7" ht="16.2" collapsed="1" thickBot="1" x14ac:dyDescent="0.35">
      <c r="A58" s="58"/>
      <c r="B58" s="55" t="s">
        <v>640</v>
      </c>
      <c r="C58" s="47" t="s">
        <v>589</v>
      </c>
      <c r="D58" s="49"/>
      <c r="E58" s="57"/>
      <c r="F58" s="102">
        <v>45427</v>
      </c>
      <c r="G58" s="103">
        <v>45777</v>
      </c>
    </row>
    <row r="59" spans="1:7" ht="15" hidden="1" outlineLevel="1" thickBot="1" x14ac:dyDescent="0.35">
      <c r="A59" s="58"/>
      <c r="B59" s="48"/>
      <c r="C59" s="47" t="s">
        <v>590</v>
      </c>
      <c r="D59" s="49"/>
      <c r="E59" s="57"/>
      <c r="F59" s="47"/>
      <c r="G59" s="75"/>
    </row>
    <row r="60" spans="1:7" ht="29.4" hidden="1" outlineLevel="1" thickBot="1" x14ac:dyDescent="0.35">
      <c r="A60" s="73">
        <v>49</v>
      </c>
      <c r="B60" s="44" t="s">
        <v>234</v>
      </c>
      <c r="C60" s="69" t="s">
        <v>235</v>
      </c>
      <c r="D60" s="70" t="s">
        <v>56</v>
      </c>
      <c r="E60" s="59">
        <v>17.7</v>
      </c>
      <c r="F60" s="74"/>
      <c r="G60" s="37"/>
    </row>
    <row r="61" spans="1:7" ht="43.8" hidden="1" outlineLevel="1" thickBot="1" x14ac:dyDescent="0.35">
      <c r="A61" s="73">
        <v>50</v>
      </c>
      <c r="B61" s="44" t="s">
        <v>237</v>
      </c>
      <c r="C61" s="69" t="s">
        <v>238</v>
      </c>
      <c r="D61" s="70" t="s">
        <v>56</v>
      </c>
      <c r="E61" s="59">
        <v>16.8</v>
      </c>
      <c r="F61" s="74"/>
      <c r="G61" s="37"/>
    </row>
    <row r="62" spans="1:7" ht="16.2" hidden="1" outlineLevel="1" thickBot="1" x14ac:dyDescent="0.35">
      <c r="A62" s="73">
        <v>51</v>
      </c>
      <c r="B62" s="44" t="s">
        <v>240</v>
      </c>
      <c r="C62" s="68" t="s">
        <v>178</v>
      </c>
      <c r="D62" s="70" t="s">
        <v>27</v>
      </c>
      <c r="E62" s="59">
        <v>6</v>
      </c>
      <c r="F62" s="74"/>
      <c r="G62" s="37"/>
    </row>
    <row r="63" spans="1:7" ht="16.2" hidden="1" outlineLevel="1" thickBot="1" x14ac:dyDescent="0.35">
      <c r="A63" s="73">
        <v>52</v>
      </c>
      <c r="B63" s="44" t="s">
        <v>241</v>
      </c>
      <c r="C63" s="69" t="s">
        <v>181</v>
      </c>
      <c r="D63" s="70" t="s">
        <v>27</v>
      </c>
      <c r="E63" s="59">
        <v>12</v>
      </c>
      <c r="F63" s="74"/>
      <c r="G63" s="37"/>
    </row>
    <row r="64" spans="1:7" ht="43.8" hidden="1" outlineLevel="1" thickBot="1" x14ac:dyDescent="0.35">
      <c r="A64" s="73">
        <v>53</v>
      </c>
      <c r="B64" s="44" t="s">
        <v>242</v>
      </c>
      <c r="C64" s="69" t="s">
        <v>559</v>
      </c>
      <c r="D64" s="70" t="s">
        <v>25</v>
      </c>
      <c r="E64" s="59">
        <v>5.9</v>
      </c>
      <c r="F64" s="74"/>
      <c r="G64" s="37"/>
    </row>
    <row r="65" spans="1:7" ht="29.4" hidden="1" outlineLevel="1" thickBot="1" x14ac:dyDescent="0.35">
      <c r="A65" s="73">
        <v>54</v>
      </c>
      <c r="B65" s="44" t="s">
        <v>243</v>
      </c>
      <c r="C65" s="69" t="s">
        <v>47</v>
      </c>
      <c r="D65" s="70" t="s">
        <v>49</v>
      </c>
      <c r="E65" s="59">
        <v>112.92</v>
      </c>
      <c r="F65" s="74"/>
      <c r="G65" s="37"/>
    </row>
    <row r="66" spans="1:7" ht="15" hidden="1" outlineLevel="1" thickBot="1" x14ac:dyDescent="0.35">
      <c r="A66" s="58"/>
      <c r="B66" s="48"/>
      <c r="C66" s="47" t="s">
        <v>591</v>
      </c>
      <c r="D66" s="49"/>
      <c r="E66" s="57"/>
      <c r="F66" s="47"/>
      <c r="G66" s="75"/>
    </row>
    <row r="67" spans="1:7" ht="29.4" hidden="1" outlineLevel="1" thickBot="1" x14ac:dyDescent="0.35">
      <c r="A67" s="73">
        <v>55</v>
      </c>
      <c r="B67" s="44" t="s">
        <v>244</v>
      </c>
      <c r="C67" s="69" t="s">
        <v>245</v>
      </c>
      <c r="D67" s="70" t="s">
        <v>56</v>
      </c>
      <c r="E67" s="59">
        <v>21.6</v>
      </c>
      <c r="F67" s="74"/>
      <c r="G67" s="37"/>
    </row>
    <row r="68" spans="1:7" ht="43.8" hidden="1" outlineLevel="1" thickBot="1" x14ac:dyDescent="0.35">
      <c r="A68" s="73">
        <v>56</v>
      </c>
      <c r="B68" s="44" t="s">
        <v>247</v>
      </c>
      <c r="C68" s="69" t="s">
        <v>248</v>
      </c>
      <c r="D68" s="70" t="s">
        <v>56</v>
      </c>
      <c r="E68" s="59">
        <v>19.600000000000001</v>
      </c>
      <c r="F68" s="74"/>
      <c r="G68" s="37"/>
    </row>
    <row r="69" spans="1:7" ht="16.2" hidden="1" outlineLevel="1" thickBot="1" x14ac:dyDescent="0.35">
      <c r="A69" s="73">
        <v>57</v>
      </c>
      <c r="B69" s="44" t="s">
        <v>250</v>
      </c>
      <c r="C69" s="69" t="s">
        <v>178</v>
      </c>
      <c r="D69" s="70" t="s">
        <v>27</v>
      </c>
      <c r="E69" s="59">
        <v>8</v>
      </c>
      <c r="F69" s="74"/>
      <c r="G69" s="37"/>
    </row>
    <row r="70" spans="1:7" ht="16.2" hidden="1" outlineLevel="1" thickBot="1" x14ac:dyDescent="0.35">
      <c r="A70" s="73">
        <v>58</v>
      </c>
      <c r="B70" s="44" t="s">
        <v>251</v>
      </c>
      <c r="C70" s="69" t="s">
        <v>181</v>
      </c>
      <c r="D70" s="70" t="s">
        <v>27</v>
      </c>
      <c r="E70" s="59">
        <v>16</v>
      </c>
      <c r="F70" s="74"/>
      <c r="G70" s="37"/>
    </row>
    <row r="71" spans="1:7" ht="43.8" hidden="1" outlineLevel="1" thickBot="1" x14ac:dyDescent="0.35">
      <c r="A71" s="73">
        <v>59</v>
      </c>
      <c r="B71" s="44" t="s">
        <v>254</v>
      </c>
      <c r="C71" s="69" t="s">
        <v>559</v>
      </c>
      <c r="D71" s="70" t="s">
        <v>25</v>
      </c>
      <c r="E71" s="59">
        <v>9.3000000000000007</v>
      </c>
      <c r="F71" s="74"/>
      <c r="G71" s="37"/>
    </row>
    <row r="72" spans="1:7" ht="29.4" hidden="1" outlineLevel="1" thickBot="1" x14ac:dyDescent="0.35">
      <c r="A72" s="73">
        <v>60</v>
      </c>
      <c r="B72" s="44" t="s">
        <v>255</v>
      </c>
      <c r="C72" s="69" t="s">
        <v>47</v>
      </c>
      <c r="D72" s="70" t="s">
        <v>49</v>
      </c>
      <c r="E72" s="59">
        <v>241.6</v>
      </c>
      <c r="F72" s="74"/>
      <c r="G72" s="37"/>
    </row>
    <row r="73" spans="1:7" ht="15" hidden="1" outlineLevel="1" thickBot="1" x14ac:dyDescent="0.35">
      <c r="A73" s="58"/>
      <c r="B73" s="48"/>
      <c r="C73" s="47" t="s">
        <v>592</v>
      </c>
      <c r="D73" s="49"/>
      <c r="E73" s="57"/>
      <c r="F73" s="47"/>
      <c r="G73" s="75"/>
    </row>
    <row r="74" spans="1:7" ht="43.8" hidden="1" outlineLevel="1" thickBot="1" x14ac:dyDescent="0.35">
      <c r="A74" s="73">
        <v>61</v>
      </c>
      <c r="B74" s="44" t="s">
        <v>256</v>
      </c>
      <c r="C74" s="69" t="s">
        <v>257</v>
      </c>
      <c r="D74" s="70" t="s">
        <v>56</v>
      </c>
      <c r="E74" s="59">
        <v>7.2</v>
      </c>
      <c r="F74" s="74"/>
      <c r="G74" s="37"/>
    </row>
    <row r="75" spans="1:7" ht="16.2" hidden="1" outlineLevel="1" thickBot="1" x14ac:dyDescent="0.35">
      <c r="A75" s="73">
        <v>62</v>
      </c>
      <c r="B75" s="44" t="s">
        <v>259</v>
      </c>
      <c r="C75" s="69" t="s">
        <v>178</v>
      </c>
      <c r="D75" s="70" t="s">
        <v>27</v>
      </c>
      <c r="E75" s="59">
        <v>2</v>
      </c>
      <c r="F75" s="74"/>
      <c r="G75" s="37"/>
    </row>
    <row r="76" spans="1:7" ht="16.2" hidden="1" outlineLevel="1" thickBot="1" x14ac:dyDescent="0.35">
      <c r="A76" s="73">
        <v>63</v>
      </c>
      <c r="B76" s="44" t="s">
        <v>260</v>
      </c>
      <c r="C76" s="69" t="s">
        <v>181</v>
      </c>
      <c r="D76" s="70" t="s">
        <v>27</v>
      </c>
      <c r="E76" s="59">
        <v>2</v>
      </c>
      <c r="F76" s="74"/>
      <c r="G76" s="37"/>
    </row>
    <row r="77" spans="1:7" ht="43.8" hidden="1" outlineLevel="1" thickBot="1" x14ac:dyDescent="0.35">
      <c r="A77" s="73">
        <v>64</v>
      </c>
      <c r="B77" s="44" t="s">
        <v>261</v>
      </c>
      <c r="C77" s="69" t="s">
        <v>559</v>
      </c>
      <c r="D77" s="70" t="s">
        <v>25</v>
      </c>
      <c r="E77" s="59">
        <v>0.9</v>
      </c>
      <c r="F77" s="74"/>
      <c r="G77" s="37"/>
    </row>
    <row r="78" spans="1:7" ht="29.4" hidden="1" outlineLevel="1" thickBot="1" x14ac:dyDescent="0.35">
      <c r="A78" s="73">
        <v>65</v>
      </c>
      <c r="B78" s="44" t="s">
        <v>262</v>
      </c>
      <c r="C78" s="69" t="s">
        <v>47</v>
      </c>
      <c r="D78" s="70" t="s">
        <v>49</v>
      </c>
      <c r="E78" s="59">
        <v>19.100000000000001</v>
      </c>
      <c r="F78" s="74"/>
      <c r="G78" s="37"/>
    </row>
    <row r="79" spans="1:7" ht="16.2" collapsed="1" thickBot="1" x14ac:dyDescent="0.35">
      <c r="A79" s="58"/>
      <c r="B79" s="55" t="s">
        <v>641</v>
      </c>
      <c r="C79" s="47" t="s">
        <v>593</v>
      </c>
      <c r="D79" s="49"/>
      <c r="E79" s="57"/>
      <c r="F79" s="102">
        <v>45427</v>
      </c>
      <c r="G79" s="103">
        <v>45777</v>
      </c>
    </row>
    <row r="80" spans="1:7" ht="15" hidden="1" outlineLevel="1" thickBot="1" x14ac:dyDescent="0.35">
      <c r="A80" s="58"/>
      <c r="B80" s="48"/>
      <c r="C80" s="47" t="s">
        <v>73</v>
      </c>
      <c r="D80" s="49"/>
      <c r="E80" s="57"/>
      <c r="F80" s="47"/>
      <c r="G80" s="75"/>
    </row>
    <row r="81" spans="1:7" ht="43.8" hidden="1" outlineLevel="1" thickBot="1" x14ac:dyDescent="0.35">
      <c r="A81" s="73">
        <v>66</v>
      </c>
      <c r="B81" s="44" t="s">
        <v>263</v>
      </c>
      <c r="C81" s="69" t="s">
        <v>264</v>
      </c>
      <c r="D81" s="70" t="s">
        <v>25</v>
      </c>
      <c r="E81" s="59">
        <v>63.35</v>
      </c>
      <c r="F81" s="74"/>
      <c r="G81" s="37"/>
    </row>
    <row r="82" spans="1:7" ht="43.8" hidden="1" outlineLevel="1" thickBot="1" x14ac:dyDescent="0.35">
      <c r="A82" s="73">
        <v>67</v>
      </c>
      <c r="B82" s="44" t="s">
        <v>267</v>
      </c>
      <c r="C82" s="69" t="s">
        <v>268</v>
      </c>
      <c r="D82" s="70" t="s">
        <v>25</v>
      </c>
      <c r="E82" s="59">
        <v>1.65</v>
      </c>
      <c r="F82" s="74"/>
      <c r="G82" s="37"/>
    </row>
    <row r="83" spans="1:7" ht="43.8" hidden="1" outlineLevel="1" thickBot="1" x14ac:dyDescent="0.35">
      <c r="A83" s="73">
        <v>68</v>
      </c>
      <c r="B83" s="44" t="s">
        <v>271</v>
      </c>
      <c r="C83" s="69" t="s">
        <v>272</v>
      </c>
      <c r="D83" s="70" t="s">
        <v>25</v>
      </c>
      <c r="E83" s="59">
        <v>4.9000000000000004</v>
      </c>
      <c r="F83" s="74"/>
      <c r="G83" s="37"/>
    </row>
    <row r="84" spans="1:7" ht="101.4" hidden="1" outlineLevel="1" thickBot="1" x14ac:dyDescent="0.35">
      <c r="A84" s="73">
        <v>69</v>
      </c>
      <c r="B84" s="44" t="s">
        <v>276</v>
      </c>
      <c r="C84" s="69" t="s">
        <v>277</v>
      </c>
      <c r="D84" s="70" t="s">
        <v>49</v>
      </c>
      <c r="E84" s="59">
        <v>39</v>
      </c>
      <c r="F84" s="74"/>
      <c r="G84" s="37"/>
    </row>
    <row r="85" spans="1:7" ht="72.599999999999994" hidden="1" outlineLevel="1" thickBot="1" x14ac:dyDescent="0.35">
      <c r="A85" s="73">
        <v>70</v>
      </c>
      <c r="B85" s="44" t="s">
        <v>279</v>
      </c>
      <c r="C85" s="69" t="s">
        <v>280</v>
      </c>
      <c r="D85" s="70" t="s">
        <v>25</v>
      </c>
      <c r="E85" s="59">
        <v>62.1</v>
      </c>
      <c r="F85" s="74"/>
      <c r="G85" s="37"/>
    </row>
    <row r="86" spans="1:7" ht="16.2" hidden="1" outlineLevel="1" thickBot="1" x14ac:dyDescent="0.35">
      <c r="A86" s="73">
        <v>71</v>
      </c>
      <c r="B86" s="44" t="s">
        <v>282</v>
      </c>
      <c r="C86" s="69" t="s">
        <v>283</v>
      </c>
      <c r="D86" s="70" t="s">
        <v>49</v>
      </c>
      <c r="E86" s="59">
        <v>34.5</v>
      </c>
      <c r="F86" s="74"/>
      <c r="G86" s="37"/>
    </row>
    <row r="87" spans="1:7" ht="16.2" hidden="1" outlineLevel="1" thickBot="1" x14ac:dyDescent="0.35">
      <c r="A87" s="73">
        <v>72</v>
      </c>
      <c r="B87" s="44" t="s">
        <v>286</v>
      </c>
      <c r="C87" s="69" t="s">
        <v>287</v>
      </c>
      <c r="D87" s="70" t="s">
        <v>29</v>
      </c>
      <c r="E87" s="59">
        <v>112</v>
      </c>
      <c r="F87" s="74"/>
      <c r="G87" s="37"/>
    </row>
    <row r="88" spans="1:7" ht="15" hidden="1" outlineLevel="1" thickBot="1" x14ac:dyDescent="0.35">
      <c r="A88" s="58"/>
      <c r="B88" s="48"/>
      <c r="C88" s="47" t="s">
        <v>594</v>
      </c>
      <c r="D88" s="49"/>
      <c r="E88" s="57"/>
      <c r="F88" s="47"/>
      <c r="G88" s="75"/>
    </row>
    <row r="89" spans="1:7" ht="29.4" hidden="1" outlineLevel="1" thickBot="1" x14ac:dyDescent="0.35">
      <c r="A89" s="73">
        <v>73</v>
      </c>
      <c r="B89" s="44" t="s">
        <v>289</v>
      </c>
      <c r="C89" s="69" t="s">
        <v>290</v>
      </c>
      <c r="D89" s="70" t="s">
        <v>58</v>
      </c>
      <c r="E89" s="59">
        <v>28.2</v>
      </c>
      <c r="F89" s="74"/>
      <c r="G89" s="37"/>
    </row>
    <row r="90" spans="1:7" ht="29.4" hidden="1" outlineLevel="1" thickBot="1" x14ac:dyDescent="0.35">
      <c r="A90" s="73">
        <v>74</v>
      </c>
      <c r="B90" s="44" t="s">
        <v>292</v>
      </c>
      <c r="C90" s="69" t="s">
        <v>293</v>
      </c>
      <c r="D90" s="70" t="s">
        <v>58</v>
      </c>
      <c r="E90" s="59">
        <v>2.2200000000000002</v>
      </c>
      <c r="F90" s="74"/>
      <c r="G90" s="37"/>
    </row>
    <row r="91" spans="1:7" ht="29.4" hidden="1" outlineLevel="1" thickBot="1" x14ac:dyDescent="0.35">
      <c r="A91" s="73">
        <v>75</v>
      </c>
      <c r="B91" s="44" t="s">
        <v>294</v>
      </c>
      <c r="C91" s="69" t="s">
        <v>295</v>
      </c>
      <c r="D91" s="70" t="s">
        <v>58</v>
      </c>
      <c r="E91" s="59">
        <v>28.2</v>
      </c>
      <c r="F91" s="74"/>
      <c r="G91" s="37"/>
    </row>
    <row r="92" spans="1:7" ht="16.2" hidden="1" outlineLevel="1" thickBot="1" x14ac:dyDescent="0.35">
      <c r="A92" s="73">
        <v>76</v>
      </c>
      <c r="B92" s="44" t="s">
        <v>297</v>
      </c>
      <c r="C92" s="69" t="s">
        <v>298</v>
      </c>
      <c r="D92" s="70" t="s">
        <v>58</v>
      </c>
      <c r="E92" s="59">
        <v>2.2200000000000002</v>
      </c>
      <c r="F92" s="74"/>
      <c r="G92" s="37"/>
    </row>
    <row r="93" spans="1:7" ht="29.4" collapsed="1" thickBot="1" x14ac:dyDescent="0.35">
      <c r="A93" s="58"/>
      <c r="B93" s="55" t="s">
        <v>642</v>
      </c>
      <c r="C93" s="47" t="s">
        <v>595</v>
      </c>
      <c r="D93" s="49"/>
      <c r="E93" s="57"/>
      <c r="F93" s="102">
        <v>45427</v>
      </c>
      <c r="G93" s="103">
        <v>45777</v>
      </c>
    </row>
    <row r="94" spans="1:7" ht="15" hidden="1" outlineLevel="1" thickBot="1" x14ac:dyDescent="0.35">
      <c r="A94" s="58"/>
      <c r="B94" s="48"/>
      <c r="C94" s="47" t="s">
        <v>73</v>
      </c>
      <c r="D94" s="49"/>
      <c r="E94" s="57"/>
      <c r="F94" s="47"/>
      <c r="G94" s="75"/>
    </row>
    <row r="95" spans="1:7" ht="58.2" hidden="1" outlineLevel="1" thickBot="1" x14ac:dyDescent="0.35">
      <c r="A95" s="73">
        <v>77</v>
      </c>
      <c r="B95" s="44" t="s">
        <v>299</v>
      </c>
      <c r="C95" s="69" t="s">
        <v>300</v>
      </c>
      <c r="D95" s="70" t="s">
        <v>25</v>
      </c>
      <c r="E95" s="59">
        <v>1691</v>
      </c>
      <c r="F95" s="74"/>
      <c r="G95" s="37"/>
    </row>
    <row r="96" spans="1:7" ht="29.4" hidden="1" outlineLevel="1" thickBot="1" x14ac:dyDescent="0.35">
      <c r="A96" s="73">
        <v>78</v>
      </c>
      <c r="B96" s="44" t="s">
        <v>304</v>
      </c>
      <c r="C96" s="69" t="s">
        <v>44</v>
      </c>
      <c r="D96" s="70" t="s">
        <v>29</v>
      </c>
      <c r="E96" s="59">
        <v>64</v>
      </c>
      <c r="F96" s="74"/>
      <c r="G96" s="37"/>
    </row>
    <row r="97" spans="1:7" ht="29.4" hidden="1" outlineLevel="1" thickBot="1" x14ac:dyDescent="0.35">
      <c r="A97" s="73">
        <v>79</v>
      </c>
      <c r="B97" s="44" t="s">
        <v>305</v>
      </c>
      <c r="C97" s="69" t="s">
        <v>51</v>
      </c>
      <c r="D97" s="70" t="s">
        <v>49</v>
      </c>
      <c r="E97" s="59">
        <v>26.6</v>
      </c>
      <c r="F97" s="74"/>
      <c r="G97" s="37"/>
    </row>
    <row r="98" spans="1:7" ht="43.8" hidden="1" outlineLevel="1" thickBot="1" x14ac:dyDescent="0.35">
      <c r="A98" s="73">
        <v>80</v>
      </c>
      <c r="B98" s="44" t="s">
        <v>306</v>
      </c>
      <c r="C98" s="69" t="s">
        <v>307</v>
      </c>
      <c r="D98" s="70" t="s">
        <v>25</v>
      </c>
      <c r="E98" s="59">
        <v>1.8</v>
      </c>
      <c r="F98" s="74"/>
      <c r="G98" s="37"/>
    </row>
    <row r="99" spans="1:7" ht="87" hidden="1" outlineLevel="1" thickBot="1" x14ac:dyDescent="0.35">
      <c r="A99" s="73">
        <v>81</v>
      </c>
      <c r="B99" s="44" t="s">
        <v>309</v>
      </c>
      <c r="C99" s="69" t="s">
        <v>310</v>
      </c>
      <c r="D99" s="70" t="s">
        <v>25</v>
      </c>
      <c r="E99" s="59">
        <v>1255.0999999999999</v>
      </c>
      <c r="F99" s="74"/>
      <c r="G99" s="37"/>
    </row>
    <row r="100" spans="1:7" ht="15" hidden="1" outlineLevel="1" thickBot="1" x14ac:dyDescent="0.35">
      <c r="A100" s="58"/>
      <c r="B100" s="48"/>
      <c r="C100" s="47" t="s">
        <v>597</v>
      </c>
      <c r="D100" s="49"/>
      <c r="E100" s="57"/>
      <c r="F100" s="47"/>
      <c r="G100" s="75"/>
    </row>
    <row r="101" spans="1:7" ht="29.4" hidden="1" outlineLevel="1" thickBot="1" x14ac:dyDescent="0.35">
      <c r="A101" s="73">
        <v>82</v>
      </c>
      <c r="B101" s="44" t="s">
        <v>312</v>
      </c>
      <c r="C101" s="69" t="s">
        <v>313</v>
      </c>
      <c r="D101" s="70" t="s">
        <v>58</v>
      </c>
      <c r="E101" s="59">
        <v>145.6</v>
      </c>
      <c r="F101" s="74"/>
      <c r="G101" s="37"/>
    </row>
    <row r="102" spans="1:7" ht="16.2" hidden="1" outlineLevel="1" thickBot="1" x14ac:dyDescent="0.35">
      <c r="A102" s="73">
        <v>83</v>
      </c>
      <c r="B102" s="44" t="s">
        <v>315</v>
      </c>
      <c r="C102" s="69" t="s">
        <v>316</v>
      </c>
      <c r="D102" s="70" t="s">
        <v>58</v>
      </c>
      <c r="E102" s="59">
        <v>145.6</v>
      </c>
      <c r="F102" s="74"/>
      <c r="G102" s="37"/>
    </row>
    <row r="103" spans="1:7" ht="29.4" hidden="1" outlineLevel="1" thickBot="1" x14ac:dyDescent="0.35">
      <c r="A103" s="73">
        <v>84</v>
      </c>
      <c r="B103" s="44" t="s">
        <v>318</v>
      </c>
      <c r="C103" s="69" t="s">
        <v>319</v>
      </c>
      <c r="D103" s="70" t="s">
        <v>58</v>
      </c>
      <c r="E103" s="59">
        <v>0.7</v>
      </c>
      <c r="F103" s="74"/>
      <c r="G103" s="37"/>
    </row>
    <row r="104" spans="1:7" ht="16.2" hidden="1" outlineLevel="1" thickBot="1" x14ac:dyDescent="0.35">
      <c r="A104" s="73">
        <v>85</v>
      </c>
      <c r="B104" s="44" t="s">
        <v>320</v>
      </c>
      <c r="C104" s="69" t="s">
        <v>321</v>
      </c>
      <c r="D104" s="70" t="s">
        <v>58</v>
      </c>
      <c r="E104" s="59">
        <v>0.7</v>
      </c>
      <c r="F104" s="74"/>
      <c r="G104" s="37"/>
    </row>
    <row r="105" spans="1:7" ht="29.4" hidden="1" outlineLevel="1" thickBot="1" x14ac:dyDescent="0.35">
      <c r="A105" s="73">
        <v>86</v>
      </c>
      <c r="B105" s="44" t="s">
        <v>322</v>
      </c>
      <c r="C105" s="69" t="s">
        <v>323</v>
      </c>
      <c r="D105" s="70" t="s">
        <v>58</v>
      </c>
      <c r="E105" s="59">
        <v>5.9850000000000003</v>
      </c>
      <c r="F105" s="74"/>
      <c r="G105" s="37"/>
    </row>
    <row r="106" spans="1:7" ht="16.2" hidden="1" outlineLevel="1" thickBot="1" x14ac:dyDescent="0.35">
      <c r="A106" s="73">
        <v>87</v>
      </c>
      <c r="B106" s="44" t="s">
        <v>324</v>
      </c>
      <c r="C106" s="69" t="s">
        <v>325</v>
      </c>
      <c r="D106" s="70" t="s">
        <v>58</v>
      </c>
      <c r="E106" s="59">
        <v>5.9850000000000003</v>
      </c>
      <c r="F106" s="74"/>
      <c r="G106" s="37"/>
    </row>
    <row r="107" spans="1:7" ht="16.2" hidden="1" outlineLevel="1" thickBot="1" x14ac:dyDescent="0.35">
      <c r="A107" s="73">
        <v>88</v>
      </c>
      <c r="B107" s="44" t="s">
        <v>326</v>
      </c>
      <c r="C107" s="69" t="s">
        <v>327</v>
      </c>
      <c r="D107" s="70" t="s">
        <v>28</v>
      </c>
      <c r="E107" s="59">
        <v>25.4</v>
      </c>
      <c r="F107" s="74"/>
      <c r="G107" s="37"/>
    </row>
    <row r="108" spans="1:7" ht="16.2" hidden="1" outlineLevel="1" thickBot="1" x14ac:dyDescent="0.35">
      <c r="A108" s="73">
        <v>89</v>
      </c>
      <c r="B108" s="44" t="s">
        <v>328</v>
      </c>
      <c r="C108" s="69" t="s">
        <v>329</v>
      </c>
      <c r="D108" s="70" t="s">
        <v>28</v>
      </c>
      <c r="E108" s="59">
        <v>25.4</v>
      </c>
      <c r="F108" s="74"/>
      <c r="G108" s="37"/>
    </row>
    <row r="109" spans="1:7" ht="16.2" hidden="1" outlineLevel="1" thickBot="1" x14ac:dyDescent="0.35">
      <c r="A109" s="73">
        <v>90</v>
      </c>
      <c r="B109" s="44" t="s">
        <v>330</v>
      </c>
      <c r="C109" s="69" t="s">
        <v>331</v>
      </c>
      <c r="D109" s="70" t="s">
        <v>28</v>
      </c>
      <c r="E109" s="59">
        <v>25.4</v>
      </c>
      <c r="F109" s="74"/>
      <c r="G109" s="37"/>
    </row>
    <row r="110" spans="1:7" ht="16.2" hidden="1" outlineLevel="1" thickBot="1" x14ac:dyDescent="0.35">
      <c r="A110" s="73">
        <v>91</v>
      </c>
      <c r="B110" s="44" t="s">
        <v>332</v>
      </c>
      <c r="C110" s="69" t="s">
        <v>333</v>
      </c>
      <c r="D110" s="70" t="s">
        <v>28</v>
      </c>
      <c r="E110" s="59">
        <v>25.4</v>
      </c>
      <c r="F110" s="74"/>
      <c r="G110" s="37"/>
    </row>
    <row r="111" spans="1:7" ht="15" hidden="1" outlineLevel="1" thickBot="1" x14ac:dyDescent="0.35">
      <c r="A111" s="58"/>
      <c r="B111" s="48"/>
      <c r="C111" s="47" t="s">
        <v>598</v>
      </c>
      <c r="D111" s="49"/>
      <c r="E111" s="57"/>
      <c r="F111" s="47"/>
      <c r="G111" s="75"/>
    </row>
    <row r="112" spans="1:7" ht="29.4" hidden="1" outlineLevel="1" thickBot="1" x14ac:dyDescent="0.35">
      <c r="A112" s="73">
        <v>92</v>
      </c>
      <c r="B112" s="44" t="s">
        <v>334</v>
      </c>
      <c r="C112" s="69" t="s">
        <v>335</v>
      </c>
      <c r="D112" s="70" t="s">
        <v>25</v>
      </c>
      <c r="E112" s="59">
        <v>1.8</v>
      </c>
      <c r="F112" s="74"/>
      <c r="G112" s="37"/>
    </row>
    <row r="113" spans="1:7" ht="29.4" hidden="1" outlineLevel="1" thickBot="1" x14ac:dyDescent="0.35">
      <c r="A113" s="73">
        <v>93</v>
      </c>
      <c r="B113" s="44" t="s">
        <v>340</v>
      </c>
      <c r="C113" s="69" t="s">
        <v>341</v>
      </c>
      <c r="D113" s="70" t="s">
        <v>25</v>
      </c>
      <c r="E113" s="59">
        <v>22.44</v>
      </c>
      <c r="F113" s="74"/>
      <c r="G113" s="37"/>
    </row>
    <row r="114" spans="1:7" ht="29.4" hidden="1" outlineLevel="1" thickBot="1" x14ac:dyDescent="0.35">
      <c r="A114" s="73">
        <v>94</v>
      </c>
      <c r="B114" s="44" t="s">
        <v>343</v>
      </c>
      <c r="C114" s="69" t="s">
        <v>344</v>
      </c>
      <c r="D114" s="70" t="s">
        <v>25</v>
      </c>
      <c r="E114" s="59">
        <v>4.2300000000000004</v>
      </c>
      <c r="F114" s="74"/>
      <c r="G114" s="37"/>
    </row>
    <row r="115" spans="1:7" ht="29.4" hidden="1" outlineLevel="1" thickBot="1" x14ac:dyDescent="0.35">
      <c r="A115" s="73">
        <v>95</v>
      </c>
      <c r="B115" s="44" t="s">
        <v>346</v>
      </c>
      <c r="C115" s="69" t="s">
        <v>347</v>
      </c>
      <c r="D115" s="70" t="s">
        <v>25</v>
      </c>
      <c r="E115" s="59">
        <v>4.2300000000000004</v>
      </c>
      <c r="F115" s="74"/>
      <c r="G115" s="37"/>
    </row>
    <row r="116" spans="1:7" ht="58.2" hidden="1" outlineLevel="1" thickBot="1" x14ac:dyDescent="0.35">
      <c r="A116" s="73">
        <v>96</v>
      </c>
      <c r="B116" s="44" t="s">
        <v>348</v>
      </c>
      <c r="C116" s="69" t="s">
        <v>349</v>
      </c>
      <c r="D116" s="70" t="s">
        <v>30</v>
      </c>
      <c r="E116" s="59">
        <v>1</v>
      </c>
      <c r="F116" s="74"/>
      <c r="G116" s="37"/>
    </row>
    <row r="117" spans="1:7" ht="58.2" hidden="1" outlineLevel="1" thickBot="1" x14ac:dyDescent="0.35">
      <c r="A117" s="73">
        <v>97</v>
      </c>
      <c r="B117" s="44" t="s">
        <v>351</v>
      </c>
      <c r="C117" s="69" t="s">
        <v>352</v>
      </c>
      <c r="D117" s="70" t="s">
        <v>30</v>
      </c>
      <c r="E117" s="59">
        <v>1</v>
      </c>
      <c r="F117" s="74"/>
      <c r="G117" s="37"/>
    </row>
    <row r="118" spans="1:7" ht="58.2" hidden="1" outlineLevel="1" thickBot="1" x14ac:dyDescent="0.35">
      <c r="A118" s="73">
        <v>98</v>
      </c>
      <c r="B118" s="44" t="s">
        <v>354</v>
      </c>
      <c r="C118" s="69" t="s">
        <v>355</v>
      </c>
      <c r="D118" s="70" t="s">
        <v>30</v>
      </c>
      <c r="E118" s="59">
        <v>1</v>
      </c>
      <c r="F118" s="74"/>
      <c r="G118" s="37"/>
    </row>
    <row r="119" spans="1:7" ht="58.2" hidden="1" outlineLevel="1" thickBot="1" x14ac:dyDescent="0.35">
      <c r="A119" s="73">
        <v>99</v>
      </c>
      <c r="B119" s="44" t="s">
        <v>357</v>
      </c>
      <c r="C119" s="69" t="s">
        <v>358</v>
      </c>
      <c r="D119" s="70" t="s">
        <v>30</v>
      </c>
      <c r="E119" s="59">
        <v>1</v>
      </c>
      <c r="F119" s="74"/>
      <c r="G119" s="37"/>
    </row>
    <row r="120" spans="1:7" ht="16.2" hidden="1" outlineLevel="1" thickBot="1" x14ac:dyDescent="0.35">
      <c r="A120" s="73">
        <v>100</v>
      </c>
      <c r="B120" s="44" t="s">
        <v>360</v>
      </c>
      <c r="C120" s="69" t="s">
        <v>599</v>
      </c>
      <c r="D120" s="70" t="s">
        <v>27</v>
      </c>
      <c r="E120" s="59">
        <v>12</v>
      </c>
      <c r="F120" s="74"/>
      <c r="G120" s="37"/>
    </row>
    <row r="121" spans="1:7" ht="29.4" hidden="1" outlineLevel="1" thickBot="1" x14ac:dyDescent="0.35">
      <c r="A121" s="58"/>
      <c r="B121" s="48"/>
      <c r="C121" s="47" t="s">
        <v>601</v>
      </c>
      <c r="D121" s="49"/>
      <c r="E121" s="57"/>
      <c r="F121" s="47"/>
      <c r="G121" s="75"/>
    </row>
    <row r="122" spans="1:7" ht="16.2" hidden="1" outlineLevel="1" thickBot="1" x14ac:dyDescent="0.35">
      <c r="A122" s="73">
        <v>101</v>
      </c>
      <c r="B122" s="44" t="s">
        <v>361</v>
      </c>
      <c r="C122" s="69" t="s">
        <v>362</v>
      </c>
      <c r="D122" s="70" t="s">
        <v>27</v>
      </c>
      <c r="E122" s="59">
        <v>4</v>
      </c>
      <c r="F122" s="74"/>
      <c r="G122" s="37"/>
    </row>
    <row r="123" spans="1:7" ht="16.2" hidden="1" outlineLevel="1" thickBot="1" x14ac:dyDescent="0.35">
      <c r="A123" s="73">
        <v>102</v>
      </c>
      <c r="B123" s="44" t="s">
        <v>369</v>
      </c>
      <c r="C123" s="69" t="s">
        <v>370</v>
      </c>
      <c r="D123" s="70" t="s">
        <v>25</v>
      </c>
      <c r="E123" s="59">
        <v>0.69</v>
      </c>
      <c r="F123" s="74"/>
      <c r="G123" s="37"/>
    </row>
    <row r="124" spans="1:7" ht="16.2" hidden="1" outlineLevel="1" thickBot="1" x14ac:dyDescent="0.35">
      <c r="A124" s="73">
        <v>103</v>
      </c>
      <c r="B124" s="44" t="s">
        <v>371</v>
      </c>
      <c r="C124" s="69" t="s">
        <v>372</v>
      </c>
      <c r="D124" s="70" t="s">
        <v>27</v>
      </c>
      <c r="E124" s="59">
        <v>23</v>
      </c>
      <c r="F124" s="74"/>
      <c r="G124" s="37"/>
    </row>
    <row r="125" spans="1:7" ht="43.8" hidden="1" outlineLevel="1" thickBot="1" x14ac:dyDescent="0.35">
      <c r="A125" s="73">
        <v>104</v>
      </c>
      <c r="B125" s="44" t="s">
        <v>373</v>
      </c>
      <c r="C125" s="69" t="s">
        <v>374</v>
      </c>
      <c r="D125" s="70" t="s">
        <v>27</v>
      </c>
      <c r="E125" s="59">
        <v>23</v>
      </c>
      <c r="F125" s="74"/>
      <c r="G125" s="37"/>
    </row>
    <row r="126" spans="1:7" ht="16.2" hidden="1" outlineLevel="1" thickBot="1" x14ac:dyDescent="0.35">
      <c r="A126" s="73">
        <v>105</v>
      </c>
      <c r="B126" s="44" t="s">
        <v>375</v>
      </c>
      <c r="C126" s="69" t="s">
        <v>376</v>
      </c>
      <c r="D126" s="70" t="s">
        <v>27</v>
      </c>
      <c r="E126" s="59">
        <v>2</v>
      </c>
      <c r="F126" s="74"/>
      <c r="G126" s="37"/>
    </row>
    <row r="127" spans="1:7" ht="16.2" hidden="1" outlineLevel="1" thickBot="1" x14ac:dyDescent="0.35">
      <c r="A127" s="73">
        <v>106</v>
      </c>
      <c r="B127" s="44" t="s">
        <v>378</v>
      </c>
      <c r="C127" s="69" t="s">
        <v>379</v>
      </c>
      <c r="D127" s="70" t="s">
        <v>27</v>
      </c>
      <c r="E127" s="59">
        <v>20</v>
      </c>
      <c r="F127" s="74"/>
      <c r="G127" s="37"/>
    </row>
    <row r="128" spans="1:7" ht="29.4" collapsed="1" thickBot="1" x14ac:dyDescent="0.35">
      <c r="A128" s="58"/>
      <c r="B128" s="55" t="s">
        <v>643</v>
      </c>
      <c r="C128" s="47" t="s">
        <v>602</v>
      </c>
      <c r="D128" s="49"/>
      <c r="E128" s="57"/>
      <c r="F128" s="102">
        <v>45427</v>
      </c>
      <c r="G128" s="103">
        <v>45777</v>
      </c>
    </row>
    <row r="129" spans="1:7" ht="15" hidden="1" outlineLevel="1" thickBot="1" x14ac:dyDescent="0.35">
      <c r="A129" s="58"/>
      <c r="B129" s="48"/>
      <c r="C129" s="47" t="s">
        <v>603</v>
      </c>
      <c r="D129" s="49"/>
      <c r="E129" s="57"/>
      <c r="F129" s="47"/>
      <c r="G129" s="75"/>
    </row>
    <row r="130" spans="1:7" ht="58.2" hidden="1" outlineLevel="1" thickBot="1" x14ac:dyDescent="0.35">
      <c r="A130" s="73">
        <v>107</v>
      </c>
      <c r="B130" s="44" t="s">
        <v>381</v>
      </c>
      <c r="C130" s="69" t="s">
        <v>300</v>
      </c>
      <c r="D130" s="70" t="s">
        <v>25</v>
      </c>
      <c r="E130" s="59">
        <v>4286.1000000000004</v>
      </c>
      <c r="F130" s="74"/>
      <c r="G130" s="37"/>
    </row>
    <row r="131" spans="1:7" ht="29.4" hidden="1" outlineLevel="1" thickBot="1" x14ac:dyDescent="0.35">
      <c r="A131" s="73">
        <v>108</v>
      </c>
      <c r="B131" s="44" t="s">
        <v>386</v>
      </c>
      <c r="C131" s="69" t="s">
        <v>44</v>
      </c>
      <c r="D131" s="70" t="s">
        <v>29</v>
      </c>
      <c r="E131" s="59">
        <v>179</v>
      </c>
      <c r="F131" s="74"/>
      <c r="G131" s="37"/>
    </row>
    <row r="132" spans="1:7" ht="43.8" hidden="1" outlineLevel="1" thickBot="1" x14ac:dyDescent="0.35">
      <c r="A132" s="73">
        <v>109</v>
      </c>
      <c r="B132" s="44" t="s">
        <v>387</v>
      </c>
      <c r="C132" s="69" t="s">
        <v>307</v>
      </c>
      <c r="D132" s="70" t="s">
        <v>25</v>
      </c>
      <c r="E132" s="59">
        <v>5.62</v>
      </c>
      <c r="F132" s="74"/>
      <c r="G132" s="37"/>
    </row>
    <row r="133" spans="1:7" ht="87" hidden="1" outlineLevel="1" thickBot="1" x14ac:dyDescent="0.35">
      <c r="A133" s="73">
        <v>110</v>
      </c>
      <c r="B133" s="44" t="s">
        <v>388</v>
      </c>
      <c r="C133" s="69" t="s">
        <v>310</v>
      </c>
      <c r="D133" s="70" t="s">
        <v>25</v>
      </c>
      <c r="E133" s="59">
        <v>3299</v>
      </c>
      <c r="F133" s="74"/>
      <c r="G133" s="37"/>
    </row>
    <row r="134" spans="1:7" ht="15" hidden="1" outlineLevel="1" thickBot="1" x14ac:dyDescent="0.35">
      <c r="A134" s="58"/>
      <c r="B134" s="48"/>
      <c r="C134" s="47" t="s">
        <v>604</v>
      </c>
      <c r="D134" s="49"/>
      <c r="E134" s="57"/>
      <c r="F134" s="47"/>
      <c r="G134" s="75"/>
    </row>
    <row r="135" spans="1:7" ht="29.4" hidden="1" outlineLevel="1" thickBot="1" x14ac:dyDescent="0.35">
      <c r="A135" s="73">
        <v>111</v>
      </c>
      <c r="B135" s="44" t="s">
        <v>392</v>
      </c>
      <c r="C135" s="69" t="s">
        <v>393</v>
      </c>
      <c r="D135" s="70" t="s">
        <v>58</v>
      </c>
      <c r="E135" s="59">
        <v>279.60000000000002</v>
      </c>
      <c r="F135" s="74"/>
      <c r="G135" s="37"/>
    </row>
    <row r="136" spans="1:7" ht="16.2" hidden="1" outlineLevel="1" thickBot="1" x14ac:dyDescent="0.35">
      <c r="A136" s="73">
        <v>112</v>
      </c>
      <c r="B136" s="44" t="s">
        <v>395</v>
      </c>
      <c r="C136" s="69" t="s">
        <v>396</v>
      </c>
      <c r="D136" s="70" t="s">
        <v>58</v>
      </c>
      <c r="E136" s="59">
        <v>279.60000000000002</v>
      </c>
      <c r="F136" s="74"/>
      <c r="G136" s="37"/>
    </row>
    <row r="137" spans="1:7" ht="29.4" hidden="1" outlineLevel="1" thickBot="1" x14ac:dyDescent="0.35">
      <c r="A137" s="73">
        <v>113</v>
      </c>
      <c r="B137" s="44" t="s">
        <v>398</v>
      </c>
      <c r="C137" s="69" t="s">
        <v>399</v>
      </c>
      <c r="D137" s="70" t="s">
        <v>58</v>
      </c>
      <c r="E137" s="59">
        <v>9.9770000000000003</v>
      </c>
      <c r="F137" s="74"/>
      <c r="G137" s="37"/>
    </row>
    <row r="138" spans="1:7" ht="16.2" hidden="1" outlineLevel="1" thickBot="1" x14ac:dyDescent="0.35">
      <c r="A138" s="73">
        <v>114</v>
      </c>
      <c r="B138" s="44" t="s">
        <v>400</v>
      </c>
      <c r="C138" s="69" t="s">
        <v>401</v>
      </c>
      <c r="D138" s="70" t="s">
        <v>58</v>
      </c>
      <c r="E138" s="59">
        <v>9.9770000000000003</v>
      </c>
      <c r="F138" s="74"/>
      <c r="G138" s="37"/>
    </row>
    <row r="139" spans="1:7" ht="29.4" hidden="1" outlineLevel="1" thickBot="1" x14ac:dyDescent="0.35">
      <c r="A139" s="73">
        <v>115</v>
      </c>
      <c r="B139" s="44" t="s">
        <v>402</v>
      </c>
      <c r="C139" s="69" t="s">
        <v>403</v>
      </c>
      <c r="D139" s="70" t="s">
        <v>27</v>
      </c>
      <c r="E139" s="59">
        <v>29</v>
      </c>
      <c r="F139" s="74"/>
      <c r="G139" s="37"/>
    </row>
    <row r="140" spans="1:7" ht="29.4" hidden="1" outlineLevel="1" thickBot="1" x14ac:dyDescent="0.35">
      <c r="A140" s="73">
        <v>116</v>
      </c>
      <c r="B140" s="44" t="s">
        <v>404</v>
      </c>
      <c r="C140" s="69" t="s">
        <v>405</v>
      </c>
      <c r="D140" s="70" t="s">
        <v>27</v>
      </c>
      <c r="E140" s="59">
        <v>29</v>
      </c>
      <c r="F140" s="74"/>
      <c r="G140" s="37"/>
    </row>
    <row r="141" spans="1:7" ht="15" hidden="1" outlineLevel="1" thickBot="1" x14ac:dyDescent="0.35">
      <c r="A141" s="58"/>
      <c r="B141" s="48"/>
      <c r="C141" s="47" t="s">
        <v>605</v>
      </c>
      <c r="D141" s="49"/>
      <c r="E141" s="57"/>
      <c r="F141" s="47"/>
      <c r="G141" s="75"/>
    </row>
    <row r="142" spans="1:7" ht="29.4" hidden="1" outlineLevel="1" thickBot="1" x14ac:dyDescent="0.35">
      <c r="A142" s="73">
        <v>117</v>
      </c>
      <c r="B142" s="44" t="s">
        <v>406</v>
      </c>
      <c r="C142" s="69" t="s">
        <v>407</v>
      </c>
      <c r="D142" s="70" t="s">
        <v>25</v>
      </c>
      <c r="E142" s="59">
        <v>5.62</v>
      </c>
      <c r="F142" s="74"/>
      <c r="G142" s="37"/>
    </row>
    <row r="143" spans="1:7" ht="29.4" hidden="1" outlineLevel="1" thickBot="1" x14ac:dyDescent="0.35">
      <c r="A143" s="73">
        <v>118</v>
      </c>
      <c r="B143" s="44" t="s">
        <v>409</v>
      </c>
      <c r="C143" s="69" t="s">
        <v>410</v>
      </c>
      <c r="D143" s="70" t="s">
        <v>25</v>
      </c>
      <c r="E143" s="59">
        <v>5.62</v>
      </c>
      <c r="F143" s="74"/>
      <c r="G143" s="37"/>
    </row>
    <row r="144" spans="1:7" ht="29.4" hidden="1" outlineLevel="1" thickBot="1" x14ac:dyDescent="0.35">
      <c r="A144" s="73">
        <v>119</v>
      </c>
      <c r="B144" s="44" t="s">
        <v>411</v>
      </c>
      <c r="C144" s="69" t="s">
        <v>412</v>
      </c>
      <c r="D144" s="70" t="s">
        <v>25</v>
      </c>
      <c r="E144" s="59">
        <v>63.75</v>
      </c>
      <c r="F144" s="74"/>
      <c r="G144" s="37"/>
    </row>
    <row r="145" spans="1:7" ht="29.4" hidden="1" outlineLevel="1" thickBot="1" x14ac:dyDescent="0.35">
      <c r="A145" s="73">
        <v>120</v>
      </c>
      <c r="B145" s="44" t="s">
        <v>414</v>
      </c>
      <c r="C145" s="69" t="s">
        <v>415</v>
      </c>
      <c r="D145" s="70" t="s">
        <v>25</v>
      </c>
      <c r="E145" s="59">
        <v>16.920000000000002</v>
      </c>
      <c r="F145" s="74"/>
      <c r="G145" s="37"/>
    </row>
    <row r="146" spans="1:7" ht="29.4" hidden="1" outlineLevel="1" thickBot="1" x14ac:dyDescent="0.35">
      <c r="A146" s="73">
        <v>121</v>
      </c>
      <c r="B146" s="44" t="s">
        <v>416</v>
      </c>
      <c r="C146" s="69" t="s">
        <v>417</v>
      </c>
      <c r="D146" s="70" t="s">
        <v>25</v>
      </c>
      <c r="E146" s="59">
        <v>14.12</v>
      </c>
      <c r="F146" s="74"/>
      <c r="G146" s="37"/>
    </row>
    <row r="147" spans="1:7" ht="43.8" hidden="1" outlineLevel="1" thickBot="1" x14ac:dyDescent="0.35">
      <c r="A147" s="73">
        <v>122</v>
      </c>
      <c r="B147" s="44" t="s">
        <v>419</v>
      </c>
      <c r="C147" s="69" t="s">
        <v>420</v>
      </c>
      <c r="D147" s="70" t="s">
        <v>25</v>
      </c>
      <c r="E147" s="59">
        <v>14.12</v>
      </c>
      <c r="F147" s="74"/>
      <c r="G147" s="37"/>
    </row>
    <row r="148" spans="1:7" ht="29.4" hidden="1" outlineLevel="1" thickBot="1" x14ac:dyDescent="0.35">
      <c r="A148" s="73">
        <v>123</v>
      </c>
      <c r="B148" s="44" t="s">
        <v>421</v>
      </c>
      <c r="C148" s="69" t="s">
        <v>422</v>
      </c>
      <c r="D148" s="70" t="s">
        <v>25</v>
      </c>
      <c r="E148" s="59">
        <v>3.53</v>
      </c>
      <c r="F148" s="74"/>
      <c r="G148" s="37"/>
    </row>
    <row r="149" spans="1:7" ht="58.2" hidden="1" outlineLevel="1" thickBot="1" x14ac:dyDescent="0.35">
      <c r="A149" s="73">
        <v>124</v>
      </c>
      <c r="B149" s="44" t="s">
        <v>423</v>
      </c>
      <c r="C149" s="69" t="s">
        <v>424</v>
      </c>
      <c r="D149" s="70" t="s">
        <v>30</v>
      </c>
      <c r="E149" s="59">
        <v>1</v>
      </c>
      <c r="F149" s="74"/>
      <c r="G149" s="37"/>
    </row>
    <row r="150" spans="1:7" ht="58.2" hidden="1" outlineLevel="1" thickBot="1" x14ac:dyDescent="0.35">
      <c r="A150" s="73">
        <v>125</v>
      </c>
      <c r="B150" s="44" t="s">
        <v>426</v>
      </c>
      <c r="C150" s="69" t="s">
        <v>427</v>
      </c>
      <c r="D150" s="70" t="s">
        <v>30</v>
      </c>
      <c r="E150" s="59">
        <v>1</v>
      </c>
      <c r="F150" s="74"/>
      <c r="G150" s="37"/>
    </row>
    <row r="151" spans="1:7" ht="58.2" hidden="1" outlineLevel="1" thickBot="1" x14ac:dyDescent="0.35">
      <c r="A151" s="73">
        <v>126</v>
      </c>
      <c r="B151" s="44" t="s">
        <v>429</v>
      </c>
      <c r="C151" s="69" t="s">
        <v>430</v>
      </c>
      <c r="D151" s="70" t="s">
        <v>30</v>
      </c>
      <c r="E151" s="59">
        <v>1</v>
      </c>
      <c r="F151" s="74"/>
      <c r="G151" s="37"/>
    </row>
    <row r="152" spans="1:7" ht="58.2" hidden="1" outlineLevel="1" thickBot="1" x14ac:dyDescent="0.35">
      <c r="A152" s="73">
        <v>127</v>
      </c>
      <c r="B152" s="44" t="s">
        <v>432</v>
      </c>
      <c r="C152" s="69" t="s">
        <v>433</v>
      </c>
      <c r="D152" s="70" t="s">
        <v>30</v>
      </c>
      <c r="E152" s="59">
        <v>1</v>
      </c>
      <c r="F152" s="74"/>
      <c r="G152" s="37"/>
    </row>
    <row r="153" spans="1:7" ht="58.2" hidden="1" outlineLevel="1" thickBot="1" x14ac:dyDescent="0.35">
      <c r="A153" s="73">
        <v>128</v>
      </c>
      <c r="B153" s="44" t="s">
        <v>435</v>
      </c>
      <c r="C153" s="69" t="s">
        <v>436</v>
      </c>
      <c r="D153" s="70" t="s">
        <v>30</v>
      </c>
      <c r="E153" s="59">
        <v>1</v>
      </c>
      <c r="F153" s="74"/>
      <c r="G153" s="37"/>
    </row>
    <row r="154" spans="1:7" ht="58.2" hidden="1" outlineLevel="1" thickBot="1" x14ac:dyDescent="0.35">
      <c r="A154" s="73">
        <v>129</v>
      </c>
      <c r="B154" s="44" t="s">
        <v>438</v>
      </c>
      <c r="C154" s="69" t="s">
        <v>439</v>
      </c>
      <c r="D154" s="70" t="s">
        <v>30</v>
      </c>
      <c r="E154" s="59">
        <v>1</v>
      </c>
      <c r="F154" s="74"/>
      <c r="G154" s="37"/>
    </row>
    <row r="155" spans="1:7" ht="58.2" hidden="1" outlineLevel="1" thickBot="1" x14ac:dyDescent="0.35">
      <c r="A155" s="73">
        <v>130</v>
      </c>
      <c r="B155" s="44" t="s">
        <v>441</v>
      </c>
      <c r="C155" s="69" t="s">
        <v>442</v>
      </c>
      <c r="D155" s="70" t="s">
        <v>30</v>
      </c>
      <c r="E155" s="59">
        <v>1</v>
      </c>
      <c r="F155" s="74"/>
      <c r="G155" s="37"/>
    </row>
    <row r="156" spans="1:7" ht="58.2" hidden="1" outlineLevel="1" thickBot="1" x14ac:dyDescent="0.35">
      <c r="A156" s="73">
        <v>131</v>
      </c>
      <c r="B156" s="44" t="s">
        <v>444</v>
      </c>
      <c r="C156" s="69" t="s">
        <v>445</v>
      </c>
      <c r="D156" s="70" t="s">
        <v>30</v>
      </c>
      <c r="E156" s="59">
        <v>1</v>
      </c>
      <c r="F156" s="74"/>
      <c r="G156" s="37"/>
    </row>
    <row r="157" spans="1:7" ht="58.2" hidden="1" outlineLevel="1" thickBot="1" x14ac:dyDescent="0.35">
      <c r="A157" s="73">
        <v>132</v>
      </c>
      <c r="B157" s="44" t="s">
        <v>447</v>
      </c>
      <c r="C157" s="69" t="s">
        <v>445</v>
      </c>
      <c r="D157" s="70" t="s">
        <v>30</v>
      </c>
      <c r="E157" s="59">
        <v>1</v>
      </c>
      <c r="F157" s="74"/>
      <c r="G157" s="37"/>
    </row>
    <row r="158" spans="1:7" ht="58.2" hidden="1" outlineLevel="1" thickBot="1" x14ac:dyDescent="0.35">
      <c r="A158" s="73">
        <v>133</v>
      </c>
      <c r="B158" s="44" t="s">
        <v>448</v>
      </c>
      <c r="C158" s="69" t="s">
        <v>449</v>
      </c>
      <c r="D158" s="70" t="s">
        <v>30</v>
      </c>
      <c r="E158" s="59">
        <v>1</v>
      </c>
      <c r="F158" s="74"/>
      <c r="G158" s="37"/>
    </row>
    <row r="159" spans="1:7" ht="16.2" hidden="1" outlineLevel="1" thickBot="1" x14ac:dyDescent="0.35">
      <c r="A159" s="73">
        <v>134</v>
      </c>
      <c r="B159" s="44" t="s">
        <v>451</v>
      </c>
      <c r="C159" s="69" t="s">
        <v>452</v>
      </c>
      <c r="D159" s="70" t="s">
        <v>27</v>
      </c>
      <c r="E159" s="59">
        <v>16</v>
      </c>
      <c r="F159" s="74"/>
      <c r="G159" s="37"/>
    </row>
    <row r="160" spans="1:7" ht="29.4" hidden="1" outlineLevel="1" thickBot="1" x14ac:dyDescent="0.35">
      <c r="A160" s="58"/>
      <c r="B160" s="48"/>
      <c r="C160" s="47" t="s">
        <v>606</v>
      </c>
      <c r="D160" s="49"/>
      <c r="E160" s="57"/>
      <c r="F160" s="47"/>
      <c r="G160" s="75"/>
    </row>
    <row r="161" spans="1:7" ht="16.2" hidden="1" outlineLevel="1" thickBot="1" x14ac:dyDescent="0.35">
      <c r="A161" s="73">
        <v>135</v>
      </c>
      <c r="B161" s="44" t="s">
        <v>454</v>
      </c>
      <c r="C161" s="69" t="s">
        <v>362</v>
      </c>
      <c r="D161" s="70" t="s">
        <v>27</v>
      </c>
      <c r="E161" s="59">
        <v>20</v>
      </c>
      <c r="F161" s="74"/>
      <c r="G161" s="37"/>
    </row>
    <row r="162" spans="1:7" ht="16.2" hidden="1" outlineLevel="1" thickBot="1" x14ac:dyDescent="0.35">
      <c r="A162" s="73">
        <v>136</v>
      </c>
      <c r="B162" s="44" t="s">
        <v>457</v>
      </c>
      <c r="C162" s="69" t="s">
        <v>370</v>
      </c>
      <c r="D162" s="70" t="s">
        <v>25</v>
      </c>
      <c r="E162" s="59">
        <v>3.15</v>
      </c>
      <c r="F162" s="74"/>
      <c r="G162" s="37"/>
    </row>
    <row r="163" spans="1:7" ht="16.2" hidden="1" outlineLevel="1" thickBot="1" x14ac:dyDescent="0.35">
      <c r="A163" s="73">
        <v>137</v>
      </c>
      <c r="B163" s="44" t="s">
        <v>458</v>
      </c>
      <c r="C163" s="69" t="s">
        <v>372</v>
      </c>
      <c r="D163" s="70" t="s">
        <v>27</v>
      </c>
      <c r="E163" s="59">
        <v>105</v>
      </c>
      <c r="F163" s="74"/>
      <c r="G163" s="37"/>
    </row>
    <row r="164" spans="1:7" ht="43.8" hidden="1" outlineLevel="1" thickBot="1" x14ac:dyDescent="0.35">
      <c r="A164" s="73">
        <v>138</v>
      </c>
      <c r="B164" s="44" t="s">
        <v>459</v>
      </c>
      <c r="C164" s="69" t="s">
        <v>374</v>
      </c>
      <c r="D164" s="70" t="s">
        <v>27</v>
      </c>
      <c r="E164" s="59">
        <v>105</v>
      </c>
      <c r="F164" s="74"/>
      <c r="G164" s="37"/>
    </row>
    <row r="165" spans="1:7" ht="16.2" hidden="1" outlineLevel="1" thickBot="1" x14ac:dyDescent="0.35">
      <c r="A165" s="73">
        <v>139</v>
      </c>
      <c r="B165" s="44" t="s">
        <v>460</v>
      </c>
      <c r="C165" s="69" t="s">
        <v>376</v>
      </c>
      <c r="D165" s="70" t="s">
        <v>27</v>
      </c>
      <c r="E165" s="59">
        <v>10</v>
      </c>
      <c r="F165" s="74"/>
      <c r="G165" s="37"/>
    </row>
    <row r="166" spans="1:7" ht="16.2" hidden="1" outlineLevel="1" thickBot="1" x14ac:dyDescent="0.35">
      <c r="A166" s="73">
        <v>140</v>
      </c>
      <c r="B166" s="44" t="s">
        <v>461</v>
      </c>
      <c r="C166" s="69" t="s">
        <v>462</v>
      </c>
      <c r="D166" s="70" t="s">
        <v>27</v>
      </c>
      <c r="E166" s="59">
        <v>88</v>
      </c>
      <c r="F166" s="74"/>
      <c r="G166" s="37"/>
    </row>
    <row r="167" spans="1:7" ht="29.4" collapsed="1" thickBot="1" x14ac:dyDescent="0.35">
      <c r="A167" s="58"/>
      <c r="B167" s="55" t="s">
        <v>644</v>
      </c>
      <c r="C167" s="47" t="s">
        <v>607</v>
      </c>
      <c r="D167" s="49"/>
      <c r="E167" s="57"/>
      <c r="F167" s="102">
        <v>45427</v>
      </c>
      <c r="G167" s="103">
        <v>45777</v>
      </c>
    </row>
    <row r="168" spans="1:7" ht="15" hidden="1" outlineLevel="1" thickBot="1" x14ac:dyDescent="0.35">
      <c r="A168" s="58"/>
      <c r="B168" s="48"/>
      <c r="C168" s="47" t="s">
        <v>73</v>
      </c>
      <c r="D168" s="49"/>
      <c r="E168" s="57"/>
      <c r="F168" s="47"/>
      <c r="G168" s="75"/>
    </row>
    <row r="169" spans="1:7" ht="58.2" hidden="1" outlineLevel="1" thickBot="1" x14ac:dyDescent="0.35">
      <c r="A169" s="73">
        <v>141</v>
      </c>
      <c r="B169" s="44" t="s">
        <v>463</v>
      </c>
      <c r="C169" s="69" t="s">
        <v>300</v>
      </c>
      <c r="D169" s="70" t="s">
        <v>25</v>
      </c>
      <c r="E169" s="59">
        <v>12925.1</v>
      </c>
      <c r="F169" s="74"/>
      <c r="G169" s="37"/>
    </row>
    <row r="170" spans="1:7" ht="29.4" hidden="1" outlineLevel="1" thickBot="1" x14ac:dyDescent="0.35">
      <c r="A170" s="73">
        <v>142</v>
      </c>
      <c r="B170" s="44" t="s">
        <v>471</v>
      </c>
      <c r="C170" s="69" t="s">
        <v>44</v>
      </c>
      <c r="D170" s="70" t="s">
        <v>29</v>
      </c>
      <c r="E170" s="59">
        <v>539</v>
      </c>
      <c r="F170" s="74"/>
      <c r="G170" s="37"/>
    </row>
    <row r="171" spans="1:7" ht="43.8" hidden="1" outlineLevel="1" thickBot="1" x14ac:dyDescent="0.35">
      <c r="A171" s="73">
        <v>143</v>
      </c>
      <c r="B171" s="44" t="s">
        <v>474</v>
      </c>
      <c r="C171" s="69" t="s">
        <v>307</v>
      </c>
      <c r="D171" s="70" t="s">
        <v>25</v>
      </c>
      <c r="E171" s="59">
        <v>2.92</v>
      </c>
      <c r="F171" s="74"/>
      <c r="G171" s="37"/>
    </row>
    <row r="172" spans="1:7" ht="87" hidden="1" outlineLevel="1" thickBot="1" x14ac:dyDescent="0.35">
      <c r="A172" s="73">
        <v>144</v>
      </c>
      <c r="B172" s="44" t="s">
        <v>608</v>
      </c>
      <c r="C172" s="69" t="s">
        <v>310</v>
      </c>
      <c r="D172" s="70" t="s">
        <v>25</v>
      </c>
      <c r="E172" s="59">
        <v>5454.5</v>
      </c>
      <c r="F172" s="74"/>
      <c r="G172" s="37"/>
    </row>
    <row r="173" spans="1:7" ht="15" hidden="1" outlineLevel="1" thickBot="1" x14ac:dyDescent="0.35">
      <c r="A173" s="58"/>
      <c r="B173" s="48"/>
      <c r="C173" s="47" t="s">
        <v>605</v>
      </c>
      <c r="D173" s="49"/>
      <c r="E173" s="57"/>
      <c r="F173" s="47"/>
      <c r="G173" s="75"/>
    </row>
    <row r="174" spans="1:7" ht="58.2" hidden="1" outlineLevel="1" thickBot="1" x14ac:dyDescent="0.35">
      <c r="A174" s="73">
        <v>145</v>
      </c>
      <c r="B174" s="44" t="s">
        <v>481</v>
      </c>
      <c r="C174" s="69" t="s">
        <v>482</v>
      </c>
      <c r="D174" s="70" t="s">
        <v>25</v>
      </c>
      <c r="E174" s="59">
        <v>549</v>
      </c>
      <c r="F174" s="74"/>
      <c r="G174" s="37"/>
    </row>
    <row r="175" spans="1:7" ht="29.4" hidden="1" outlineLevel="1" thickBot="1" x14ac:dyDescent="0.35">
      <c r="A175" s="73">
        <v>146</v>
      </c>
      <c r="B175" s="44" t="s">
        <v>487</v>
      </c>
      <c r="C175" s="69" t="s">
        <v>488</v>
      </c>
      <c r="D175" s="70" t="s">
        <v>25</v>
      </c>
      <c r="E175" s="59">
        <v>1.35</v>
      </c>
      <c r="F175" s="74"/>
      <c r="G175" s="37"/>
    </row>
    <row r="176" spans="1:7" ht="29.4" hidden="1" outlineLevel="1" thickBot="1" x14ac:dyDescent="0.35">
      <c r="A176" s="73">
        <v>147</v>
      </c>
      <c r="B176" s="44" t="s">
        <v>490</v>
      </c>
      <c r="C176" s="69" t="s">
        <v>491</v>
      </c>
      <c r="D176" s="70" t="s">
        <v>25</v>
      </c>
      <c r="E176" s="59">
        <v>9.81</v>
      </c>
      <c r="F176" s="74"/>
      <c r="G176" s="37"/>
    </row>
    <row r="177" spans="1:7" ht="29.4" hidden="1" outlineLevel="1" thickBot="1" x14ac:dyDescent="0.35">
      <c r="A177" s="73">
        <v>148</v>
      </c>
      <c r="B177" s="44" t="s">
        <v>493</v>
      </c>
      <c r="C177" s="69" t="s">
        <v>494</v>
      </c>
      <c r="D177" s="70" t="s">
        <v>25</v>
      </c>
      <c r="E177" s="59">
        <v>1.57</v>
      </c>
      <c r="F177" s="74"/>
      <c r="G177" s="37"/>
    </row>
    <row r="178" spans="1:7" ht="29.4" hidden="1" outlineLevel="1" thickBot="1" x14ac:dyDescent="0.35">
      <c r="A178" s="73">
        <v>149</v>
      </c>
      <c r="B178" s="44" t="s">
        <v>496</v>
      </c>
      <c r="C178" s="69" t="s">
        <v>497</v>
      </c>
      <c r="D178" s="70" t="s">
        <v>25</v>
      </c>
      <c r="E178" s="59">
        <v>1.57</v>
      </c>
      <c r="F178" s="74"/>
      <c r="G178" s="37"/>
    </row>
    <row r="179" spans="1:7" ht="29.4" hidden="1" outlineLevel="1" thickBot="1" x14ac:dyDescent="0.35">
      <c r="A179" s="73">
        <v>150</v>
      </c>
      <c r="B179" s="44" t="s">
        <v>499</v>
      </c>
      <c r="C179" s="69" t="s">
        <v>500</v>
      </c>
      <c r="D179" s="70" t="s">
        <v>25</v>
      </c>
      <c r="E179" s="59">
        <v>1.57</v>
      </c>
      <c r="F179" s="74"/>
      <c r="G179" s="37"/>
    </row>
    <row r="180" spans="1:7" ht="72.599999999999994" hidden="1" outlineLevel="1" thickBot="1" x14ac:dyDescent="0.35">
      <c r="A180" s="73">
        <v>151</v>
      </c>
      <c r="B180" s="44" t="s">
        <v>501</v>
      </c>
      <c r="C180" s="69" t="s">
        <v>502</v>
      </c>
      <c r="D180" s="70" t="s">
        <v>30</v>
      </c>
      <c r="E180" s="59">
        <v>1</v>
      </c>
      <c r="F180" s="74"/>
      <c r="G180" s="37"/>
    </row>
    <row r="181" spans="1:7" ht="43.8" hidden="1" outlineLevel="1" thickBot="1" x14ac:dyDescent="0.35">
      <c r="A181" s="73">
        <v>152</v>
      </c>
      <c r="B181" s="44" t="s">
        <v>504</v>
      </c>
      <c r="C181" s="69" t="s">
        <v>505</v>
      </c>
      <c r="D181" s="70" t="s">
        <v>30</v>
      </c>
      <c r="E181" s="59">
        <v>1</v>
      </c>
      <c r="F181" s="74"/>
      <c r="G181" s="37"/>
    </row>
    <row r="182" spans="1:7" ht="43.8" hidden="1" outlineLevel="1" thickBot="1" x14ac:dyDescent="0.35">
      <c r="A182" s="73">
        <v>153</v>
      </c>
      <c r="B182" s="44" t="s">
        <v>507</v>
      </c>
      <c r="C182" s="69" t="s">
        <v>508</v>
      </c>
      <c r="D182" s="70" t="s">
        <v>30</v>
      </c>
      <c r="E182" s="59">
        <v>1</v>
      </c>
      <c r="F182" s="74"/>
      <c r="G182" s="37"/>
    </row>
    <row r="183" spans="1:7" ht="58.2" hidden="1" outlineLevel="1" thickBot="1" x14ac:dyDescent="0.35">
      <c r="A183" s="73">
        <v>154</v>
      </c>
      <c r="B183" s="44" t="s">
        <v>510</v>
      </c>
      <c r="C183" s="69" t="s">
        <v>511</v>
      </c>
      <c r="D183" s="70" t="s">
        <v>30</v>
      </c>
      <c r="E183" s="59">
        <v>1</v>
      </c>
      <c r="F183" s="74"/>
      <c r="G183" s="37"/>
    </row>
    <row r="184" spans="1:7" ht="58.2" hidden="1" outlineLevel="1" thickBot="1" x14ac:dyDescent="0.35">
      <c r="A184" s="73">
        <v>155</v>
      </c>
      <c r="B184" s="44" t="s">
        <v>513</v>
      </c>
      <c r="C184" s="69" t="s">
        <v>514</v>
      </c>
      <c r="D184" s="70" t="s">
        <v>30</v>
      </c>
      <c r="E184" s="59">
        <v>1</v>
      </c>
      <c r="F184" s="74"/>
      <c r="G184" s="37"/>
    </row>
    <row r="185" spans="1:7" ht="58.2" hidden="1" outlineLevel="1" thickBot="1" x14ac:dyDescent="0.35">
      <c r="A185" s="73">
        <v>156</v>
      </c>
      <c r="B185" s="44" t="s">
        <v>516</v>
      </c>
      <c r="C185" s="69" t="s">
        <v>517</v>
      </c>
      <c r="D185" s="70" t="s">
        <v>30</v>
      </c>
      <c r="E185" s="59">
        <v>1</v>
      </c>
      <c r="F185" s="74"/>
      <c r="G185" s="37"/>
    </row>
    <row r="186" spans="1:7" ht="43.8" hidden="1" outlineLevel="1" thickBot="1" x14ac:dyDescent="0.35">
      <c r="A186" s="73">
        <v>157</v>
      </c>
      <c r="B186" s="44" t="s">
        <v>519</v>
      </c>
      <c r="C186" s="69" t="s">
        <v>520</v>
      </c>
      <c r="D186" s="70" t="s">
        <v>27</v>
      </c>
      <c r="E186" s="59">
        <v>7</v>
      </c>
      <c r="F186" s="74"/>
      <c r="G186" s="37"/>
    </row>
    <row r="187" spans="1:7" ht="58.2" hidden="1" outlineLevel="1" thickBot="1" x14ac:dyDescent="0.35">
      <c r="A187" s="73">
        <v>158</v>
      </c>
      <c r="B187" s="44" t="s">
        <v>522</v>
      </c>
      <c r="C187" s="69" t="s">
        <v>523</v>
      </c>
      <c r="D187" s="70" t="s">
        <v>27</v>
      </c>
      <c r="E187" s="59">
        <v>28</v>
      </c>
      <c r="F187" s="74"/>
      <c r="G187" s="37"/>
    </row>
    <row r="188" spans="1:7" ht="15" hidden="1" outlineLevel="1" thickBot="1" x14ac:dyDescent="0.35">
      <c r="A188" s="58"/>
      <c r="B188" s="48"/>
      <c r="C188" s="47" t="s">
        <v>609</v>
      </c>
      <c r="D188" s="49"/>
      <c r="E188" s="57"/>
      <c r="F188" s="47"/>
      <c r="G188" s="75"/>
    </row>
    <row r="189" spans="1:7" ht="58.2" hidden="1" outlineLevel="1" thickBot="1" x14ac:dyDescent="0.35">
      <c r="A189" s="73">
        <v>159</v>
      </c>
      <c r="B189" s="44" t="s">
        <v>525</v>
      </c>
      <c r="C189" s="69" t="s">
        <v>526</v>
      </c>
      <c r="D189" s="70" t="s">
        <v>58</v>
      </c>
      <c r="E189" s="59">
        <v>499.2</v>
      </c>
      <c r="F189" s="74"/>
      <c r="G189" s="37"/>
    </row>
    <row r="190" spans="1:7" ht="72.599999999999994" hidden="1" outlineLevel="1" thickBot="1" x14ac:dyDescent="0.35">
      <c r="A190" s="73">
        <v>160</v>
      </c>
      <c r="B190" s="44" t="s">
        <v>528</v>
      </c>
      <c r="C190" s="69" t="s">
        <v>529</v>
      </c>
      <c r="D190" s="70" t="s">
        <v>58</v>
      </c>
      <c r="E190" s="59">
        <v>15.105</v>
      </c>
      <c r="F190" s="74"/>
      <c r="G190" s="37"/>
    </row>
    <row r="191" spans="1:7" ht="16.2" hidden="1" outlineLevel="1" thickBot="1" x14ac:dyDescent="0.35">
      <c r="A191" s="73">
        <v>161</v>
      </c>
      <c r="B191" s="44" t="s">
        <v>531</v>
      </c>
      <c r="C191" s="69" t="s">
        <v>532</v>
      </c>
      <c r="D191" s="70" t="s">
        <v>27</v>
      </c>
      <c r="E191" s="59">
        <v>47</v>
      </c>
      <c r="F191" s="74"/>
      <c r="G191" s="37"/>
    </row>
    <row r="192" spans="1:7" ht="16.2" hidden="1" outlineLevel="1" thickBot="1" x14ac:dyDescent="0.35">
      <c r="A192" s="73">
        <v>162</v>
      </c>
      <c r="B192" s="44" t="s">
        <v>535</v>
      </c>
      <c r="C192" s="69" t="s">
        <v>536</v>
      </c>
      <c r="D192" s="70" t="s">
        <v>49</v>
      </c>
      <c r="E192" s="59">
        <v>8251.7999999999993</v>
      </c>
      <c r="F192" s="74"/>
      <c r="G192" s="37"/>
    </row>
    <row r="193" spans="1:7" ht="29.4" hidden="1" outlineLevel="1" thickBot="1" x14ac:dyDescent="0.35">
      <c r="A193" s="73">
        <v>163</v>
      </c>
      <c r="B193" s="44" t="s">
        <v>540</v>
      </c>
      <c r="C193" s="69" t="s">
        <v>541</v>
      </c>
      <c r="D193" s="70" t="s">
        <v>49</v>
      </c>
      <c r="E193" s="59">
        <v>427.9</v>
      </c>
      <c r="F193" s="74"/>
      <c r="G193" s="37"/>
    </row>
    <row r="194" spans="1:7" ht="16.2" collapsed="1" thickBot="1" x14ac:dyDescent="0.35">
      <c r="A194" s="104"/>
      <c r="B194" s="51" t="s">
        <v>645</v>
      </c>
      <c r="C194" s="105" t="s">
        <v>610</v>
      </c>
      <c r="D194" s="106"/>
      <c r="E194" s="107"/>
      <c r="F194" s="102">
        <v>45427</v>
      </c>
      <c r="G194" s="103">
        <v>45777</v>
      </c>
    </row>
    <row r="195" spans="1:7" hidden="1" outlineLevel="1" x14ac:dyDescent="0.3">
      <c r="A195" s="58"/>
      <c r="B195" s="48"/>
      <c r="C195" s="47" t="s">
        <v>73</v>
      </c>
      <c r="D195" s="49"/>
      <c r="E195" s="57"/>
      <c r="F195" s="47"/>
      <c r="G195" s="75"/>
    </row>
    <row r="196" spans="1:7" ht="43.2" hidden="1" outlineLevel="1" x14ac:dyDescent="0.3">
      <c r="A196" s="73">
        <v>164</v>
      </c>
      <c r="B196" s="44" t="s">
        <v>542</v>
      </c>
      <c r="C196" s="69" t="s">
        <v>543</v>
      </c>
      <c r="D196" s="70" t="s">
        <v>25</v>
      </c>
      <c r="E196" s="59">
        <v>32.14</v>
      </c>
      <c r="F196" s="74"/>
      <c r="G196" s="37"/>
    </row>
    <row r="197" spans="1:7" ht="43.2" hidden="1" outlineLevel="1" x14ac:dyDescent="0.3">
      <c r="A197" s="73">
        <v>165</v>
      </c>
      <c r="B197" s="44" t="s">
        <v>545</v>
      </c>
      <c r="C197" s="69" t="s">
        <v>546</v>
      </c>
      <c r="D197" s="70" t="s">
        <v>25</v>
      </c>
      <c r="E197" s="59">
        <v>14.76</v>
      </c>
      <c r="F197" s="74"/>
      <c r="G197" s="37"/>
    </row>
    <row r="198" spans="1:7" ht="28.8" hidden="1" outlineLevel="1" x14ac:dyDescent="0.3">
      <c r="A198" s="73">
        <v>166</v>
      </c>
      <c r="B198" s="44" t="s">
        <v>549</v>
      </c>
      <c r="C198" s="69" t="s">
        <v>550</v>
      </c>
      <c r="D198" s="70" t="s">
        <v>29</v>
      </c>
      <c r="E198" s="59">
        <v>2</v>
      </c>
      <c r="F198" s="74"/>
      <c r="G198" s="37"/>
    </row>
    <row r="199" spans="1:7" ht="28.8" hidden="1" outlineLevel="1" x14ac:dyDescent="0.3">
      <c r="A199" s="73">
        <v>167</v>
      </c>
      <c r="B199" s="44" t="s">
        <v>552</v>
      </c>
      <c r="C199" s="69" t="s">
        <v>553</v>
      </c>
      <c r="D199" s="70" t="s">
        <v>49</v>
      </c>
      <c r="E199" s="59">
        <v>26.4</v>
      </c>
      <c r="F199" s="74"/>
      <c r="G199" s="37"/>
    </row>
    <row r="200" spans="1:7" ht="15.6" hidden="1" outlineLevel="1" x14ac:dyDescent="0.3">
      <c r="A200" s="73">
        <v>168</v>
      </c>
      <c r="B200" s="44" t="s">
        <v>555</v>
      </c>
      <c r="C200" s="69" t="s">
        <v>556</v>
      </c>
      <c r="D200" s="70" t="s">
        <v>49</v>
      </c>
      <c r="E200" s="59">
        <v>251.9</v>
      </c>
      <c r="F200" s="74"/>
      <c r="G200" s="37"/>
    </row>
    <row r="201" spans="1:7" ht="43.2" hidden="1" outlineLevel="1" x14ac:dyDescent="0.3">
      <c r="A201" s="73">
        <v>169</v>
      </c>
      <c r="B201" s="44" t="s">
        <v>558</v>
      </c>
      <c r="C201" s="69" t="s">
        <v>559</v>
      </c>
      <c r="D201" s="70" t="s">
        <v>25</v>
      </c>
      <c r="E201" s="59">
        <v>8.4</v>
      </c>
      <c r="F201" s="74"/>
      <c r="G201" s="37"/>
    </row>
    <row r="202" spans="1:7" ht="28.8" hidden="1" outlineLevel="1" x14ac:dyDescent="0.3">
      <c r="A202" s="73">
        <v>170</v>
      </c>
      <c r="B202" s="44" t="s">
        <v>561</v>
      </c>
      <c r="C202" s="69" t="s">
        <v>562</v>
      </c>
      <c r="D202" s="70" t="s">
        <v>25</v>
      </c>
      <c r="E202" s="59">
        <v>3.7</v>
      </c>
      <c r="F202" s="74"/>
      <c r="G202" s="37"/>
    </row>
    <row r="203" spans="1:7" ht="57.6" hidden="1" outlineLevel="1" x14ac:dyDescent="0.3">
      <c r="A203" s="73">
        <v>171</v>
      </c>
      <c r="B203" s="44" t="s">
        <v>564</v>
      </c>
      <c r="C203" s="69" t="s">
        <v>565</v>
      </c>
      <c r="D203" s="70" t="s">
        <v>25</v>
      </c>
      <c r="E203" s="59">
        <v>11.1</v>
      </c>
      <c r="F203" s="74"/>
      <c r="G203" s="37"/>
    </row>
    <row r="204" spans="1:7" ht="57.6" hidden="1" outlineLevel="1" x14ac:dyDescent="0.3">
      <c r="A204" s="73">
        <v>172</v>
      </c>
      <c r="B204" s="44" t="s">
        <v>567</v>
      </c>
      <c r="C204" s="69" t="s">
        <v>568</v>
      </c>
      <c r="D204" s="70" t="s">
        <v>25</v>
      </c>
      <c r="E204" s="59">
        <v>28</v>
      </c>
      <c r="F204" s="74"/>
      <c r="G204" s="37"/>
    </row>
    <row r="205" spans="1:7" ht="57.6" hidden="1" outlineLevel="1" x14ac:dyDescent="0.3">
      <c r="A205" s="73">
        <v>173</v>
      </c>
      <c r="B205" s="44" t="s">
        <v>570</v>
      </c>
      <c r="C205" s="69" t="s">
        <v>571</v>
      </c>
      <c r="D205" s="70" t="s">
        <v>25</v>
      </c>
      <c r="E205" s="59">
        <v>8.9</v>
      </c>
      <c r="F205" s="74"/>
      <c r="G205" s="37"/>
    </row>
    <row r="206" spans="1:7" hidden="1" outlineLevel="1" x14ac:dyDescent="0.3">
      <c r="A206" s="58"/>
      <c r="B206" s="48"/>
      <c r="C206" s="47" t="s">
        <v>611</v>
      </c>
      <c r="D206" s="49"/>
      <c r="E206" s="57"/>
      <c r="F206" s="47"/>
      <c r="G206" s="75"/>
    </row>
    <row r="207" spans="1:7" ht="43.2" hidden="1" outlineLevel="1" x14ac:dyDescent="0.3">
      <c r="A207" s="73">
        <v>174</v>
      </c>
      <c r="B207" s="44" t="s">
        <v>573</v>
      </c>
      <c r="C207" s="69" t="s">
        <v>574</v>
      </c>
      <c r="D207" s="70" t="s">
        <v>28</v>
      </c>
      <c r="E207" s="59">
        <v>22.8</v>
      </c>
      <c r="F207" s="74"/>
      <c r="G207" s="37"/>
    </row>
    <row r="208" spans="1:7" ht="43.2" hidden="1" outlineLevel="1" x14ac:dyDescent="0.3">
      <c r="A208" s="73">
        <v>175</v>
      </c>
      <c r="B208" s="44" t="s">
        <v>576</v>
      </c>
      <c r="C208" s="69" t="s">
        <v>577</v>
      </c>
      <c r="D208" s="70" t="s">
        <v>28</v>
      </c>
      <c r="E208" s="59">
        <v>41.3</v>
      </c>
      <c r="F208" s="74"/>
      <c r="G208" s="37"/>
    </row>
    <row r="209" spans="1:7" hidden="1" outlineLevel="1" x14ac:dyDescent="0.3">
      <c r="A209" s="58"/>
      <c r="B209" s="48"/>
      <c r="C209" s="47" t="s">
        <v>612</v>
      </c>
      <c r="D209" s="49"/>
      <c r="E209" s="57"/>
      <c r="F209" s="47"/>
      <c r="G209" s="75"/>
    </row>
    <row r="210" spans="1:7" ht="28.8" hidden="1" outlineLevel="1" x14ac:dyDescent="0.3">
      <c r="A210" s="73">
        <v>176</v>
      </c>
      <c r="B210" s="44" t="s">
        <v>579</v>
      </c>
      <c r="C210" s="69" t="s">
        <v>580</v>
      </c>
      <c r="D210" s="70" t="s">
        <v>27</v>
      </c>
      <c r="E210" s="59">
        <v>2</v>
      </c>
      <c r="F210" s="74"/>
      <c r="G210" s="37"/>
    </row>
    <row r="211" spans="1:7" ht="29.4" hidden="1" outlineLevel="1" thickBot="1" x14ac:dyDescent="0.35">
      <c r="A211" s="76">
        <v>177</v>
      </c>
      <c r="B211" s="45" t="s">
        <v>582</v>
      </c>
      <c r="C211" s="71" t="s">
        <v>583</v>
      </c>
      <c r="D211" s="72" t="s">
        <v>27</v>
      </c>
      <c r="E211" s="64">
        <v>2</v>
      </c>
      <c r="F211" s="65"/>
      <c r="G211" s="66"/>
    </row>
    <row r="212" spans="1:7" collapsed="1" x14ac:dyDescent="0.3"/>
    <row r="214" spans="1:7" x14ac:dyDescent="0.3">
      <c r="A214" s="27" t="s">
        <v>10</v>
      </c>
      <c r="B214" s="27"/>
      <c r="C214" s="7"/>
      <c r="D214" s="27" t="s">
        <v>11</v>
      </c>
      <c r="E214" s="18"/>
      <c r="F214" s="16"/>
    </row>
    <row r="215" spans="1:7" x14ac:dyDescent="0.3">
      <c r="A215" s="27"/>
      <c r="B215" s="27"/>
      <c r="C215" s="7"/>
      <c r="D215" s="27"/>
      <c r="E215" s="18"/>
      <c r="F215" s="16"/>
    </row>
    <row r="216" spans="1:7" x14ac:dyDescent="0.3">
      <c r="A216" s="27"/>
      <c r="B216" s="27"/>
      <c r="C216" s="7"/>
      <c r="D216" s="27"/>
      <c r="E216" s="18"/>
      <c r="F216" s="16"/>
    </row>
    <row r="217" spans="1:7" x14ac:dyDescent="0.3">
      <c r="A217" s="27" t="s">
        <v>13</v>
      </c>
      <c r="B217" s="27"/>
      <c r="C217" s="27"/>
      <c r="D217" s="27" t="s">
        <v>13</v>
      </c>
      <c r="E217" s="27"/>
      <c r="F217" s="16"/>
    </row>
    <row r="218" spans="1:7" x14ac:dyDescent="0.3">
      <c r="A218" s="27"/>
      <c r="B218" s="27"/>
      <c r="C218" s="7"/>
      <c r="D218" s="27"/>
      <c r="E218" s="27"/>
      <c r="F218" s="16"/>
    </row>
    <row r="219" spans="1:7" x14ac:dyDescent="0.3">
      <c r="A219" s="27" t="s">
        <v>24</v>
      </c>
      <c r="B219" s="27"/>
      <c r="C219" s="27"/>
      <c r="E219" s="27"/>
      <c r="F219" s="27"/>
    </row>
    <row r="220" spans="1:7" x14ac:dyDescent="0.3">
      <c r="A220" s="27"/>
      <c r="B220" s="27"/>
      <c r="C220" s="7"/>
      <c r="D220" s="13"/>
      <c r="E220" s="27"/>
      <c r="F220" s="26"/>
    </row>
    <row r="221" spans="1:7" x14ac:dyDescent="0.3">
      <c r="A221" s="27" t="s">
        <v>26</v>
      </c>
      <c r="B221" s="27"/>
      <c r="C221" s="27"/>
      <c r="D221" s="27"/>
      <c r="E221" s="27"/>
      <c r="F221" s="26"/>
    </row>
  </sheetData>
  <mergeCells count="2">
    <mergeCell ref="A2:G2"/>
    <mergeCell ref="A4:H4"/>
  </mergeCells>
  <pageMargins left="0.70866141732283472" right="0.27559055118110237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topLeftCell="A19" workbookViewId="0">
      <selection activeCell="C49" sqref="C49"/>
    </sheetView>
  </sheetViews>
  <sheetFormatPr defaultRowHeight="14.4" x14ac:dyDescent="0.3"/>
  <cols>
    <col min="1" max="1" width="2.5546875" customWidth="1"/>
    <col min="3" max="3" width="76.33203125" customWidth="1"/>
    <col min="4" max="4" width="11" customWidth="1"/>
    <col min="5" max="5" width="15.5546875" customWidth="1"/>
    <col min="6" max="6" width="17.88671875" style="2" customWidth="1"/>
  </cols>
  <sheetData>
    <row r="1" spans="1:5" ht="15.6" x14ac:dyDescent="0.3">
      <c r="A1" s="77"/>
      <c r="B1" s="177" t="s">
        <v>613</v>
      </c>
      <c r="C1" s="177"/>
      <c r="D1" s="177"/>
      <c r="E1" s="177"/>
    </row>
    <row r="2" spans="1:5" ht="15.6" x14ac:dyDescent="0.3">
      <c r="A2" s="77"/>
      <c r="B2" s="78"/>
      <c r="C2" s="78"/>
      <c r="D2" s="78"/>
      <c r="E2" s="78"/>
    </row>
    <row r="3" spans="1:5" ht="17.399999999999999" x14ac:dyDescent="0.3">
      <c r="A3" s="77"/>
      <c r="B3" s="178" t="s">
        <v>614</v>
      </c>
      <c r="C3" s="178"/>
      <c r="D3" s="178"/>
      <c r="E3" s="178"/>
    </row>
    <row r="4" spans="1:5" ht="16.2" thickBot="1" x14ac:dyDescent="0.35">
      <c r="A4" s="77"/>
      <c r="B4" s="80"/>
      <c r="C4" s="80"/>
      <c r="D4" s="80"/>
      <c r="E4" s="80"/>
    </row>
    <row r="5" spans="1:5" ht="16.2" thickBot="1" x14ac:dyDescent="0.35">
      <c r="A5" s="77"/>
      <c r="B5" s="101" t="s">
        <v>4</v>
      </c>
      <c r="C5" s="88" t="s">
        <v>615</v>
      </c>
      <c r="D5" s="88" t="s">
        <v>2</v>
      </c>
      <c r="E5" s="93" t="s">
        <v>616</v>
      </c>
    </row>
    <row r="6" spans="1:5" ht="28.8" x14ac:dyDescent="0.3">
      <c r="A6" s="77"/>
      <c r="B6" s="92">
        <v>1</v>
      </c>
      <c r="C6" s="97" t="s">
        <v>619</v>
      </c>
      <c r="D6" s="100" t="s">
        <v>637</v>
      </c>
      <c r="E6" s="87">
        <v>1</v>
      </c>
    </row>
    <row r="7" spans="1:5" ht="28.8" x14ac:dyDescent="0.3">
      <c r="A7" s="77"/>
      <c r="B7" s="92">
        <f t="shared" ref="B7:B27" si="0">B6+1</f>
        <v>2</v>
      </c>
      <c r="C7" s="97" t="s">
        <v>620</v>
      </c>
      <c r="D7" s="81" t="s">
        <v>637</v>
      </c>
      <c r="E7" s="87">
        <v>1</v>
      </c>
    </row>
    <row r="8" spans="1:5" ht="28.8" x14ac:dyDescent="0.3">
      <c r="A8" s="77"/>
      <c r="B8" s="92">
        <f t="shared" si="0"/>
        <v>3</v>
      </c>
      <c r="C8" s="96" t="s">
        <v>621</v>
      </c>
      <c r="D8" s="81" t="s">
        <v>637</v>
      </c>
      <c r="E8" s="87">
        <v>1</v>
      </c>
    </row>
    <row r="9" spans="1:5" ht="28.8" x14ac:dyDescent="0.3">
      <c r="A9" s="77"/>
      <c r="B9" s="92">
        <f t="shared" si="0"/>
        <v>4</v>
      </c>
      <c r="C9" s="96" t="s">
        <v>622</v>
      </c>
      <c r="D9" s="81" t="s">
        <v>637</v>
      </c>
      <c r="E9" s="87">
        <v>1</v>
      </c>
    </row>
    <row r="10" spans="1:5" ht="28.8" x14ac:dyDescent="0.3">
      <c r="A10" s="77"/>
      <c r="B10" s="92">
        <f>B9+1</f>
        <v>5</v>
      </c>
      <c r="C10" s="96" t="s">
        <v>624</v>
      </c>
      <c r="D10" s="81" t="s">
        <v>637</v>
      </c>
      <c r="E10" s="87">
        <v>1</v>
      </c>
    </row>
    <row r="11" spans="1:5" ht="28.8" x14ac:dyDescent="0.3">
      <c r="A11" s="77"/>
      <c r="B11" s="92">
        <f t="shared" si="0"/>
        <v>6</v>
      </c>
      <c r="C11" s="96" t="s">
        <v>623</v>
      </c>
      <c r="D11" s="81" t="s">
        <v>637</v>
      </c>
      <c r="E11" s="87">
        <v>1</v>
      </c>
    </row>
    <row r="12" spans="1:5" ht="28.8" x14ac:dyDescent="0.3">
      <c r="A12" s="77"/>
      <c r="B12" s="92">
        <f t="shared" si="0"/>
        <v>7</v>
      </c>
      <c r="C12" s="96" t="s">
        <v>625</v>
      </c>
      <c r="D12" s="81" t="s">
        <v>637</v>
      </c>
      <c r="E12" s="87">
        <v>1</v>
      </c>
    </row>
    <row r="13" spans="1:5" ht="43.2" x14ac:dyDescent="0.3">
      <c r="A13" s="77"/>
      <c r="B13" s="92">
        <f t="shared" si="0"/>
        <v>8</v>
      </c>
      <c r="C13" s="96" t="s">
        <v>638</v>
      </c>
      <c r="D13" s="81" t="s">
        <v>637</v>
      </c>
      <c r="E13" s="87">
        <v>1</v>
      </c>
    </row>
    <row r="14" spans="1:5" ht="43.2" x14ac:dyDescent="0.3">
      <c r="A14" s="77"/>
      <c r="B14" s="92">
        <f t="shared" si="0"/>
        <v>9</v>
      </c>
      <c r="C14" s="96" t="s">
        <v>626</v>
      </c>
      <c r="D14" s="81" t="s">
        <v>637</v>
      </c>
      <c r="E14" s="87">
        <v>1</v>
      </c>
    </row>
    <row r="15" spans="1:5" ht="28.8" x14ac:dyDescent="0.3">
      <c r="A15" s="77"/>
      <c r="B15" s="92">
        <f t="shared" si="0"/>
        <v>10</v>
      </c>
      <c r="C15" s="96" t="s">
        <v>627</v>
      </c>
      <c r="D15" s="81" t="s">
        <v>637</v>
      </c>
      <c r="E15" s="87">
        <v>1</v>
      </c>
    </row>
    <row r="16" spans="1:5" ht="28.8" x14ac:dyDescent="0.3">
      <c r="A16" s="77"/>
      <c r="B16" s="92">
        <f t="shared" si="0"/>
        <v>11</v>
      </c>
      <c r="C16" s="96" t="s">
        <v>628</v>
      </c>
      <c r="D16" s="81" t="s">
        <v>637</v>
      </c>
      <c r="E16" s="87">
        <v>1</v>
      </c>
    </row>
    <row r="17" spans="1:6" ht="28.8" x14ac:dyDescent="0.3">
      <c r="A17" s="77"/>
      <c r="B17" s="92">
        <f t="shared" si="0"/>
        <v>12</v>
      </c>
      <c r="C17" s="96" t="s">
        <v>629</v>
      </c>
      <c r="D17" s="81" t="s">
        <v>637</v>
      </c>
      <c r="E17" s="87">
        <v>1</v>
      </c>
    </row>
    <row r="18" spans="1:6" ht="28.8" x14ac:dyDescent="0.3">
      <c r="A18" s="77"/>
      <c r="B18" s="92">
        <f t="shared" si="0"/>
        <v>13</v>
      </c>
      <c r="C18" s="96" t="s">
        <v>629</v>
      </c>
      <c r="D18" s="81" t="s">
        <v>637</v>
      </c>
      <c r="E18" s="87">
        <v>1</v>
      </c>
    </row>
    <row r="19" spans="1:6" ht="28.8" x14ac:dyDescent="0.3">
      <c r="A19" s="77"/>
      <c r="B19" s="92">
        <f t="shared" si="0"/>
        <v>14</v>
      </c>
      <c r="C19" s="96" t="s">
        <v>630</v>
      </c>
      <c r="D19" s="81" t="s">
        <v>637</v>
      </c>
      <c r="E19" s="87">
        <v>1</v>
      </c>
    </row>
    <row r="20" spans="1:6" ht="43.2" x14ac:dyDescent="0.3">
      <c r="A20" s="77"/>
      <c r="B20" s="92">
        <f t="shared" si="0"/>
        <v>15</v>
      </c>
      <c r="C20" s="96" t="s">
        <v>631</v>
      </c>
      <c r="D20" s="81" t="s">
        <v>637</v>
      </c>
      <c r="E20" s="87">
        <v>1</v>
      </c>
    </row>
    <row r="21" spans="1:6" ht="28.8" x14ac:dyDescent="0.3">
      <c r="A21" s="77"/>
      <c r="B21" s="92">
        <f t="shared" si="0"/>
        <v>16</v>
      </c>
      <c r="C21" s="96" t="s">
        <v>632</v>
      </c>
      <c r="D21" s="81" t="s">
        <v>637</v>
      </c>
      <c r="E21" s="87">
        <v>1</v>
      </c>
    </row>
    <row r="22" spans="1:6" ht="28.8" x14ac:dyDescent="0.3">
      <c r="A22" s="77"/>
      <c r="B22" s="92">
        <f t="shared" si="0"/>
        <v>17</v>
      </c>
      <c r="C22" s="96" t="s">
        <v>633</v>
      </c>
      <c r="D22" s="81" t="s">
        <v>637</v>
      </c>
      <c r="E22" s="87">
        <v>1</v>
      </c>
    </row>
    <row r="23" spans="1:6" ht="28.8" x14ac:dyDescent="0.3">
      <c r="A23" s="77"/>
      <c r="B23" s="92">
        <f t="shared" si="0"/>
        <v>18</v>
      </c>
      <c r="C23" s="96" t="s">
        <v>634</v>
      </c>
      <c r="D23" s="81" t="s">
        <v>637</v>
      </c>
      <c r="E23" s="87">
        <v>1</v>
      </c>
    </row>
    <row r="24" spans="1:6" ht="28.8" x14ac:dyDescent="0.3">
      <c r="A24" s="77"/>
      <c r="B24" s="92">
        <f t="shared" si="0"/>
        <v>19</v>
      </c>
      <c r="C24" s="96" t="s">
        <v>635</v>
      </c>
      <c r="D24" s="81" t="s">
        <v>637</v>
      </c>
      <c r="E24" s="87">
        <v>1</v>
      </c>
    </row>
    <row r="25" spans="1:6" ht="29.4" thickBot="1" x14ac:dyDescent="0.35">
      <c r="A25" s="77"/>
      <c r="B25" s="89">
        <f t="shared" si="0"/>
        <v>20</v>
      </c>
      <c r="C25" s="98" t="s">
        <v>636</v>
      </c>
      <c r="D25" s="90" t="s">
        <v>637</v>
      </c>
      <c r="E25" s="91">
        <v>1</v>
      </c>
    </row>
    <row r="26" spans="1:6" s="26" customFormat="1" ht="28.8" x14ac:dyDescent="0.3">
      <c r="A26" s="77"/>
      <c r="B26" s="92">
        <f t="shared" si="0"/>
        <v>21</v>
      </c>
      <c r="C26" s="96" t="s">
        <v>724</v>
      </c>
      <c r="D26" s="81" t="s">
        <v>637</v>
      </c>
      <c r="E26" s="87">
        <v>2</v>
      </c>
      <c r="F26" s="2"/>
    </row>
    <row r="27" spans="1:6" s="26" customFormat="1" ht="29.4" thickBot="1" x14ac:dyDescent="0.35">
      <c r="A27" s="77"/>
      <c r="B27" s="89">
        <f t="shared" si="0"/>
        <v>22</v>
      </c>
      <c r="C27" s="98" t="s">
        <v>725</v>
      </c>
      <c r="D27" s="90" t="s">
        <v>637</v>
      </c>
      <c r="E27" s="91">
        <v>2</v>
      </c>
      <c r="F27" s="2"/>
    </row>
    <row r="28" spans="1:6" s="26" customFormat="1" ht="15.6" x14ac:dyDescent="0.3">
      <c r="A28" s="77"/>
      <c r="B28" s="94"/>
      <c r="C28" s="95"/>
      <c r="D28" s="94"/>
      <c r="E28" s="94"/>
      <c r="F28" s="2"/>
    </row>
    <row r="29" spans="1:6" ht="15.6" x14ac:dyDescent="0.3">
      <c r="A29" s="77"/>
      <c r="B29" s="82" t="s">
        <v>617</v>
      </c>
      <c r="C29" s="83"/>
      <c r="D29" s="82" t="s">
        <v>618</v>
      </c>
      <c r="E29" s="84"/>
    </row>
    <row r="30" spans="1:6" ht="15.6" x14ac:dyDescent="0.3">
      <c r="A30" s="77"/>
      <c r="B30" s="79" t="s">
        <v>13</v>
      </c>
      <c r="C30" s="83"/>
      <c r="D30" s="79" t="s">
        <v>13</v>
      </c>
      <c r="E30" s="84"/>
    </row>
    <row r="31" spans="1:6" ht="15.6" x14ac:dyDescent="0.3">
      <c r="A31" s="77"/>
      <c r="B31" s="79"/>
      <c r="C31" s="83"/>
      <c r="D31" s="79"/>
      <c r="E31" s="84"/>
    </row>
    <row r="32" spans="1:6" ht="15.6" x14ac:dyDescent="0.3">
      <c r="A32" s="77"/>
      <c r="B32" s="79"/>
      <c r="C32" s="83"/>
      <c r="D32" s="79"/>
      <c r="E32" s="84"/>
    </row>
    <row r="33" spans="1:5" ht="15.6" x14ac:dyDescent="0.3">
      <c r="A33" s="77"/>
      <c r="B33" s="79" t="s">
        <v>26</v>
      </c>
      <c r="C33" s="83"/>
      <c r="D33" s="85"/>
      <c r="E33" s="84"/>
    </row>
  </sheetData>
  <mergeCells count="2">
    <mergeCell ref="B1:E1"/>
    <mergeCell ref="B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F0E069C7B00DD4BA304EBDEFF0E880F" ma:contentTypeVersion="0" ma:contentTypeDescription="Создание документа." ma:contentTypeScope="" ma:versionID="77ae31a1747f80b127e5c4a81054fdd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69F9A-AAAD-4EFB-A6CA-29F56EE9E02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DB4336-89C5-4D6A-8902-CAA808C28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25B1DBF-5F9F-4396-8DC0-4B02001C71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1_РКЦ</vt:lpstr>
      <vt:lpstr>2_Заполнять здесь! ВОР 222</vt:lpstr>
      <vt:lpstr>График</vt:lpstr>
      <vt:lpstr>!!Давальческие материалы!!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lsamoylova</dc:creator>
  <cp:lastModifiedBy>Николаев Дмитрий Валентинович</cp:lastModifiedBy>
  <cp:lastPrinted>2016-01-27T07:41:39Z</cp:lastPrinted>
  <dcterms:created xsi:type="dcterms:W3CDTF">2010-10-13T10:21:56Z</dcterms:created>
  <dcterms:modified xsi:type="dcterms:W3CDTF">2024-07-04T08:40:21Z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0x010100CF0E069C7B00DD4BA304EBDEFF0E880F</vt:lpwstr>
  </property>
</Properties>
</file>