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D54FAB23-5AED-41D1-BC48-1ABC3193F04F}" xr6:coauthVersionLast="47" xr6:coauthVersionMax="47" xr10:uidLastSave="{00000000-0000-0000-0000-000000000000}"/>
  <bookViews>
    <workbookView xWindow="-120" yWindow="-120" windowWidth="29040" windowHeight="15840" xr2:uid="{00000000-000D-0000-FFFF-FFFF00000000}"/>
  </bookViews>
  <sheets>
    <sheet name="Приложение к заявке в план"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3" i="4" l="1"/>
  <c r="F122" i="4"/>
  <c r="F120" i="4"/>
  <c r="F119" i="4"/>
  <c r="F118" i="4"/>
  <c r="F103" i="4"/>
  <c r="F117" i="4"/>
  <c r="F116" i="4"/>
  <c r="F115" i="4"/>
  <c r="F114" i="4"/>
  <c r="F113" i="4"/>
  <c r="F112" i="4"/>
  <c r="F111" i="4"/>
  <c r="F110" i="4"/>
  <c r="F109" i="4"/>
  <c r="F108" i="4"/>
  <c r="F107" i="4"/>
  <c r="F106" i="4"/>
  <c r="F105" i="4"/>
  <c r="F104" i="4"/>
  <c r="F102" i="4"/>
  <c r="F16" i="4" l="1"/>
  <c r="F15" i="4"/>
  <c r="F14" i="4"/>
</calcChain>
</file>

<file path=xl/sharedStrings.xml><?xml version="1.0" encoding="utf-8"?>
<sst xmlns="http://schemas.openxmlformats.org/spreadsheetml/2006/main" count="581" uniqueCount="288">
  <si>
    <t>в том числе планируемые платежи</t>
  </si>
  <si>
    <t>Наименование товара, работы, услуги</t>
  </si>
  <si>
    <t>Количество (объем), ед. изм.</t>
  </si>
  <si>
    <t>Объем финансового обеспечения (руб.)</t>
  </si>
  <si>
    <t>№ п/п</t>
  </si>
  <si>
    <t>Предполагаемая цена договора, руб.</t>
  </si>
  <si>
    <t>на 2024 год (периодичность и срок платежей)</t>
  </si>
  <si>
    <t>2025*</t>
  </si>
  <si>
    <t>2026*</t>
  </si>
  <si>
    <t>Код товара/работы/ услуги по общероссийскому классификатору ОКПД 2 (до девятого знака включительно)</t>
  </si>
  <si>
    <t>единый платеж</t>
  </si>
  <si>
    <t>1шт</t>
  </si>
  <si>
    <t>Предмет закупки: Поставка лабораторных реактивов, расходных материалов, оборудования для Школы медицины и наук о жизни</t>
  </si>
  <si>
    <t>Адрес объекта закупки (объекта выполнения работ, услуг, доставки товаров): г. Владивосток, о. Русский, кампус ДВФУ, ШМНЖ, корпус М 25.1, каб. М325,412,416</t>
  </si>
  <si>
    <t>2шт</t>
  </si>
  <si>
    <t>Хлорид железа окисного</t>
  </si>
  <si>
    <t>Фосфорная кислота концентрированная</t>
  </si>
  <si>
    <t>Хлористоводородная кислота,  HCl</t>
  </si>
  <si>
    <t>Аммиак, NH3·H2O</t>
  </si>
  <si>
    <t>Натрия арсенит, NaAsO2</t>
  </si>
  <si>
    <t>Натрия сульфит, Na2SO3</t>
  </si>
  <si>
    <t>Натрия сульфид, Na2S</t>
  </si>
  <si>
    <t>Натрия гидроокись 0,1н (коробка - 10 ампул)</t>
  </si>
  <si>
    <t>Натрий серноватистокислый 0,1н  (коробка - 10 ампул)</t>
  </si>
  <si>
    <t>Стандарт-титр для РН-метрии (коробка - 6 ампул)</t>
  </si>
  <si>
    <t>Этилендиамин-N;N;N";N"-тетрауксусной кислоты динатриевая соль 0.1Н  (коробка - 10 ампул)</t>
  </si>
  <si>
    <t>Дифенилкарбазон, чда</t>
  </si>
  <si>
    <t>Фенилсалицилат</t>
  </si>
  <si>
    <t>Комплект реагентов для Mindray BC-2800 Vet </t>
  </si>
  <si>
    <t>Пенициллин (10 000 ед/мл) + стрептомицин (10 000 мкг/мл) + амфотерицин B (25 мкг/мл), 100 мл </t>
  </si>
  <si>
    <t xml:space="preserve">Глюкоза безводная </t>
  </si>
  <si>
    <t>Кислота аскорбиновая. чда</t>
  </si>
  <si>
    <t>Ацетонитрил, осч</t>
  </si>
  <si>
    <t>Яблочная кислота, осч</t>
  </si>
  <si>
    <t>Винная кислота, осч</t>
  </si>
  <si>
    <t>Лимонная кислота, осч</t>
  </si>
  <si>
    <t>Стандарт-титр трилон-Б 1к</t>
  </si>
  <si>
    <t>Стронций азотнокислый чда ГОСТ 5429-74 (0,5)</t>
  </si>
  <si>
    <t>Тимолфталеин "чда"(0.075)</t>
  </si>
  <si>
    <t xml:space="preserve">Феноловый красный индикатор чда (0,01) </t>
  </si>
  <si>
    <t xml:space="preserve">Хромовый темно-синий инд. "чда"(0,05) </t>
  </si>
  <si>
    <t>Церий азотнокислый 6-в</t>
  </si>
  <si>
    <t>Метиловый красный инд-тор "чда"(0,05кг/шт)</t>
  </si>
  <si>
    <t>Метиловый оранжевый индикатор "чда"</t>
  </si>
  <si>
    <t>Стандарт-титр магний сернокислый (1уп/10амп)</t>
  </si>
  <si>
    <t>Эриохром черный "ЧДА" ТУ 6-09-1760-72</t>
  </si>
  <si>
    <t>Метиленовый синий (голубой) индикатор"ч"(0,05кг/ )</t>
  </si>
  <si>
    <t>Стандарт-титры для рН-метрии 3 разряда (комплект из 6-ти значений) (ТУ 2642-004-33813273-2006)</t>
  </si>
  <si>
    <t>Калий хлористый особо чистый</t>
  </si>
  <si>
    <t>Фитогемагглютинин-П (ФГА-П)</t>
  </si>
  <si>
    <t>Питательная среда 199</t>
  </si>
  <si>
    <t>Калия перманганат</t>
  </si>
  <si>
    <t>Индигокармин</t>
  </si>
  <si>
    <t>Фосфорновольфрамовая кислота водная (чда)</t>
  </si>
  <si>
    <t>Фосфорномолибденовая кислота (чда)</t>
  </si>
  <si>
    <t>Сыворотка эмбриональная бычья (FBS), 50 мл</t>
  </si>
  <si>
    <t>железа сульфат (II)</t>
  </si>
  <si>
    <t>Буфер фосфатный, рн 6,4-6,8, концентрат (10 мл) (уп.6 шт)</t>
  </si>
  <si>
    <t>Трихлоруксусная кислота (хч)</t>
  </si>
  <si>
    <t>Железоаммониевые квасцы (железа сульфат (III)) чда</t>
  </si>
  <si>
    <t>Ксантановая камедь</t>
  </si>
  <si>
    <t>Бензоат натрия (натрий бензойнокислый)</t>
  </si>
  <si>
    <t>Карбомер (Карбопол)</t>
  </si>
  <si>
    <t>Спирт этиловый 95%</t>
  </si>
  <si>
    <t xml:space="preserve">Вазелин </t>
  </si>
  <si>
    <t>Ланолин безводный</t>
  </si>
  <si>
    <t xml:space="preserve">Глицерин </t>
  </si>
  <si>
    <t>Арахидоновая кислота</t>
  </si>
  <si>
    <t>2,2-Дифенил-1-пикрилгидразил</t>
  </si>
  <si>
    <t>Окись цинка</t>
  </si>
  <si>
    <t xml:space="preserve">Протаргол </t>
  </si>
  <si>
    <t>Колларгол</t>
  </si>
  <si>
    <t>Пепсин</t>
  </si>
  <si>
    <t>Масло какао</t>
  </si>
  <si>
    <t>Метиленовый синий</t>
  </si>
  <si>
    <t>Воск желтый</t>
  </si>
  <si>
    <t>Желатоза</t>
  </si>
  <si>
    <t>Натрий карбоксилметилцеллюлоза</t>
  </si>
  <si>
    <t>CAS номер: 13478-10-9 Желто-бурая кристаллическая масса или куски со слабым запахом хлористого водорода</t>
  </si>
  <si>
    <t>Ортофо́сфорная кислота́ (фо́сфорная кислота́)  CAS номер: 7664-38-2</t>
  </si>
  <si>
    <t>Раствор хлороводорода в воде.  ГОСТ 3118-77</t>
  </si>
  <si>
    <t>Аммиак водный.   CAS №: 1336-21-6</t>
  </si>
  <si>
    <t>Твердое вещество сероватого цвета</t>
  </si>
  <si>
    <t>CAS: 7757-83-7 белый кристаллический или порошок.</t>
  </si>
  <si>
    <t>CAS_№ 1313-82-2</t>
  </si>
  <si>
    <t>ТУ 2642-001-33813273-97</t>
  </si>
  <si>
    <t>Для приготовления буферных растворов рабочих эталонов pH третьего разряда.</t>
  </si>
  <si>
    <t>Код CAS 107-15-3, прозрачная жидкость, без взвесей. Используется в качестве интермедиата в производстве ПАВов</t>
  </si>
  <si>
    <t>кристаллический порошок от светло-оранжевого до оранжевого цвета;  CAS номер · 538-62-5</t>
  </si>
  <si>
    <t>Фенилсалицилат, или салол. Белое твердое вещество.</t>
  </si>
  <si>
    <t>Производитель: Mindray Тип прибора: Лабораторные анализаторы Оригинальные реагенты для ветеринарного гематологического анализатора Mindray BC-2800 Vet (а также для ОЕМ-версии анализатора PCE-90Vet).</t>
  </si>
  <si>
    <t>Смесь антибиотиков для предотвращения контаминации клеточных культур бактериями и грибами (в т.ч. дрожжи); 10000 ЕД/мл пенициллина, 10 мг/мл стрептомицина, 25 мкг/мл амфотерицина.</t>
  </si>
  <si>
    <t>Белый мелкокристаллический порошок</t>
  </si>
  <si>
    <t>белый кристаллический порошок, светочувствительный.</t>
  </si>
  <si>
    <t>CAS номер: 75-05-8 Внешний вид: бесцветная прозрачная жидкость. Спецификация согласно ТУ 2634-002-54260861-2013:</t>
  </si>
  <si>
    <t>белая кристаллическая пудра или гранулы</t>
  </si>
  <si>
    <t>белый мелкокристаллический порошок, растворимый в воде.</t>
  </si>
  <si>
    <t>ГОСТ 3652-69</t>
  </si>
  <si>
    <t>ТУ 2642-001-33813273-97 представляют собой стеклянные ампулы с точными навесками химических реактивов (в сухом виде).</t>
  </si>
  <si>
    <t>мелкодисперсный кристаллический порошок белого цвета. ГОСТ 5429-74</t>
  </si>
  <si>
    <t>CAS номер: 125-20-2 мелкокристаллический порошок белого цвета</t>
  </si>
  <si>
    <t>ТУ 6-09-5170-84</t>
  </si>
  <si>
    <t>ТУ 6-09-3870-84</t>
  </si>
  <si>
    <t>ТУ 6-09-4081-75 или ТУ 6-09-4081-84</t>
  </si>
  <si>
    <t>CAS номер: 493-52-7 блестящие фиолетовые кристаллы или темно-красный порошок</t>
  </si>
  <si>
    <t>оранжево-желтый порошок или кристаллические чешуйки CAS номер: 547-58-0</t>
  </si>
  <si>
    <t>ТУ 2642-001-33813273-97 представляют собой стеклянные ампулы с точными навесками химических реактивов (в сухом виде)</t>
  </si>
  <si>
    <t>CAS номер: 1787-61-7 черный или коричневый порошок</t>
  </si>
  <si>
    <t>CAS 6372-69-6 тёмно-зеленые кристаллы с бронзовым блеском или, иногда, порошок буро-коричневого цвета</t>
  </si>
  <si>
    <t>шесть запаянных ампул с точными навесками (в сухом виде), рассчитанными на приготовление эталонных буферных растворов pH 3-го разряда с показателями pH 1,65; 3,56; 4,01; 6,86; 9,18; 12,43.</t>
  </si>
  <si>
    <t>белое кристаллическое вещество без запаха, хорошо растворимое в воде.</t>
  </si>
  <si>
    <t>Фитогемагглютинин-П (ФГА-П) представляет собой стерильный лиофилизат, содержащий очищенный белок фитогемагглютинин-П, полученный путём солевого фракционирования кислого экстракта бобов фасоли Phaseolus vulgaris.</t>
  </si>
  <si>
    <t>Среда 199. Прозрачная жидкость красновато-оранжевого цвета без опалесценции и осадка; рН: от 7,1 до 7,5; буферная емкость(мл) - не менее 1,5; стерильная</t>
  </si>
  <si>
    <t>Темно-фиолетовые, почти черные кристаллы с сине-стальным блеском. ГОСТ 20490-75</t>
  </si>
  <si>
    <t>ТУ 2463-001-96785767-07 Порошок темно-синего цвета.</t>
  </si>
  <si>
    <t>CAS: 12501-23-4 Представляет собой спиртовой раствор.</t>
  </si>
  <si>
    <t>CAS: 51429-74-4 Индикатор</t>
  </si>
  <si>
    <t>жизненно важный компонент базальных культуральных сред</t>
  </si>
  <si>
    <t>CAS: 7720-78-7, кристаллы голубовато-зелёного цвета.</t>
  </si>
  <si>
    <t>Артикул: 14008103 Буфер фосфатный, рн 6,4-6,8, концентрат, фл.10 мл, уп.6 шт, МиниМед</t>
  </si>
  <si>
    <t>ТУ 6-09-1926-77. Белые кристаллы.</t>
  </si>
  <si>
    <t>CAS номер: 11138-66-2, природное химическое соединение ₙ, пищевая добавка Е415, относится к группе стабилизаторов. По химической природе ксантановая камедь представляет собой полисахарид, полученный путём ферментации с использованием бактерии Xanthomonas campestris.п</t>
  </si>
  <si>
    <t xml:space="preserve">CAS-номер: 532-32-1, пищевая добавка (E211) Натрий бензойнокислый (бензоат), представляет собой порошок белого цвета. </t>
  </si>
  <si>
    <t>высокомолекулярный карбоксивинилполимер. гигроскопичный белый порошок</t>
  </si>
  <si>
    <t>Раствор для наружного применения и приготовления лекарственных форм.</t>
  </si>
  <si>
    <t>CAS-номер: 8009-03-8</t>
  </si>
  <si>
    <t>CAS: 8006-54-0</t>
  </si>
  <si>
    <t>ГОСТ 6259-75</t>
  </si>
  <si>
    <t>CAS номер : 1898-66-4</t>
  </si>
  <si>
    <t>ГОСТ 12.1.007-76. Аморфный порошок белого или слегка желтоватого цвета.</t>
  </si>
  <si>
    <t>От желто-коричневого до коричневого цвета лёгкий аморфный порошок без запаха.</t>
  </si>
  <si>
    <t>сине-черные или зеленовато-черные кристаллические пластинки с металлическим блеском.</t>
  </si>
  <si>
    <t>Пепсин из слизистой оболочки желудка свиньи, пепсин из желудка свиньи CAS-No.9001-75-6</t>
  </si>
  <si>
    <t>Жир, выжимаемый из тёртого какао — молотых зёрен плодов шоколадного дерева</t>
  </si>
  <si>
    <t>Красящее   вещество органического происхождения, используемое для окрашивания самых разных материалов</t>
  </si>
  <si>
    <t>Твердое вещество от белого до темно- желтого цвета с сильным ароматом меда</t>
  </si>
  <si>
    <t>Желтоватый аморфный порошок</t>
  </si>
  <si>
    <t>CAS номер : 9004-32-4</t>
  </si>
  <si>
    <t>0,1 кг</t>
  </si>
  <si>
    <t>1 кг</t>
  </si>
  <si>
    <t>1кг</t>
  </si>
  <si>
    <t>0,3кг</t>
  </si>
  <si>
    <t>1уп</t>
  </si>
  <si>
    <t>3уп</t>
  </si>
  <si>
    <t>0,025кг</t>
  </si>
  <si>
    <t>3кг</t>
  </si>
  <si>
    <t>2кг</t>
  </si>
  <si>
    <t>0,2кг</t>
  </si>
  <si>
    <t>1,5кг</t>
  </si>
  <si>
    <t>10уп</t>
  </si>
  <si>
    <t>0,5кг</t>
  </si>
  <si>
    <t>0,075кг</t>
  </si>
  <si>
    <t>0,01кг</t>
  </si>
  <si>
    <t>0,05кг</t>
  </si>
  <si>
    <t>0,1кг</t>
  </si>
  <si>
    <t>0,5 кг</t>
  </si>
  <si>
    <t>5  мг</t>
  </si>
  <si>
    <t>0,45 л</t>
  </si>
  <si>
    <t>15кг</t>
  </si>
  <si>
    <t>5кг</t>
  </si>
  <si>
    <t>25мг</t>
  </si>
  <si>
    <t>2уп</t>
  </si>
  <si>
    <t>1 ууп</t>
  </si>
  <si>
    <r>
      <t>ТУ 6-09-5359-88 неорганическая двойная соль железа — аммония и серной кислоты; кристаллогидрат. Формула соединения: NH</t>
    </r>
    <r>
      <rPr>
        <vertAlign val="subscript"/>
        <sz val="12"/>
        <color theme="1"/>
        <rFont val="Times New Roman"/>
        <family val="1"/>
        <charset val="204"/>
      </rPr>
      <t>4</t>
    </r>
    <r>
      <rPr>
        <sz val="12"/>
        <color theme="1"/>
        <rFont val="Times New Roman"/>
        <family val="1"/>
        <charset val="204"/>
      </rPr>
      <t>Fe(SO</t>
    </r>
    <r>
      <rPr>
        <vertAlign val="subscript"/>
        <sz val="12"/>
        <color theme="1"/>
        <rFont val="Times New Roman"/>
        <family val="1"/>
        <charset val="204"/>
      </rPr>
      <t>4</t>
    </r>
    <r>
      <rPr>
        <sz val="12"/>
        <color theme="1"/>
        <rFont val="Times New Roman"/>
        <family val="1"/>
        <charset val="204"/>
      </rPr>
      <t>)</t>
    </r>
    <r>
      <rPr>
        <vertAlign val="subscript"/>
        <sz val="12"/>
        <color theme="1"/>
        <rFont val="Times New Roman"/>
        <family val="1"/>
        <charset val="204"/>
      </rPr>
      <t>2</t>
    </r>
    <r>
      <rPr>
        <sz val="12"/>
        <color theme="1"/>
        <rFont val="Times New Roman"/>
        <family val="1"/>
        <charset val="204"/>
      </rPr>
      <t>·</t>
    </r>
    <r>
      <rPr>
        <vertAlign val="subscript"/>
        <sz val="12"/>
        <color theme="1"/>
        <rFont val="Times New Roman"/>
        <family val="1"/>
        <charset val="204"/>
      </rPr>
      <t>12</t>
    </r>
    <r>
      <rPr>
        <sz val="12"/>
        <color theme="1"/>
        <rFont val="Times New Roman"/>
        <family val="1"/>
        <charset val="204"/>
      </rPr>
      <t>H</t>
    </r>
    <r>
      <rPr>
        <vertAlign val="subscript"/>
        <sz val="12"/>
        <color theme="1"/>
        <rFont val="Times New Roman"/>
        <family val="1"/>
        <charset val="204"/>
      </rPr>
      <t>2</t>
    </r>
    <r>
      <rPr>
        <sz val="12"/>
        <color theme="1"/>
        <rFont val="Times New Roman"/>
        <family val="1"/>
        <charset val="204"/>
      </rPr>
      <t>O. Реактив представляет собой кристаллический порошок или кристаллы. Он бесцветный или светло-аметистового цвета.</t>
    </r>
  </si>
  <si>
    <r>
      <t>CAS: </t>
    </r>
    <r>
      <rPr>
        <sz val="12"/>
        <color theme="1"/>
        <rFont val="Times New Roman"/>
        <family val="1"/>
        <charset val="204"/>
      </rPr>
      <t>506-32-1 Внешний вид: вязкая жидкость бесцветная или слабо желтоватая и без запаха.</t>
    </r>
  </si>
  <si>
    <t xml:space="preserve">Кислота соляная, х.ч. </t>
  </si>
  <si>
    <t xml:space="preserve">Кислота азотная, х.ч. </t>
  </si>
  <si>
    <t>Натрия гидроксид , ч</t>
  </si>
  <si>
    <t>Кальция оксид, ч</t>
  </si>
  <si>
    <t>Стандарт-титр (фиксанал) Кислота уксусная, 0,1 N</t>
  </si>
  <si>
    <t>3 упак.</t>
  </si>
  <si>
    <t>Стандарт-титр (фиксанал) Кислота соляная, 0,1 N</t>
  </si>
  <si>
    <t>Стандарт-титр (фиксанал) Натрия гидроксид, 0,1N</t>
  </si>
  <si>
    <t xml:space="preserve">Соляная кислота 35 % (прекурсор), ГОСТ 3118-77 </t>
  </si>
  <si>
    <t>Азотная кислота, 65% ХЧ, ГОСТ 4461-77</t>
  </si>
  <si>
    <t>ТУ 1310-73-2</t>
  </si>
  <si>
    <t>Имп. "ч", ГОСТ 8677-76</t>
  </si>
  <si>
    <t>Стандарт-титры Уксусная кислота 0,1Н (упаковка 10 ампул)</t>
  </si>
  <si>
    <t>Стандарт-титр (СТ) Соляная кислота 0,1 Н (Прекурсор) уп. 10 ампул</t>
  </si>
  <si>
    <t>Стандарт-титр (СТ) Натрий гидроокись 0,1 Н, уп. 10 ампул, ТУ 2642-001-56278322-2008</t>
  </si>
  <si>
    <t xml:space="preserve">Жидкость для обработки оптики </t>
  </si>
  <si>
    <t>10шт</t>
  </si>
  <si>
    <t xml:space="preserve">Масло иммерсионное, синтетическое, Агат ТИП-С, нефлуоресцирующее, 10 мл, фл </t>
  </si>
  <si>
    <t xml:space="preserve">Питательный агар для культивирования микроорганизмов (БТН-агар), сухой 0,25 кг </t>
  </si>
  <si>
    <t>Стекло для микропрепаратов предметное СО-4, с полосой для записи со шлиф. краями, уп.50 шт./2500</t>
  </si>
  <si>
    <t>Стекло для микропрепаратов  покровное, уп.1000 шт/ кор.50уп.</t>
  </si>
  <si>
    <t>Описание:
Габариты-. 24 x24 мм
Предельное отклонение- ±1 мм  
Толщина стекла-. 0,13-0,19мм
Упаковка-.1000 шт.
Предназначено для защиты микропрепаратов на предметных стеклах. Изготовлено из прозрачного бесцветного силикатного стекла.</t>
  </si>
  <si>
    <t>5уп</t>
  </si>
  <si>
    <t>Стекло для микропрепаратов  предметное, СП-7103 с 1-й лункой, уп.50 шт/2500 шт.</t>
  </si>
  <si>
    <t xml:space="preserve">Капельница с пипеткой типа Ранвье, 100 мл,п/эт, Kartell, уп.10шт </t>
  </si>
  <si>
    <t xml:space="preserve">Петля м/б нихромовая диам. 2 мм, уп. 5шт,BR-006-2 </t>
  </si>
  <si>
    <t>Описание:
Диаметр проволоки- 0,5 мм
Длина-до100 мм
Диаметр петли № 2- 2 мм
Материал- нихромовый сплав
Упаковка- 5 шт.
Петли предназначены для посева и перепосева колоний, имеют достаточную жесткость для манипуляций по агару. Стерилизуются прокаливанием.</t>
  </si>
  <si>
    <t>20уп</t>
  </si>
  <si>
    <t xml:space="preserve">Чашка микробиологическая (Петри) полимерная Ø 90 мм стерильная, п/с, уп.10/500 шт </t>
  </si>
  <si>
    <t xml:space="preserve">Фильтры обеззоленные "Красная лента" d 90 мм, уп. 100 шт </t>
  </si>
  <si>
    <t>Пипетка для переноса жидкости (Пастера) 0,25 мл н/стер, уп.1000шт</t>
  </si>
  <si>
    <t>Термобумага ЭКГ для кардиографов с сеткой, наружная ширина - 57-58 мм диамерт рулона - не более 50 мм</t>
  </si>
  <si>
    <t>Термобумага для ЭКГ в рулоне 50 мм. х 20 м. арт.5020/19-в. Лента регистрационная для ЭКГ имеет ширину 50 мм. и длину 20 м. Подавляющее большинство электрокардиографов оснащены термопринтером, что позволяет выводить результаты исследования на бумагу. Такая бумага для ЭКГ называется тепловой регистрирующей диаграммной лентой или термобумагой. Она имеет один рабочий слой, на который нанесены специальные вещества, меняющие цвет при тепловом воздействии. Качество бумаги для кардиографа во многом определяет точность проведенной диагностики, поэтому обратите внимание на несколько важных параметров при выборе этого расходного материала.
Комплектация
Термобумага для ЭКГ в рулоне 50 мм. х 20 м. арт.5020/19-в</t>
  </si>
  <si>
    <t>30шт</t>
  </si>
  <si>
    <t>Электроды для ЭКГ одноразовые Fiab универсальные D-50 мм пена твердый гель для МРТ (50 штук в упаковке)</t>
  </si>
  <si>
    <t xml:space="preserve">Набор д/окраски мазков по Граму на 100 предм. ст.
</t>
  </si>
  <si>
    <t>20шт</t>
  </si>
  <si>
    <t>Раствор по Леффлеру (метиленовая синь), 100мл</t>
  </si>
  <si>
    <t>Раствор Метиленовый синий по Леффлеру предназначен для первичной окраски микроорганизмов, а также для использования в качестве дополнительного красителя в составе реагентов для окраски спор микроорганизмов по методу Ожешки.
Раствор представляет собой непрозрачную жидкость синего цвета
Состав:    
Раствор метиленового синего по Леффлеру (Метиленовый синий 0,3% раствор в 30% спирте этиловом 96º с 0,1% гидроксидом калия), 100 мл – 1 фл.</t>
  </si>
  <si>
    <t>Набор красителей для окрашивания по Цилю-Нильсену, 200 опр.</t>
  </si>
  <si>
    <t>5шт</t>
  </si>
  <si>
    <t>Набор д/окраски мазков по Нейссеру (идентиф.дифтерийной палочки), 100 опр.</t>
  </si>
  <si>
    <t xml:space="preserve">Медь сернокислая 5-в "чда"(0,5) </t>
  </si>
  <si>
    <t>Описание:
Медь сернокислая (II) 5-водная или ее также называют медный купорос, сульфат меди — это синий кристаллический порошок, растворимый в воде, разбавленном спирте и концентрированной соляной кислоте, выветривающиеся на воздухе, легко образует основные сульфаты, двойные соли (шёниты), аммиакаты.
Медь сернокислая (II) 5-водная встречается в природе в виде минералов халькокианита CuSO4, халькантита CuSO4.5H2O, бонаттита CuSO4.3Н2О, бутита CuSO4.7Н2О, брошантита CuSO4.3Сu (ОН) 2 и др.
Получение
Медь сернокислую, медный купорос получают в промышленности
• растворением меди и медных отходов в разбавленной серной кислоте при продувании воздуха;
• растворением CuO в серной кислоте;
• сульфатизирующим обжигом сульфидов меди;
• как побочный продукт электролитического рафинирования меди и др.</t>
  </si>
  <si>
    <t>НИЦФ 021204 Набор Микро-ГИНС-НИЦФ для окраски капсул по Гинсу, 100 мл</t>
  </si>
  <si>
    <t>Предназначен для диагностического исследования микроорганизмов с целью выявления капсул. В результате обработки компонентами набора происходит окраска капсулообразующих бактерий в красный цвет, капсула обнаруживается в виде неокрашенной каймы вокруг микроба на темном фоне.
СОСТАВ набора:
Карболовый фуксин Циля-1 фл./10 мл
Тушь черная-1 фл./5 мл</t>
  </si>
  <si>
    <t xml:space="preserve">Набор метахроматических красителей по Альберту HiMedia K002-1KT </t>
  </si>
  <si>
    <t xml:space="preserve">НИЦФ 021211 Набор Микро-ОЖЕШКИ-НИЦФ для окраски спор по методу Ожешки, 100 мл </t>
  </si>
  <si>
    <t>Группировочное название: Этанол
Лекарственная форма: Концентрат для приготовления раствора для наружного применения и приготовления лекарственных форм.
Состав на 1000 мл:
Активное вещество: этанол (этиловый спирт 95 %) – 1000 мл.
Описание:
Прозрачная, бесцветная, подвижная, летучая жидкость с характерным спиртовым запахом.</t>
  </si>
  <si>
    <t xml:space="preserve">Спирт этиловый медицинский, 95%, для наружного применения, во флаконах </t>
  </si>
  <si>
    <t>20.59</t>
  </si>
  <si>
    <t xml:space="preserve">Состав: Масло иммерсионное, синтетическое, Агат ТИП-С, Нефлуоресцирующее, 10 мл – 1 фл. </t>
  </si>
  <si>
    <t>Описание:
Габариты- 26 х 76 ± 1,0 мм
Толщина- 2 ± 0,2 мм
Упаковка- 50 шт.
Стекло предметное со шлифованными краями и полосой для записи предназначено для микроскопирования в видимой области спектра. Края стекла шлифованные, имеется полоса для записи. Изготовлено из прозрачного бесцветного силикатного стекла.</t>
  </si>
  <si>
    <t xml:space="preserve">Питательный агар для культивирования микроорганизмов сухой предназначен для культивирования микроорганизмов широкого спектра. 
Представляет собой мелкодисперсный гомогенный, гигроскопичный, светочувствительный порошок светло–кремового цвета. 
Фасовка в полиэтиленовую банку по 250 г 
Состав (г/л):
Гидролизат рыбного белка, сухой – 10,5 г
Пептон ферментативный, сухой – 10,5 г
Экстракт автолизированных дрожжей осветленный – 2,0 г
Натрий хлористый – 5,0 г
Агар микробиологический – 12,0 г </t>
  </si>
  <si>
    <t>Описание:
Габариты- 26 х 76±1,0 мм
Толщина- 1 ± 0,1 мм
Диаметр лунки- 14 мм
Упаковка- 50 шт.
Предметные стекла с полированными лунками и шлифованными краями разработаны для микроскопии препаратов "висячая капля". Изготовлено из прозрачного бесцветного силикатного стекла.</t>
  </si>
  <si>
    <t>Описание:
Вместимость-100 мл
Диаметр бутыли- 43 мм
Высота-115 мм
Упаковка- 1/10 шт.
Предназначена для дозирования и хранения индикаторных растворов. Состоит из бутылка с узким горлом, полиэтиленовая трубка и резиновый напорно-всасывающий колпачок.
Изготовлена из полиэтилена. Автоклавированию не подлежит.</t>
  </si>
  <si>
    <t>Описание:
Внешний Ø основания-  87 ± 2 мм
Высота чашки-14 ± 2 мм
Материал- полистирол
Вид упаковки- стерильная
Упаковка- 10 шт.
Предназначена для идентификации бактерий на культуральной среде. Чашки Петри  изготовлены из полистирола высокой прозрачности,  имеет специализированные опоры на крышке для аэробного культивирования микроорганизмов. Трехсекционная</t>
  </si>
  <si>
    <t>Описание:
Маркировка- Красная лента
Диаметр- 90 мм
Марка бумаги- ФБ
Время фильтрации- 26 с
Упаковка-. 100 шт.
Фильтры обеззоленные предназначены для использования в лабораториях научно-исследовательских организаций, а также в школьных лабораториях для качественного и количественного анализа, а частности для отделения от раствора творожистых и крупнокристаллических осадков. Фильтр задерживает осадок сернокислого свинца.</t>
  </si>
  <si>
    <t>Описание:
Объём- 0,25 мл
Длина- 70±2 мм
Материал- полиэтилен
Упаковка- 1000 шт.
Пипетки Пастера нестерильные предназначены для дозирования растворов при проведении серологических и бактериологических исследований. Замкнутый резервуар для заполнения обеспечивает безопасность работы.</t>
  </si>
  <si>
    <t>Характеристики:
Количество в транспортной упаковке-1200
Применение-краткосрочное мониторирование, проведение стресс-тестов (эргометрия), а так же другие исследования
Диаметр-50 мм
Контактная среда-твёрдый гель
Тип клея-акриловый медицинский гипоаллергенный
Количество в первичной упаковке-30</t>
  </si>
  <si>
    <t>Набор реагентов предназначен для выявления микроорганизмов в мазках крови, мочи, мокроте и других биологических жидкостях, дифференциальной окраски и выявления принадлежности бактерий к грамположительным или к грамотрицательным группам.
Рассчитан на проведение 100 определений при расходе по 1,0 мл рабочего раствора красителей на один анализ. Процедура окрашивания мазков не превышает 10 минут.
Состав набора:
1. Раствор генциана фиолетового (фенол – 10 г/л, кристаллический фиолетовый – 10 г/л, спирт этиловый – 10%), 100 мл – 1 флакон
2. Раствор Люголя (йод – 3,3 г/л, калий йодистый – 6,7 г/л, концентрат) 100 мл – 1 флакон
3. Раствор фуксина Циля (фенол – 50 г/л, основной фуксин – 10 г/л, спирт этиловый 10%), 10 мл – 1 флакон</t>
  </si>
  <si>
    <t>Набор реагентов для окраски по Циль-Нильсену предназначен для окраски микроорганизмов (микобактерий туберкулеза). Используется для дифференциально-диагностической окраски и выявления принадлежности микроорганизмов к кислотоустойчивым и кислотонеустойчивым путем окраски препаратов, взятых из биологического материала человека (мокрота, смывы с бронхов).
Набор реагентов для окраски микобактерий туберкулеза. Предназначен для дифференциально-диагностической окраски и выявления принадлежности микроорганизмов к кислотоустойчивым и кислото неустойчивым путем окраски препаратов, взятых из биологического материала человека (мокрота, смывы с бронхов) в клинико-диагностических лабораториях и научной практике. Рассчитан на проведение 200 исследований (при расходе 0,5 мл на одну пробу). Наборы красителей адаптированы на автоматические окрасчики мазков, такие как Юни-Стейн-Авто (ЭмкоСтейнер), V-Chromer, АвтоОМК-01, HemaT, позволяют обеспечить высокое качество результатов и однотипность получаемых препаратов.
Состав набора:
1. Карболовый фуксин Циля, 100 мл - 1 флакон,
2. Солянокислый спирт (концентрат), 30 мл - 1 флакон,
3. Метиленовый синий, 100 мл - 1 флакон.
Число анализируемых проб: 200 определений.
Исследуемый материал: форменные элементы, слизь, флора, бактериальный эпителий.</t>
  </si>
  <si>
    <t>Набор реагентов Микро-НЕЙССЕР-НИЦФ для окраски микроорганизмов по методу Нейссера предназначен для дифференциально-диагностической окраски микроорганизмов путем последовательной обработки мазка, взятого из биологического материала компонентами набора. Метод основан на окрашивании метахроматических зерен (зерен волютина), имеющихся у некоторых микроорганизмов, в частности у коринебактерий дифтерии.
Состав набора:
Метиленовый синий уксуснокислый раствор, 100 мл – 1 фл.
Раствор хризоидина 1 %, 100 мл – 1 фл.
Раствор Люголя, 100 мл – 1 фл</t>
  </si>
  <si>
    <t>Состав набора: 1. Краситель Альберта А, грамм/100мл: толуидиновый синий 0,15, малахитовый зеленый 0,2, этиловый спирт 2, ледяная уксусная кислота 1, дистиллированная вода 100. 2. Краситель Альберта В, грамм/300мл: йод кристаллический 2, калий йодистый 3, дистиллированная вода 300</t>
  </si>
  <si>
    <t xml:space="preserve">Группировочное название: Этанол
Лекарственная форма:
Концентрат для приготовления раствора для наружного применения и приготовления лекарственных форм.
Состав на 1000 мл:
Активное вещество: этанол (этиловый спирт 95 %) – 1000 мл.
Описание:
Прозрачная, бесцветная, подвижная, летучая жидкость с характерным спиртовым запахом. </t>
  </si>
  <si>
    <t>Натрий гидроокись "чда"(1,0) ГОСТ 4328-77</t>
  </si>
  <si>
    <t>0,9% раствор натрия хлорида, 200 мл</t>
  </si>
  <si>
    <t>Раствор цитрата натрия  5 %, 50 мл</t>
  </si>
  <si>
    <t>Свинец уксуснокислый 3-в "чда"</t>
  </si>
  <si>
    <t>Нингидрин 1-вод. ЧДА</t>
  </si>
  <si>
    <t>Ацетон "чда" (0.8) ГОСТ 2603-79</t>
  </si>
  <si>
    <t>Азотная кислота хч 65%, фасовка 1 литр, стекло</t>
  </si>
  <si>
    <t>Никотиновая кислота ампулы 1% 1мл №10</t>
  </si>
  <si>
    <t>Альфа-токоферола ацетат витамин е 100 мг/мл флакон раствор для приема внутрь 20 мл</t>
  </si>
  <si>
    <t>Аскорбиновая кислота 1 % 1 мл № 10</t>
  </si>
  <si>
    <t>Гидрохинон "ч"(25) ГОСТ 19627-74</t>
  </si>
  <si>
    <t>Аммиак 25% "чда"(0,9) ГОСТ 3760-79</t>
  </si>
  <si>
    <t>Калий йодноватоксилый</t>
  </si>
  <si>
    <t>Адреналин-СОЛОфарм раствор для инъекций 1 мг/мл ампула 1 мл №5</t>
  </si>
  <si>
    <t>Иммерсионное масло 100 мл</t>
  </si>
  <si>
    <t>Данное вещество – химический реактив, не предназначенный для употребления внутрь или наружного применения</t>
  </si>
  <si>
    <t>Раствор для инфузий. Концентрация натрия — 142 ммоль/л (плазмы) и 145 ммоль/л (интерстициальной жидкости), концентрация хлорида — 101 ммоль/л (интерстициальной жидкости).</t>
  </si>
  <si>
    <t>Цитрат-натрия применяется в виде водного раствора для стабилизации крови при исследовании системы гемостаза.
Форма выпуска:
Лимоннокислый натрий, трёхзамещенный, 5,5-водный (на 50 мл 3,8% раствора) - во флаконе.
Производитель: Технология Стандарт</t>
  </si>
  <si>
    <t>Свинец уксуснокислый — органическая соль двухвалентного Ацетата свинца и этановой (уксусной) кислоты.</t>
  </si>
  <si>
    <t>Внешний вид: белые кристаллы с желтоватым или розовым оттенком.</t>
  </si>
  <si>
    <t>Бутылка стекляная (0,8 кг)</t>
  </si>
  <si>
    <t>Азотная кислота ХЧ (Бутылка 1 л (1,4 кг))</t>
  </si>
  <si>
    <t>ампулы по 10 шт в упаковке</t>
  </si>
  <si>
    <t>флаконы по 20 мл</t>
  </si>
  <si>
    <t>Основные данные. Синонимы: Соль Мора. Массовая доля основного вещества: 99,7%. ГОСТ 4208-72. Пр-во: Россия.</t>
  </si>
  <si>
    <t>Внешний вид:Кристаллы от белого до беловато-серого цвета.</t>
  </si>
  <si>
    <t>бутылка стекляная (0,9 кг)</t>
  </si>
  <si>
    <t xml:space="preserve">Калий йодистый (чда) - калиевая соль йодоводородной кислоты с химической формулой KI. </t>
  </si>
  <si>
    <t>Состав и описание
Активное вещество:
1 мл препарата содержит: адреналина тартрат в пересчете на адреналин (эпинефрин) 1,0 мг.
Вспомогательные вещества:
Натрия хлорид 8,0 мг, хлоробутанола гемигидрат в пересчете на хлоробутанол 5,0 мг, динатрия эдетата дигидрат (трилон Б) 0,5 мг, глицерол безводный 60,0 мг, хлористоводородной кислоты раствор 5 М или натрия гидроксида раствор 2 М до рН 2,2 – 5,0, вода для инъекций до 1,0 мл.
Описание:
Прозрачная бесцветная или слабоокрашенная жидкость с характерным запахом.
Форма выпуска:
Раствор для инъекций 1 мг/мл.
По 1 мл в ампулы из окрашенного стекла.
По 1, 5 или 10 ампул в контурной ячейковой упаковке из пленки поливинилхлоридной или полиэтилентерефталатной с пленкой полимерной или фольгой алюминиевой лакированной или без пленки полимерной и фольги алюминиевой лакированной или в форме из картона с ячейками для укладки ампул.
По 1 контурной ячейковой упаковке или форме из картона с 1, 5 или 10 ампулами или 2 контурные ячейковые упаковки или формы из картона с 5 ампулами вместе с инструкцией по применению и скарификатором ампульным или без него в пачке из картона.</t>
  </si>
  <si>
    <t>Внешний вид:Кристаллы белого цвета</t>
  </si>
  <si>
    <t xml:space="preserve">Спирт этиловый пищевой 96,3% </t>
  </si>
  <si>
    <t xml:space="preserve">1кг </t>
  </si>
  <si>
    <t>10фл</t>
  </si>
  <si>
    <t xml:space="preserve">0,5 кг </t>
  </si>
  <si>
    <t xml:space="preserve">0,1 кг </t>
  </si>
  <si>
    <t xml:space="preserve">5 уп </t>
  </si>
  <si>
    <t>5фл</t>
  </si>
  <si>
    <r>
      <t>Медь сернокислая</t>
    </r>
    <r>
      <rPr>
        <sz val="12"/>
        <color rgb="FF4D5156"/>
        <rFont val="Times New Roman"/>
        <family val="1"/>
      </rPr>
      <t> (II) 5-водная или ее также называют медный купорос, сульфат </t>
    </r>
    <r>
      <rPr>
        <sz val="12"/>
        <color rgb="FF040C28"/>
        <rFont val="Times New Roman"/>
        <family val="1"/>
      </rPr>
      <t>меди</t>
    </r>
    <r>
      <rPr>
        <sz val="12"/>
        <color rgb="FF4D5156"/>
        <rFont val="Times New Roman"/>
        <family val="1"/>
      </rPr>
      <t> — это синий кристаллический порошок, растворимый в воде, разбавленном спирте и концентрированной соляной кислоте, выветривающиеся на воздухе, легко образует основные сульфаты, двойные соли (шёниты), аммиакаты.</t>
    </r>
  </si>
  <si>
    <t>Используется в качестве иммерсионной жидкости для световой и флуоресцентной микроскопии, обладает низким уровнем автофлуоресценции.Представляет собой прозрачную бесцветную жидкость со слабым желтоватым оттенком.
ОБЪЁМ: 100 мл
ВЯЗКОСТЬ: От 220 мм²/с
ПОКАЗАТЕЛЬ ПРЕЛОМЛЕНИЯ: От 1,5150 до 1,5180</t>
  </si>
  <si>
    <t>Данное вещество – химический реактив, не предназначенный для употребления внутрь или наружного применения!
Не является лекарственным (фармацевтическим) препаратом. Не является БАД.
Не предназначен для проведения любых медицинских исследований или процедур.</t>
  </si>
  <si>
    <t xml:space="preserve">005 кг </t>
  </si>
  <si>
    <t>Железо хлорное, 6-водное, «Ч» ф 0,1 кг</t>
  </si>
  <si>
    <t>3шт</t>
  </si>
  <si>
    <t>Ледяная уксусная кислота, ХЧ 1 кг, стекло</t>
  </si>
  <si>
    <t>Натрий гидроксид (NaOH), хч, 500 г</t>
  </si>
  <si>
    <t>порошок белого цвета</t>
  </si>
  <si>
    <t xml:space="preserve">Сульфаниловая кислота "чда"(0,5) </t>
  </si>
  <si>
    <t xml:space="preserve">Данное вещество – химический реактив ввиде порошка белого цвета, не предназначенный для употребления внутрь или наружного применения!
Не является лекарственным (фармацевтическим) препаратом. </t>
  </si>
  <si>
    <t>Натрий азотистокислый (чда) 0,5 кг</t>
  </si>
  <si>
    <t>Спирт этиловый 96,3 %  5 л.</t>
  </si>
  <si>
    <t>10 уп</t>
  </si>
  <si>
    <t>5л</t>
  </si>
  <si>
    <t>40уп</t>
  </si>
  <si>
    <t>7уп</t>
  </si>
  <si>
    <t>30уп</t>
  </si>
  <si>
    <t>70л</t>
  </si>
  <si>
    <t>15л</t>
  </si>
  <si>
    <t>15 кг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</si>
</sst>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_₽_-;\-* #,##0.00\ _₽_-;_-* &quot;-&quot;??\ _₽_-;_-@_-"/>
  </numFmts>
  <fonts count="16" x14ac:knownFonts="1">
    <font>
      <sz val="11"/>
      <color theme="1"/>
      <name val="Calibri"/>
      <family val="2"/>
      <scheme val="minor"/>
    </font>
    <font>
      <sz val="11"/>
      <color theme="1"/>
      <name val="Calibri"/>
      <family val="2"/>
      <charset val="204"/>
      <scheme val="minor"/>
    </font>
    <font>
      <sz val="14"/>
      <color theme="1"/>
      <name val="Times New Roman"/>
      <family val="1"/>
      <charset val="204"/>
    </font>
    <font>
      <sz val="8"/>
      <name val="Calibri"/>
      <family val="2"/>
      <scheme val="minor"/>
    </font>
    <font>
      <b/>
      <sz val="14"/>
      <color theme="1"/>
      <name val="Times New Roman"/>
      <family val="1"/>
      <charset val="204"/>
    </font>
    <font>
      <sz val="12"/>
      <color theme="1"/>
      <name val="Times New Roman"/>
      <family val="1"/>
      <charset val="204"/>
    </font>
    <font>
      <sz val="12"/>
      <color rgb="FF000000"/>
      <name val="Times New Roman"/>
      <family val="1"/>
      <charset val="204"/>
    </font>
    <font>
      <sz val="12"/>
      <color theme="1"/>
      <name val="Times New Roman"/>
      <family val="1"/>
    </font>
    <font>
      <sz val="11"/>
      <color theme="1"/>
      <name val="Calibri"/>
      <family val="2"/>
      <scheme val="minor"/>
    </font>
    <font>
      <vertAlign val="subscript"/>
      <sz val="12"/>
      <color theme="1"/>
      <name val="Times New Roman"/>
      <family val="1"/>
      <charset val="204"/>
    </font>
    <font>
      <sz val="12"/>
      <color theme="1"/>
      <name val="Calibri"/>
      <family val="2"/>
      <charset val="204"/>
      <scheme val="minor"/>
    </font>
    <font>
      <u/>
      <sz val="11"/>
      <color theme="10"/>
      <name val="Calibri"/>
      <family val="2"/>
      <scheme val="minor"/>
    </font>
    <font>
      <u/>
      <sz val="12"/>
      <color theme="10"/>
      <name val="Calibri"/>
      <family val="2"/>
      <charset val="204"/>
      <scheme val="minor"/>
    </font>
    <font>
      <sz val="12"/>
      <color rgb="FF000000"/>
      <name val="Times New Roman"/>
      <family val="1"/>
    </font>
    <font>
      <sz val="12"/>
      <color rgb="FF4D5156"/>
      <name val="Times New Roman"/>
      <family val="1"/>
    </font>
    <font>
      <sz val="12"/>
      <color rgb="FF040C28"/>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0" fontId="11" fillId="0" borderId="0" applyNumberFormat="0" applyFill="0" applyBorder="0" applyAlignment="0" applyProtection="0"/>
  </cellStyleXfs>
  <cellXfs count="48">
    <xf numFmtId="0" fontId="0" fillId="0" borderId="0" xfId="0"/>
    <xf numFmtId="0" fontId="2" fillId="0" borderId="0" xfId="0" applyFont="1"/>
    <xf numFmtId="0" fontId="2" fillId="2" borderId="0" xfId="0" applyFont="1" applyFill="1"/>
    <xf numFmtId="0" fontId="2" fillId="0" borderId="0" xfId="0" applyFont="1" applyFill="1"/>
    <xf numFmtId="0" fontId="2" fillId="0" borderId="0" xfId="0" applyFont="1" applyFill="1" applyAlignment="1">
      <alignment horizontal="left"/>
    </xf>
    <xf numFmtId="0" fontId="7"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4" fillId="0" borderId="0" xfId="0" applyFont="1" applyFill="1" applyAlignment="1">
      <alignment horizontal="justify" vertical="center" wrapText="1"/>
    </xf>
    <xf numFmtId="0" fontId="2" fillId="0" borderId="0" xfId="0" applyFont="1" applyFill="1" applyAlignment="1">
      <alignment horizontal="justify" vertical="center"/>
    </xf>
    <xf numFmtId="0" fontId="5" fillId="0" borderId="1" xfId="0" applyFont="1" applyFill="1" applyBorder="1" applyAlignment="1">
      <alignment horizontal="justify" vertical="center" wrapText="1"/>
    </xf>
    <xf numFmtId="0" fontId="5" fillId="0" borderId="1" xfId="0" applyFont="1" applyFill="1" applyBorder="1" applyAlignment="1">
      <alignment wrapText="1"/>
    </xf>
    <xf numFmtId="0" fontId="10" fillId="0" borderId="1" xfId="0" applyFont="1" applyFill="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5" fillId="2" borderId="1" xfId="0" applyFont="1" applyFill="1" applyBorder="1" applyAlignment="1">
      <alignment horizontal="center" vertical="center" wrapText="1"/>
    </xf>
    <xf numFmtId="0" fontId="6" fillId="0" borderId="1" xfId="0" applyFont="1" applyBorder="1" applyAlignment="1">
      <alignment horizontal="left" wrapText="1"/>
    </xf>
    <xf numFmtId="0" fontId="6" fillId="0" borderId="1" xfId="0" applyFont="1" applyBorder="1" applyAlignment="1">
      <alignment horizontal="center"/>
    </xf>
    <xf numFmtId="0" fontId="5" fillId="2" borderId="1" xfId="0" applyFont="1" applyFill="1" applyBorder="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2" xfId="0" applyFont="1" applyBorder="1" applyAlignment="1">
      <alignment vertical="center" wrapText="1"/>
    </xf>
    <xf numFmtId="0" fontId="5" fillId="0" borderId="2" xfId="0" applyFont="1" applyBorder="1" applyAlignment="1">
      <alignment horizontal="left" vertical="center" wrapText="1"/>
    </xf>
    <xf numFmtId="0" fontId="6" fillId="2" borderId="1" xfId="0" applyFont="1" applyFill="1" applyBorder="1" applyAlignment="1">
      <alignment vertical="center" wrapText="1"/>
    </xf>
    <xf numFmtId="0" fontId="12" fillId="0" borderId="1" xfId="2" applyFont="1" applyBorder="1" applyAlignment="1">
      <alignment vertical="center" wrapText="1"/>
    </xf>
    <xf numFmtId="0" fontId="13" fillId="2" borderId="1" xfId="0" applyFont="1" applyFill="1" applyBorder="1" applyAlignment="1">
      <alignment vertical="center" wrapText="1"/>
    </xf>
    <xf numFmtId="0" fontId="7" fillId="0" borderId="1" xfId="0" applyFont="1" applyBorder="1" applyAlignment="1">
      <alignment horizontal="center"/>
    </xf>
    <xf numFmtId="0" fontId="7"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2" fillId="2" borderId="0" xfId="0" applyFont="1" applyFill="1" applyAlignment="1">
      <alignment horizontal="left"/>
    </xf>
    <xf numFmtId="4" fontId="6" fillId="2" borderId="1" xfId="0" applyNumberFormat="1" applyFont="1" applyFill="1" applyBorder="1" applyAlignment="1">
      <alignment horizontal="right"/>
    </xf>
    <xf numFmtId="164" fontId="5" fillId="2" borderId="1" xfId="1" applyNumberFormat="1"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164" fontId="13" fillId="2" borderId="1" xfId="0" applyNumberFormat="1" applyFont="1" applyFill="1" applyBorder="1" applyAlignment="1">
      <alignment horizontal="center" vertical="center" wrapText="1"/>
    </xf>
    <xf numFmtId="0" fontId="4" fillId="2" borderId="0" xfId="0" applyFont="1" applyFill="1" applyAlignment="1">
      <alignment horizontal="justify"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0" xfId="0" applyFont="1" applyFill="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justify" vertical="center" wrapText="1"/>
    </xf>
  </cellXfs>
  <cellStyles count="3">
    <cellStyle name="Гиперссылка" xfId="2" builtinId="8"/>
    <cellStyle name="Денежный" xfId="1" builtinId="4"/>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aktivvl.ru/shop/kisloty/show40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175"/>
  <sheetViews>
    <sheetView tabSelected="1" zoomScale="60" zoomScaleNormal="60" workbookViewId="0">
      <selection activeCell="A10" sqref="A10"/>
    </sheetView>
  </sheetViews>
  <sheetFormatPr defaultColWidth="9.140625" defaultRowHeight="18.75" x14ac:dyDescent="0.3"/>
  <cols>
    <col min="1" max="1" width="7.42578125" style="3" customWidth="1"/>
    <col min="2" max="2" width="52.28515625" style="3" customWidth="1"/>
    <col min="3" max="3" width="19.7109375" style="3" customWidth="1"/>
    <col min="4" max="4" width="52" style="3" customWidth="1"/>
    <col min="5" max="5" width="11.42578125" style="3" customWidth="1"/>
    <col min="6" max="6" width="16.5703125" style="2" customWidth="1"/>
    <col min="7" max="7" width="16.5703125" style="3" customWidth="1"/>
    <col min="8" max="8" width="13.28515625" style="3" customWidth="1"/>
    <col min="9" max="9" width="14.85546875" style="3" customWidth="1"/>
    <col min="10" max="16384" width="9.140625" style="1"/>
  </cols>
  <sheetData>
    <row r="2" spans="1:9" x14ac:dyDescent="0.3">
      <c r="A2" s="4" t="s">
        <v>12</v>
      </c>
      <c r="B2" s="4"/>
      <c r="C2" s="4"/>
    </row>
    <row r="3" spans="1:9" x14ac:dyDescent="0.3">
      <c r="A3" s="4" t="s">
        <v>13</v>
      </c>
      <c r="B3" s="4"/>
      <c r="C3" s="4"/>
      <c r="D3" s="4"/>
      <c r="E3" s="4"/>
      <c r="F3" s="34"/>
      <c r="G3" s="4"/>
      <c r="H3" s="4"/>
      <c r="I3" s="4"/>
    </row>
    <row r="4" spans="1:9" x14ac:dyDescent="0.3">
      <c r="A4" s="4"/>
      <c r="B4" s="4"/>
      <c r="C4" s="4"/>
      <c r="D4" s="4"/>
      <c r="E4" s="4"/>
      <c r="F4" s="34"/>
      <c r="G4" s="4"/>
      <c r="H4" s="4"/>
      <c r="I4" s="4"/>
    </row>
    <row r="5" spans="1:9" x14ac:dyDescent="0.3">
      <c r="A5" s="41" t="s">
        <v>4</v>
      </c>
      <c r="B5" s="41" t="s">
        <v>1</v>
      </c>
      <c r="C5" s="41" t="s">
        <v>9</v>
      </c>
      <c r="D5" s="41"/>
      <c r="E5" s="41" t="s">
        <v>2</v>
      </c>
      <c r="F5" s="41" t="s">
        <v>3</v>
      </c>
      <c r="G5" s="41"/>
      <c r="H5" s="41"/>
      <c r="I5" s="41"/>
    </row>
    <row r="6" spans="1:9" x14ac:dyDescent="0.3">
      <c r="A6" s="41"/>
      <c r="B6" s="41"/>
      <c r="C6" s="41"/>
      <c r="D6" s="41"/>
      <c r="E6" s="41"/>
      <c r="F6" s="42" t="s">
        <v>5</v>
      </c>
      <c r="G6" s="41" t="s">
        <v>0</v>
      </c>
      <c r="H6" s="41"/>
      <c r="I6" s="41"/>
    </row>
    <row r="7" spans="1:9" x14ac:dyDescent="0.3">
      <c r="A7" s="41"/>
      <c r="B7" s="41"/>
      <c r="C7" s="41"/>
      <c r="D7" s="41"/>
      <c r="E7" s="41"/>
      <c r="F7" s="42"/>
      <c r="G7" s="41" t="s">
        <v>6</v>
      </c>
      <c r="H7" s="41" t="s">
        <v>7</v>
      </c>
      <c r="I7" s="41" t="s">
        <v>8</v>
      </c>
    </row>
    <row r="8" spans="1:9" x14ac:dyDescent="0.3">
      <c r="A8" s="41"/>
      <c r="B8" s="41"/>
      <c r="C8" s="41"/>
      <c r="D8" s="41"/>
      <c r="E8" s="41"/>
      <c r="F8" s="42"/>
      <c r="G8" s="41"/>
      <c r="H8" s="41"/>
      <c r="I8" s="41"/>
    </row>
    <row r="9" spans="1:9" x14ac:dyDescent="0.3">
      <c r="A9" s="7">
        <v>1</v>
      </c>
      <c r="B9" s="7">
        <v>2</v>
      </c>
      <c r="C9" s="7">
        <v>3</v>
      </c>
      <c r="D9" s="7"/>
      <c r="E9" s="7">
        <v>5</v>
      </c>
      <c r="F9" s="15">
        <v>6</v>
      </c>
      <c r="G9" s="7">
        <v>7</v>
      </c>
      <c r="H9" s="7">
        <v>8</v>
      </c>
      <c r="I9" s="7">
        <v>9</v>
      </c>
    </row>
    <row r="10" spans="1:9" ht="32.25" customHeight="1" x14ac:dyDescent="0.3">
      <c r="A10" s="40">
        <v>2</v>
      </c>
      <c r="B10" s="16" t="s">
        <v>165</v>
      </c>
      <c r="C10" s="14" t="s">
        <v>215</v>
      </c>
      <c r="D10" s="23" t="s">
        <v>173</v>
      </c>
      <c r="E10" s="17" t="s">
        <v>286</v>
      </c>
      <c r="F10" s="35">
        <v>4500</v>
      </c>
      <c r="G10" s="5" t="s">
        <v>10</v>
      </c>
      <c r="H10" s="18"/>
      <c r="I10" s="18"/>
    </row>
    <row r="11" spans="1:9" x14ac:dyDescent="0.3">
      <c r="A11" s="40">
        <v>3</v>
      </c>
      <c r="B11" s="16" t="s">
        <v>166</v>
      </c>
      <c r="C11" s="14" t="s">
        <v>215</v>
      </c>
      <c r="D11" s="23" t="s">
        <v>174</v>
      </c>
      <c r="E11" s="17" t="s">
        <v>286</v>
      </c>
      <c r="F11" s="35">
        <v>5000</v>
      </c>
      <c r="G11" s="5" t="s">
        <v>10</v>
      </c>
      <c r="H11" s="18"/>
      <c r="I11" s="18"/>
    </row>
    <row r="12" spans="1:9" x14ac:dyDescent="0.3">
      <c r="A12" s="40">
        <v>4</v>
      </c>
      <c r="B12" s="16" t="s">
        <v>167</v>
      </c>
      <c r="C12" s="14" t="s">
        <v>215</v>
      </c>
      <c r="D12" s="23" t="s">
        <v>175</v>
      </c>
      <c r="E12" s="17" t="s">
        <v>287</v>
      </c>
      <c r="F12" s="35">
        <v>6500</v>
      </c>
      <c r="G12" s="5" t="s">
        <v>10</v>
      </c>
      <c r="H12" s="18"/>
      <c r="I12" s="18"/>
    </row>
    <row r="13" spans="1:9" x14ac:dyDescent="0.3">
      <c r="A13" s="40">
        <v>5</v>
      </c>
      <c r="B13" s="16" t="s">
        <v>168</v>
      </c>
      <c r="C13" s="14" t="s">
        <v>215</v>
      </c>
      <c r="D13" s="23" t="s">
        <v>176</v>
      </c>
      <c r="E13" s="17" t="s">
        <v>287</v>
      </c>
      <c r="F13" s="35">
        <v>6000</v>
      </c>
      <c r="G13" s="5" t="s">
        <v>10</v>
      </c>
      <c r="H13" s="18"/>
      <c r="I13" s="18"/>
    </row>
    <row r="14" spans="1:9" ht="32.25" x14ac:dyDescent="0.3">
      <c r="A14" s="40">
        <v>6</v>
      </c>
      <c r="B14" s="16" t="s">
        <v>169</v>
      </c>
      <c r="C14" s="14" t="s">
        <v>215</v>
      </c>
      <c r="D14" s="23" t="s">
        <v>177</v>
      </c>
      <c r="E14" s="17" t="s">
        <v>170</v>
      </c>
      <c r="F14" s="35">
        <f>SUM(589*3)</f>
        <v>1767</v>
      </c>
      <c r="G14" s="5" t="s">
        <v>10</v>
      </c>
      <c r="H14" s="18"/>
      <c r="I14" s="18"/>
    </row>
    <row r="15" spans="1:9" ht="31.5" x14ac:dyDescent="0.3">
      <c r="A15" s="40">
        <v>7</v>
      </c>
      <c r="B15" s="16" t="s">
        <v>171</v>
      </c>
      <c r="C15" s="14" t="s">
        <v>215</v>
      </c>
      <c r="D15" s="23" t="s">
        <v>178</v>
      </c>
      <c r="E15" s="17" t="s">
        <v>170</v>
      </c>
      <c r="F15" s="35">
        <f>SUM(740*3)</f>
        <v>2220</v>
      </c>
      <c r="G15" s="5" t="s">
        <v>10</v>
      </c>
      <c r="H15" s="18"/>
      <c r="I15" s="18"/>
    </row>
    <row r="16" spans="1:9" ht="32.25" x14ac:dyDescent="0.3">
      <c r="A16" s="40">
        <v>8</v>
      </c>
      <c r="B16" s="16" t="s">
        <v>172</v>
      </c>
      <c r="C16" s="14" t="s">
        <v>215</v>
      </c>
      <c r="D16" s="23" t="s">
        <v>179</v>
      </c>
      <c r="E16" s="17" t="s">
        <v>170</v>
      </c>
      <c r="F16" s="35">
        <f>SUM(575*3)</f>
        <v>1725</v>
      </c>
      <c r="G16" s="5" t="s">
        <v>10</v>
      </c>
      <c r="H16" s="18"/>
      <c r="I16" s="18"/>
    </row>
    <row r="17" spans="1:9" ht="47.25" x14ac:dyDescent="0.3">
      <c r="A17" s="40">
        <v>9</v>
      </c>
      <c r="B17" s="10" t="s">
        <v>15</v>
      </c>
      <c r="C17" s="14" t="s">
        <v>215</v>
      </c>
      <c r="D17" s="10" t="s">
        <v>78</v>
      </c>
      <c r="E17" s="7" t="s">
        <v>138</v>
      </c>
      <c r="F17" s="36">
        <v>200</v>
      </c>
      <c r="G17" s="5" t="s">
        <v>10</v>
      </c>
      <c r="H17" s="7"/>
      <c r="I17" s="7"/>
    </row>
    <row r="18" spans="1:9" ht="31.5" x14ac:dyDescent="0.3">
      <c r="A18" s="40">
        <v>10</v>
      </c>
      <c r="B18" s="10" t="s">
        <v>16</v>
      </c>
      <c r="C18" s="14" t="s">
        <v>215</v>
      </c>
      <c r="D18" s="6" t="s">
        <v>79</v>
      </c>
      <c r="E18" s="7" t="s">
        <v>139</v>
      </c>
      <c r="F18" s="36">
        <v>1000</v>
      </c>
      <c r="G18" s="5" t="s">
        <v>10</v>
      </c>
      <c r="H18" s="7"/>
      <c r="I18" s="7"/>
    </row>
    <row r="19" spans="1:9" x14ac:dyDescent="0.3">
      <c r="A19" s="40">
        <v>11</v>
      </c>
      <c r="B19" s="10" t="s">
        <v>17</v>
      </c>
      <c r="C19" s="14" t="s">
        <v>215</v>
      </c>
      <c r="D19" s="6" t="s">
        <v>80</v>
      </c>
      <c r="E19" s="7" t="s">
        <v>139</v>
      </c>
      <c r="F19" s="36">
        <v>200</v>
      </c>
      <c r="G19" s="5" t="s">
        <v>10</v>
      </c>
      <c r="H19" s="7"/>
      <c r="I19" s="7"/>
    </row>
    <row r="20" spans="1:9" x14ac:dyDescent="0.3">
      <c r="A20" s="40">
        <v>12</v>
      </c>
      <c r="B20" s="10" t="s">
        <v>18</v>
      </c>
      <c r="C20" s="14" t="s">
        <v>215</v>
      </c>
      <c r="D20" s="6" t="s">
        <v>81</v>
      </c>
      <c r="E20" s="7" t="s">
        <v>140</v>
      </c>
      <c r="F20" s="36">
        <v>250</v>
      </c>
      <c r="G20" s="5" t="s">
        <v>10</v>
      </c>
      <c r="H20" s="7"/>
      <c r="I20" s="7"/>
    </row>
    <row r="21" spans="1:9" x14ac:dyDescent="0.3">
      <c r="A21" s="40">
        <v>13</v>
      </c>
      <c r="B21" s="10" t="s">
        <v>19</v>
      </c>
      <c r="C21" s="14" t="s">
        <v>215</v>
      </c>
      <c r="D21" s="6" t="s">
        <v>82</v>
      </c>
      <c r="E21" s="7" t="s">
        <v>140</v>
      </c>
      <c r="F21" s="36">
        <v>5700</v>
      </c>
      <c r="G21" s="5" t="s">
        <v>10</v>
      </c>
      <c r="H21" s="7"/>
      <c r="I21" s="7"/>
    </row>
    <row r="22" spans="1:9" ht="31.5" x14ac:dyDescent="0.3">
      <c r="A22" s="40">
        <v>14</v>
      </c>
      <c r="B22" s="10" t="s">
        <v>20</v>
      </c>
      <c r="C22" s="14" t="s">
        <v>215</v>
      </c>
      <c r="D22" s="6" t="s">
        <v>83</v>
      </c>
      <c r="E22" s="7" t="s">
        <v>141</v>
      </c>
      <c r="F22" s="36">
        <v>300</v>
      </c>
      <c r="G22" s="5" t="s">
        <v>10</v>
      </c>
      <c r="H22" s="7"/>
      <c r="I22" s="7"/>
    </row>
    <row r="23" spans="1:9" x14ac:dyDescent="0.3">
      <c r="A23" s="40">
        <v>15</v>
      </c>
      <c r="B23" s="10" t="s">
        <v>21</v>
      </c>
      <c r="C23" s="14" t="s">
        <v>215</v>
      </c>
      <c r="D23" s="6" t="s">
        <v>84</v>
      </c>
      <c r="E23" s="7" t="s">
        <v>141</v>
      </c>
      <c r="F23" s="36">
        <v>250</v>
      </c>
      <c r="G23" s="5" t="s">
        <v>10</v>
      </c>
      <c r="H23" s="7"/>
      <c r="I23" s="7"/>
    </row>
    <row r="24" spans="1:9" x14ac:dyDescent="0.3">
      <c r="A24" s="40">
        <v>16</v>
      </c>
      <c r="B24" s="10" t="s">
        <v>22</v>
      </c>
      <c r="C24" s="14" t="s">
        <v>215</v>
      </c>
      <c r="D24" s="6" t="s">
        <v>85</v>
      </c>
      <c r="E24" s="7" t="s">
        <v>141</v>
      </c>
      <c r="F24" s="36">
        <v>500</v>
      </c>
      <c r="G24" s="5" t="s">
        <v>10</v>
      </c>
      <c r="H24" s="7"/>
      <c r="I24" s="7"/>
    </row>
    <row r="25" spans="1:9" ht="31.5" x14ac:dyDescent="0.3">
      <c r="A25" s="40">
        <v>17</v>
      </c>
      <c r="B25" s="10" t="s">
        <v>23</v>
      </c>
      <c r="C25" s="14" t="s">
        <v>215</v>
      </c>
      <c r="D25" s="6" t="s">
        <v>85</v>
      </c>
      <c r="E25" s="7" t="s">
        <v>140</v>
      </c>
      <c r="F25" s="36">
        <v>1000</v>
      </c>
      <c r="G25" s="5" t="s">
        <v>10</v>
      </c>
      <c r="H25" s="7"/>
      <c r="I25" s="7"/>
    </row>
    <row r="26" spans="1:9" ht="31.5" x14ac:dyDescent="0.3">
      <c r="A26" s="40">
        <v>18</v>
      </c>
      <c r="B26" s="10" t="s">
        <v>24</v>
      </c>
      <c r="C26" s="14" t="s">
        <v>215</v>
      </c>
      <c r="D26" s="6" t="s">
        <v>86</v>
      </c>
      <c r="E26" s="7" t="s">
        <v>142</v>
      </c>
      <c r="F26" s="36">
        <v>1500</v>
      </c>
      <c r="G26" s="5" t="s">
        <v>10</v>
      </c>
      <c r="H26" s="7"/>
      <c r="I26" s="7"/>
    </row>
    <row r="27" spans="1:9" ht="47.25" x14ac:dyDescent="0.3">
      <c r="A27" s="40">
        <v>19</v>
      </c>
      <c r="B27" s="10" t="s">
        <v>25</v>
      </c>
      <c r="C27" s="14" t="s">
        <v>215</v>
      </c>
      <c r="D27" s="6" t="s">
        <v>87</v>
      </c>
      <c r="E27" s="7" t="s">
        <v>143</v>
      </c>
      <c r="F27" s="36">
        <v>3000</v>
      </c>
      <c r="G27" s="5" t="s">
        <v>10</v>
      </c>
      <c r="H27" s="7"/>
      <c r="I27" s="7"/>
    </row>
    <row r="28" spans="1:9" ht="31.5" x14ac:dyDescent="0.3">
      <c r="A28" s="40">
        <v>20</v>
      </c>
      <c r="B28" s="10" t="s">
        <v>26</v>
      </c>
      <c r="C28" s="14" t="s">
        <v>215</v>
      </c>
      <c r="D28" s="6" t="s">
        <v>88</v>
      </c>
      <c r="E28" s="7" t="s">
        <v>162</v>
      </c>
      <c r="F28" s="36">
        <v>500</v>
      </c>
      <c r="G28" s="5" t="s">
        <v>10</v>
      </c>
      <c r="H28" s="7"/>
      <c r="I28" s="7"/>
    </row>
    <row r="29" spans="1:9" ht="31.5" x14ac:dyDescent="0.3">
      <c r="A29" s="40">
        <v>21</v>
      </c>
      <c r="B29" s="10" t="s">
        <v>27</v>
      </c>
      <c r="C29" s="14" t="s">
        <v>215</v>
      </c>
      <c r="D29" s="6" t="s">
        <v>89</v>
      </c>
      <c r="E29" s="7" t="s">
        <v>144</v>
      </c>
      <c r="F29" s="36">
        <v>300</v>
      </c>
      <c r="G29" s="5" t="s">
        <v>10</v>
      </c>
      <c r="H29" s="7"/>
      <c r="I29" s="7"/>
    </row>
    <row r="30" spans="1:9" ht="94.5" x14ac:dyDescent="0.3">
      <c r="A30" s="40">
        <v>22</v>
      </c>
      <c r="B30" s="10" t="s">
        <v>28</v>
      </c>
      <c r="C30" s="14" t="s">
        <v>215</v>
      </c>
      <c r="D30" s="6" t="s">
        <v>90</v>
      </c>
      <c r="E30" s="7" t="s">
        <v>161</v>
      </c>
      <c r="F30" s="36">
        <v>3500</v>
      </c>
      <c r="G30" s="5" t="s">
        <v>10</v>
      </c>
      <c r="H30" s="7"/>
      <c r="I30" s="7"/>
    </row>
    <row r="31" spans="1:9" ht="78.75" x14ac:dyDescent="0.3">
      <c r="A31" s="40">
        <v>23</v>
      </c>
      <c r="B31" s="10" t="s">
        <v>29</v>
      </c>
      <c r="C31" s="14" t="s">
        <v>215</v>
      </c>
      <c r="D31" s="6" t="s">
        <v>91</v>
      </c>
      <c r="E31" s="7" t="s">
        <v>11</v>
      </c>
      <c r="F31" s="36">
        <v>2000</v>
      </c>
      <c r="G31" s="5" t="s">
        <v>10</v>
      </c>
      <c r="H31" s="7"/>
      <c r="I31" s="7"/>
    </row>
    <row r="32" spans="1:9" x14ac:dyDescent="0.3">
      <c r="A32" s="40">
        <v>24</v>
      </c>
      <c r="B32" s="10" t="s">
        <v>30</v>
      </c>
      <c r="C32" s="14" t="s">
        <v>215</v>
      </c>
      <c r="D32" s="6" t="s">
        <v>92</v>
      </c>
      <c r="E32" s="7" t="s">
        <v>145</v>
      </c>
      <c r="F32" s="36">
        <v>900</v>
      </c>
      <c r="G32" s="5" t="s">
        <v>10</v>
      </c>
      <c r="H32" s="7"/>
      <c r="I32" s="7"/>
    </row>
    <row r="33" spans="1:9" ht="31.5" x14ac:dyDescent="0.3">
      <c r="A33" s="40">
        <v>25</v>
      </c>
      <c r="B33" s="10" t="s">
        <v>31</v>
      </c>
      <c r="C33" s="14" t="s">
        <v>215</v>
      </c>
      <c r="D33" s="6" t="s">
        <v>93</v>
      </c>
      <c r="E33" s="7" t="s">
        <v>146</v>
      </c>
      <c r="F33" s="36">
        <v>2400</v>
      </c>
      <c r="G33" s="5" t="s">
        <v>10</v>
      </c>
      <c r="H33" s="7"/>
      <c r="I33" s="7"/>
    </row>
    <row r="34" spans="1:9" ht="47.25" x14ac:dyDescent="0.3">
      <c r="A34" s="40">
        <v>26</v>
      </c>
      <c r="B34" s="10" t="s">
        <v>32</v>
      </c>
      <c r="C34" s="14" t="s">
        <v>215</v>
      </c>
      <c r="D34" s="6" t="s">
        <v>94</v>
      </c>
      <c r="E34" s="7" t="s">
        <v>281</v>
      </c>
      <c r="F34" s="36">
        <v>3450</v>
      </c>
      <c r="G34" s="5" t="s">
        <v>10</v>
      </c>
      <c r="H34" s="7"/>
      <c r="I34" s="7"/>
    </row>
    <row r="35" spans="1:9" x14ac:dyDescent="0.3">
      <c r="A35" s="40">
        <v>27</v>
      </c>
      <c r="B35" s="10" t="s">
        <v>33</v>
      </c>
      <c r="C35" s="14" t="s">
        <v>215</v>
      </c>
      <c r="D35" s="6" t="s">
        <v>95</v>
      </c>
      <c r="E35" s="7" t="s">
        <v>147</v>
      </c>
      <c r="F35" s="36">
        <v>170</v>
      </c>
      <c r="G35" s="5" t="s">
        <v>10</v>
      </c>
      <c r="H35" s="7"/>
      <c r="I35" s="7"/>
    </row>
    <row r="36" spans="1:9" ht="31.5" x14ac:dyDescent="0.3">
      <c r="A36" s="40">
        <v>28</v>
      </c>
      <c r="B36" s="10" t="s">
        <v>34</v>
      </c>
      <c r="C36" s="14" t="s">
        <v>215</v>
      </c>
      <c r="D36" s="6" t="s">
        <v>96</v>
      </c>
      <c r="E36" s="7" t="s">
        <v>147</v>
      </c>
      <c r="F36" s="36">
        <v>150</v>
      </c>
      <c r="G36" s="5" t="s">
        <v>10</v>
      </c>
      <c r="H36" s="7"/>
      <c r="I36" s="7"/>
    </row>
    <row r="37" spans="1:9" x14ac:dyDescent="0.3">
      <c r="A37" s="40">
        <v>29</v>
      </c>
      <c r="B37" s="10" t="s">
        <v>35</v>
      </c>
      <c r="C37" s="14" t="s">
        <v>215</v>
      </c>
      <c r="D37" s="6" t="s">
        <v>97</v>
      </c>
      <c r="E37" s="7" t="s">
        <v>148</v>
      </c>
      <c r="F37" s="36">
        <v>1500</v>
      </c>
      <c r="G37" s="5" t="s">
        <v>10</v>
      </c>
      <c r="H37" s="7"/>
      <c r="I37" s="7"/>
    </row>
    <row r="38" spans="1:9" ht="47.25" x14ac:dyDescent="0.3">
      <c r="A38" s="40">
        <v>30</v>
      </c>
      <c r="B38" s="11" t="s">
        <v>36</v>
      </c>
      <c r="C38" s="14" t="s">
        <v>215</v>
      </c>
      <c r="D38" s="6" t="s">
        <v>98</v>
      </c>
      <c r="E38" s="7" t="s">
        <v>149</v>
      </c>
      <c r="F38" s="36">
        <v>7500</v>
      </c>
      <c r="G38" s="5" t="s">
        <v>10</v>
      </c>
      <c r="H38" s="7"/>
      <c r="I38" s="7"/>
    </row>
    <row r="39" spans="1:9" ht="31.5" x14ac:dyDescent="0.3">
      <c r="A39" s="40">
        <v>31</v>
      </c>
      <c r="B39" s="11" t="s">
        <v>37</v>
      </c>
      <c r="C39" s="14" t="s">
        <v>215</v>
      </c>
      <c r="D39" s="6" t="s">
        <v>99</v>
      </c>
      <c r="E39" s="7" t="s">
        <v>150</v>
      </c>
      <c r="F39" s="36">
        <v>1100</v>
      </c>
      <c r="G39" s="5" t="s">
        <v>10</v>
      </c>
      <c r="H39" s="7"/>
      <c r="I39" s="7"/>
    </row>
    <row r="40" spans="1:9" ht="31.5" x14ac:dyDescent="0.3">
      <c r="A40" s="40">
        <v>32</v>
      </c>
      <c r="B40" s="11" t="s">
        <v>38</v>
      </c>
      <c r="C40" s="14" t="s">
        <v>215</v>
      </c>
      <c r="D40" s="6" t="s">
        <v>100</v>
      </c>
      <c r="E40" s="7" t="s">
        <v>151</v>
      </c>
      <c r="F40" s="36">
        <v>500</v>
      </c>
      <c r="G40" s="5" t="s">
        <v>10</v>
      </c>
      <c r="H40" s="7"/>
      <c r="I40" s="7"/>
    </row>
    <row r="41" spans="1:9" x14ac:dyDescent="0.3">
      <c r="A41" s="40">
        <v>33</v>
      </c>
      <c r="B41" s="11" t="s">
        <v>39</v>
      </c>
      <c r="C41" s="14" t="s">
        <v>215</v>
      </c>
      <c r="D41" s="6" t="s">
        <v>101</v>
      </c>
      <c r="E41" s="7" t="s">
        <v>152</v>
      </c>
      <c r="F41" s="36">
        <v>650</v>
      </c>
      <c r="G41" s="5" t="s">
        <v>10</v>
      </c>
      <c r="H41" s="7"/>
      <c r="I41" s="7"/>
    </row>
    <row r="42" spans="1:9" x14ac:dyDescent="0.3">
      <c r="A42" s="40">
        <v>34</v>
      </c>
      <c r="B42" s="11" t="s">
        <v>40</v>
      </c>
      <c r="C42" s="14" t="s">
        <v>215</v>
      </c>
      <c r="D42" s="6" t="s">
        <v>102</v>
      </c>
      <c r="E42" s="7" t="s">
        <v>153</v>
      </c>
      <c r="F42" s="36">
        <v>1500</v>
      </c>
      <c r="G42" s="5" t="s">
        <v>10</v>
      </c>
      <c r="H42" s="7"/>
      <c r="I42" s="7"/>
    </row>
    <row r="43" spans="1:9" x14ac:dyDescent="0.3">
      <c r="A43" s="40">
        <v>35</v>
      </c>
      <c r="B43" s="11" t="s">
        <v>41</v>
      </c>
      <c r="C43" s="14" t="s">
        <v>215</v>
      </c>
      <c r="D43" s="6" t="s">
        <v>103</v>
      </c>
      <c r="E43" s="7" t="s">
        <v>150</v>
      </c>
      <c r="F43" s="36">
        <v>650</v>
      </c>
      <c r="G43" s="5" t="s">
        <v>10</v>
      </c>
      <c r="H43" s="7"/>
      <c r="I43" s="7"/>
    </row>
    <row r="44" spans="1:9" ht="31.5" x14ac:dyDescent="0.3">
      <c r="A44" s="40">
        <v>36</v>
      </c>
      <c r="B44" s="11" t="s">
        <v>42</v>
      </c>
      <c r="C44" s="14" t="s">
        <v>215</v>
      </c>
      <c r="D44" s="6" t="s">
        <v>104</v>
      </c>
      <c r="E44" s="7" t="s">
        <v>153</v>
      </c>
      <c r="F44" s="36">
        <v>1000</v>
      </c>
      <c r="G44" s="5" t="s">
        <v>10</v>
      </c>
      <c r="H44" s="7"/>
      <c r="I44" s="7"/>
    </row>
    <row r="45" spans="1:9" ht="31.5" x14ac:dyDescent="0.3">
      <c r="A45" s="40">
        <v>37</v>
      </c>
      <c r="B45" s="11" t="s">
        <v>43</v>
      </c>
      <c r="C45" s="14" t="s">
        <v>215</v>
      </c>
      <c r="D45" s="6" t="s">
        <v>105</v>
      </c>
      <c r="E45" s="7" t="s">
        <v>154</v>
      </c>
      <c r="F45" s="36">
        <v>1000</v>
      </c>
      <c r="G45" s="5" t="s">
        <v>10</v>
      </c>
      <c r="H45" s="7"/>
      <c r="I45" s="7"/>
    </row>
    <row r="46" spans="1:9" ht="47.25" x14ac:dyDescent="0.3">
      <c r="A46" s="40">
        <v>38</v>
      </c>
      <c r="B46" s="11" t="s">
        <v>44</v>
      </c>
      <c r="C46" s="14" t="s">
        <v>215</v>
      </c>
      <c r="D46" s="6" t="s">
        <v>106</v>
      </c>
      <c r="E46" s="7" t="s">
        <v>155</v>
      </c>
      <c r="F46" s="36">
        <v>700</v>
      </c>
      <c r="G46" s="5" t="s">
        <v>10</v>
      </c>
      <c r="H46" s="7"/>
      <c r="I46" s="7"/>
    </row>
    <row r="47" spans="1:9" ht="31.5" x14ac:dyDescent="0.3">
      <c r="A47" s="40">
        <v>39</v>
      </c>
      <c r="B47" s="11" t="s">
        <v>45</v>
      </c>
      <c r="C47" s="14" t="s">
        <v>215</v>
      </c>
      <c r="D47" s="6" t="s">
        <v>107</v>
      </c>
      <c r="E47" s="7" t="s">
        <v>153</v>
      </c>
      <c r="F47" s="36">
        <v>210</v>
      </c>
      <c r="G47" s="5" t="s">
        <v>10</v>
      </c>
      <c r="H47" s="7"/>
      <c r="I47" s="7"/>
    </row>
    <row r="48" spans="1:9" ht="47.25" x14ac:dyDescent="0.3">
      <c r="A48" s="40">
        <v>40</v>
      </c>
      <c r="B48" s="11" t="s">
        <v>46</v>
      </c>
      <c r="C48" s="14" t="s">
        <v>215</v>
      </c>
      <c r="D48" s="6" t="s">
        <v>108</v>
      </c>
      <c r="E48" s="7" t="s">
        <v>153</v>
      </c>
      <c r="F48" s="36">
        <v>2000</v>
      </c>
      <c r="G48" s="5" t="s">
        <v>10</v>
      </c>
      <c r="H48" s="7"/>
      <c r="I48" s="7"/>
    </row>
    <row r="49" spans="1:9" ht="63" x14ac:dyDescent="0.3">
      <c r="A49" s="40">
        <v>41</v>
      </c>
      <c r="B49" s="6" t="s">
        <v>47</v>
      </c>
      <c r="C49" s="14" t="s">
        <v>215</v>
      </c>
      <c r="D49" s="6" t="s">
        <v>109</v>
      </c>
      <c r="E49" s="7" t="s">
        <v>161</v>
      </c>
      <c r="F49" s="36">
        <v>1800</v>
      </c>
      <c r="G49" s="5" t="s">
        <v>10</v>
      </c>
      <c r="H49" s="7"/>
      <c r="I49" s="7"/>
    </row>
    <row r="50" spans="1:9" ht="31.5" x14ac:dyDescent="0.3">
      <c r="A50" s="40">
        <v>42</v>
      </c>
      <c r="B50" s="6" t="s">
        <v>48</v>
      </c>
      <c r="C50" s="14" t="s">
        <v>215</v>
      </c>
      <c r="D50" s="6" t="s">
        <v>110</v>
      </c>
      <c r="E50" s="7" t="s">
        <v>146</v>
      </c>
      <c r="F50" s="36">
        <v>7000</v>
      </c>
      <c r="G50" s="5" t="s">
        <v>10</v>
      </c>
      <c r="H50" s="7"/>
      <c r="I50" s="7"/>
    </row>
    <row r="51" spans="1:9" ht="78.75" x14ac:dyDescent="0.3">
      <c r="A51" s="40">
        <v>43</v>
      </c>
      <c r="B51" s="6" t="s">
        <v>49</v>
      </c>
      <c r="C51" s="14" t="s">
        <v>215</v>
      </c>
      <c r="D51" s="6" t="s">
        <v>111</v>
      </c>
      <c r="E51" s="7" t="s">
        <v>156</v>
      </c>
      <c r="F51" s="36">
        <v>500</v>
      </c>
      <c r="G51" s="5" t="s">
        <v>10</v>
      </c>
      <c r="H51" s="7"/>
      <c r="I51" s="7"/>
    </row>
    <row r="52" spans="1:9" ht="63" x14ac:dyDescent="0.3">
      <c r="A52" s="40">
        <v>44</v>
      </c>
      <c r="B52" s="6" t="s">
        <v>50</v>
      </c>
      <c r="C52" s="14" t="s">
        <v>215</v>
      </c>
      <c r="D52" s="6" t="s">
        <v>112</v>
      </c>
      <c r="E52" s="7" t="s">
        <v>157</v>
      </c>
      <c r="F52" s="36">
        <v>650</v>
      </c>
      <c r="G52" s="5" t="s">
        <v>10</v>
      </c>
      <c r="H52" s="7"/>
      <c r="I52" s="7"/>
    </row>
    <row r="53" spans="1:9" ht="31.5" x14ac:dyDescent="0.3">
      <c r="A53" s="40">
        <v>45</v>
      </c>
      <c r="B53" s="6" t="s">
        <v>51</v>
      </c>
      <c r="C53" s="14" t="s">
        <v>215</v>
      </c>
      <c r="D53" s="6" t="s">
        <v>113</v>
      </c>
      <c r="E53" s="7" t="s">
        <v>154</v>
      </c>
      <c r="F53" s="36">
        <v>200</v>
      </c>
      <c r="G53" s="5" t="s">
        <v>10</v>
      </c>
      <c r="H53" s="7"/>
      <c r="I53" s="7"/>
    </row>
    <row r="54" spans="1:9" ht="31.5" x14ac:dyDescent="0.3">
      <c r="A54" s="40">
        <v>46</v>
      </c>
      <c r="B54" s="6" t="s">
        <v>52</v>
      </c>
      <c r="C54" s="14" t="s">
        <v>215</v>
      </c>
      <c r="D54" s="6" t="s">
        <v>114</v>
      </c>
      <c r="E54" s="7" t="s">
        <v>154</v>
      </c>
      <c r="F54" s="36">
        <v>500</v>
      </c>
      <c r="G54" s="5" t="s">
        <v>10</v>
      </c>
      <c r="H54" s="7"/>
      <c r="I54" s="7"/>
    </row>
    <row r="55" spans="1:9" ht="31.5" x14ac:dyDescent="0.3">
      <c r="A55" s="40">
        <v>47</v>
      </c>
      <c r="B55" s="6" t="s">
        <v>53</v>
      </c>
      <c r="C55" s="14" t="s">
        <v>215</v>
      </c>
      <c r="D55" s="6" t="s">
        <v>115</v>
      </c>
      <c r="E55" s="7" t="s">
        <v>140</v>
      </c>
      <c r="F55" s="36">
        <v>5000</v>
      </c>
      <c r="G55" s="5" t="s">
        <v>10</v>
      </c>
      <c r="H55" s="7"/>
      <c r="I55" s="7"/>
    </row>
    <row r="56" spans="1:9" x14ac:dyDescent="0.3">
      <c r="A56" s="40">
        <v>48</v>
      </c>
      <c r="B56" s="6" t="s">
        <v>54</v>
      </c>
      <c r="C56" s="14" t="s">
        <v>215</v>
      </c>
      <c r="D56" s="6" t="s">
        <v>116</v>
      </c>
      <c r="E56" s="7" t="s">
        <v>152</v>
      </c>
      <c r="F56" s="36">
        <v>350</v>
      </c>
      <c r="G56" s="5" t="s">
        <v>10</v>
      </c>
      <c r="H56" s="7"/>
      <c r="I56" s="7"/>
    </row>
    <row r="57" spans="1:9" ht="31.5" x14ac:dyDescent="0.3">
      <c r="A57" s="40">
        <v>49</v>
      </c>
      <c r="B57" s="6" t="s">
        <v>55</v>
      </c>
      <c r="C57" s="14" t="s">
        <v>215</v>
      </c>
      <c r="D57" s="6" t="s">
        <v>117</v>
      </c>
      <c r="E57" s="7" t="s">
        <v>14</v>
      </c>
      <c r="F57" s="36">
        <v>2500</v>
      </c>
      <c r="G57" s="5" t="s">
        <v>10</v>
      </c>
      <c r="H57" s="7"/>
      <c r="I57" s="7"/>
    </row>
    <row r="58" spans="1:9" ht="31.5" x14ac:dyDescent="0.3">
      <c r="A58" s="40">
        <v>50</v>
      </c>
      <c r="B58" s="6" t="s">
        <v>56</v>
      </c>
      <c r="C58" s="14" t="s">
        <v>215</v>
      </c>
      <c r="D58" s="6" t="s">
        <v>118</v>
      </c>
      <c r="E58" s="7" t="s">
        <v>140</v>
      </c>
      <c r="F58" s="36">
        <v>300</v>
      </c>
      <c r="G58" s="5" t="s">
        <v>10</v>
      </c>
      <c r="H58" s="7"/>
      <c r="I58" s="7"/>
    </row>
    <row r="59" spans="1:9" ht="31.5" x14ac:dyDescent="0.3">
      <c r="A59" s="40">
        <v>51</v>
      </c>
      <c r="B59" s="6" t="s">
        <v>57</v>
      </c>
      <c r="C59" s="14" t="s">
        <v>215</v>
      </c>
      <c r="D59" s="6" t="s">
        <v>119</v>
      </c>
      <c r="E59" s="7" t="s">
        <v>142</v>
      </c>
      <c r="F59" s="36">
        <v>165</v>
      </c>
      <c r="G59" s="5" t="s">
        <v>10</v>
      </c>
      <c r="H59" s="7"/>
      <c r="I59" s="7"/>
    </row>
    <row r="60" spans="1:9" x14ac:dyDescent="0.3">
      <c r="A60" s="40">
        <v>52</v>
      </c>
      <c r="B60" s="6" t="s">
        <v>58</v>
      </c>
      <c r="C60" s="14" t="s">
        <v>215</v>
      </c>
      <c r="D60" s="6" t="s">
        <v>120</v>
      </c>
      <c r="E60" s="7" t="s">
        <v>140</v>
      </c>
      <c r="F60" s="36">
        <v>2000</v>
      </c>
      <c r="G60" s="5" t="s">
        <v>10</v>
      </c>
      <c r="H60" s="7"/>
      <c r="I60" s="7"/>
    </row>
    <row r="61" spans="1:9" ht="97.5" x14ac:dyDescent="0.3">
      <c r="A61" s="40">
        <v>53</v>
      </c>
      <c r="B61" s="6" t="s">
        <v>59</v>
      </c>
      <c r="C61" s="14" t="s">
        <v>215</v>
      </c>
      <c r="D61" s="6" t="s">
        <v>163</v>
      </c>
      <c r="E61" s="7" t="s">
        <v>150</v>
      </c>
      <c r="F61" s="36">
        <v>730</v>
      </c>
      <c r="G61" s="5" t="s">
        <v>10</v>
      </c>
      <c r="H61" s="7"/>
      <c r="I61" s="7"/>
    </row>
    <row r="62" spans="1:9" ht="110.25" x14ac:dyDescent="0.3">
      <c r="A62" s="40">
        <v>54</v>
      </c>
      <c r="B62" s="6" t="s">
        <v>60</v>
      </c>
      <c r="C62" s="14" t="s">
        <v>215</v>
      </c>
      <c r="D62" s="6" t="s">
        <v>121</v>
      </c>
      <c r="E62" s="7" t="s">
        <v>146</v>
      </c>
      <c r="F62" s="36">
        <v>2000</v>
      </c>
      <c r="G62" s="5" t="s">
        <v>10</v>
      </c>
      <c r="H62" s="7"/>
      <c r="I62" s="7"/>
    </row>
    <row r="63" spans="1:9" ht="47.25" x14ac:dyDescent="0.3">
      <c r="A63" s="40">
        <v>55</v>
      </c>
      <c r="B63" s="6" t="s">
        <v>61</v>
      </c>
      <c r="C63" s="14" t="s">
        <v>215</v>
      </c>
      <c r="D63" s="6" t="s">
        <v>122</v>
      </c>
      <c r="E63" s="7" t="s">
        <v>140</v>
      </c>
      <c r="F63" s="36">
        <v>400</v>
      </c>
      <c r="G63" s="5" t="s">
        <v>10</v>
      </c>
      <c r="H63" s="7"/>
      <c r="I63" s="7"/>
    </row>
    <row r="64" spans="1:9" ht="31.5" x14ac:dyDescent="0.3">
      <c r="A64" s="40">
        <v>56</v>
      </c>
      <c r="B64" s="6" t="s">
        <v>62</v>
      </c>
      <c r="C64" s="14" t="s">
        <v>215</v>
      </c>
      <c r="D64" s="6" t="s">
        <v>123</v>
      </c>
      <c r="E64" s="7" t="s">
        <v>154</v>
      </c>
      <c r="F64" s="36">
        <v>2000</v>
      </c>
      <c r="G64" s="5" t="s">
        <v>10</v>
      </c>
      <c r="H64" s="7"/>
      <c r="I64" s="7"/>
    </row>
    <row r="65" spans="1:9" ht="31.5" x14ac:dyDescent="0.3">
      <c r="A65" s="40">
        <v>57</v>
      </c>
      <c r="B65" s="6" t="s">
        <v>63</v>
      </c>
      <c r="C65" s="14" t="s">
        <v>215</v>
      </c>
      <c r="D65" s="6" t="s">
        <v>124</v>
      </c>
      <c r="E65" s="7" t="s">
        <v>285</v>
      </c>
      <c r="F65" s="36">
        <v>25000</v>
      </c>
      <c r="G65" s="5" t="s">
        <v>10</v>
      </c>
      <c r="H65" s="7"/>
      <c r="I65" s="7"/>
    </row>
    <row r="66" spans="1:9" x14ac:dyDescent="0.3">
      <c r="A66" s="40">
        <v>58</v>
      </c>
      <c r="B66" s="6" t="s">
        <v>64</v>
      </c>
      <c r="C66" s="14" t="s">
        <v>215</v>
      </c>
      <c r="D66" s="6" t="s">
        <v>125</v>
      </c>
      <c r="E66" s="7" t="s">
        <v>158</v>
      </c>
      <c r="F66" s="36">
        <v>3750</v>
      </c>
      <c r="G66" s="5" t="s">
        <v>10</v>
      </c>
      <c r="H66" s="7"/>
      <c r="I66" s="7"/>
    </row>
    <row r="67" spans="1:9" x14ac:dyDescent="0.3">
      <c r="A67" s="40">
        <v>59</v>
      </c>
      <c r="B67" s="6" t="s">
        <v>65</v>
      </c>
      <c r="C67" s="14" t="s">
        <v>215</v>
      </c>
      <c r="D67" s="6" t="s">
        <v>126</v>
      </c>
      <c r="E67" s="7" t="s">
        <v>159</v>
      </c>
      <c r="F67" s="36">
        <v>4350</v>
      </c>
      <c r="G67" s="5" t="s">
        <v>10</v>
      </c>
      <c r="H67" s="7"/>
      <c r="I67" s="7"/>
    </row>
    <row r="68" spans="1:9" x14ac:dyDescent="0.3">
      <c r="A68" s="40">
        <v>60</v>
      </c>
      <c r="B68" s="6" t="s">
        <v>66</v>
      </c>
      <c r="C68" s="14" t="s">
        <v>215</v>
      </c>
      <c r="D68" s="6" t="s">
        <v>127</v>
      </c>
      <c r="E68" s="7" t="s">
        <v>159</v>
      </c>
      <c r="F68" s="36">
        <v>750</v>
      </c>
      <c r="G68" s="5" t="s">
        <v>10</v>
      </c>
      <c r="H68" s="7"/>
      <c r="I68" s="7"/>
    </row>
    <row r="69" spans="1:9" ht="31.5" x14ac:dyDescent="0.3">
      <c r="A69" s="40">
        <v>61</v>
      </c>
      <c r="B69" s="6" t="s">
        <v>67</v>
      </c>
      <c r="C69" s="14" t="s">
        <v>215</v>
      </c>
      <c r="D69" s="12" t="s">
        <v>164</v>
      </c>
      <c r="E69" s="7" t="s">
        <v>160</v>
      </c>
      <c r="F69" s="36">
        <v>500</v>
      </c>
      <c r="G69" s="5" t="s">
        <v>10</v>
      </c>
      <c r="H69" s="7"/>
      <c r="I69" s="7"/>
    </row>
    <row r="70" spans="1:9" x14ac:dyDescent="0.3">
      <c r="A70" s="40">
        <v>62</v>
      </c>
      <c r="B70" s="6" t="s">
        <v>68</v>
      </c>
      <c r="C70" s="14" t="s">
        <v>215</v>
      </c>
      <c r="D70" s="6" t="s">
        <v>128</v>
      </c>
      <c r="E70" s="7" t="s">
        <v>152</v>
      </c>
      <c r="F70" s="36">
        <v>3000</v>
      </c>
      <c r="G70" s="5" t="s">
        <v>10</v>
      </c>
      <c r="H70" s="7"/>
      <c r="I70" s="7"/>
    </row>
    <row r="71" spans="1:9" ht="31.5" x14ac:dyDescent="0.3">
      <c r="A71" s="40">
        <v>63</v>
      </c>
      <c r="B71" s="6" t="s">
        <v>69</v>
      </c>
      <c r="C71" s="14" t="s">
        <v>215</v>
      </c>
      <c r="D71" s="6" t="s">
        <v>129</v>
      </c>
      <c r="E71" s="7" t="s">
        <v>140</v>
      </c>
      <c r="F71" s="36">
        <v>250</v>
      </c>
      <c r="G71" s="5" t="s">
        <v>10</v>
      </c>
      <c r="H71" s="7"/>
      <c r="I71" s="7"/>
    </row>
    <row r="72" spans="1:9" ht="31.5" x14ac:dyDescent="0.3">
      <c r="A72" s="40">
        <v>64</v>
      </c>
      <c r="B72" s="6" t="s">
        <v>70</v>
      </c>
      <c r="C72" s="14" t="s">
        <v>215</v>
      </c>
      <c r="D72" s="6" t="s">
        <v>130</v>
      </c>
      <c r="E72" s="7" t="s">
        <v>152</v>
      </c>
      <c r="F72" s="36">
        <v>1000</v>
      </c>
      <c r="G72" s="5" t="s">
        <v>10</v>
      </c>
      <c r="H72" s="7"/>
      <c r="I72" s="7"/>
    </row>
    <row r="73" spans="1:9" ht="47.25" x14ac:dyDescent="0.3">
      <c r="A73" s="40">
        <v>65</v>
      </c>
      <c r="B73" s="6" t="s">
        <v>71</v>
      </c>
      <c r="C73" s="14" t="s">
        <v>215</v>
      </c>
      <c r="D73" s="6" t="s">
        <v>131</v>
      </c>
      <c r="E73" s="7" t="s">
        <v>152</v>
      </c>
      <c r="F73" s="36">
        <v>1000</v>
      </c>
      <c r="G73" s="5" t="s">
        <v>10</v>
      </c>
      <c r="H73" s="7"/>
      <c r="I73" s="7"/>
    </row>
    <row r="74" spans="1:9" ht="31.5" x14ac:dyDescent="0.3">
      <c r="A74" s="40">
        <v>66</v>
      </c>
      <c r="B74" s="6" t="s">
        <v>72</v>
      </c>
      <c r="C74" s="14" t="s">
        <v>215</v>
      </c>
      <c r="D74" s="6" t="s">
        <v>132</v>
      </c>
      <c r="E74" s="7" t="s">
        <v>140</v>
      </c>
      <c r="F74" s="36">
        <v>1000</v>
      </c>
      <c r="G74" s="5" t="s">
        <v>10</v>
      </c>
      <c r="H74" s="7"/>
      <c r="I74" s="7"/>
    </row>
    <row r="75" spans="1:9" ht="31.5" x14ac:dyDescent="0.3">
      <c r="A75" s="40">
        <v>67</v>
      </c>
      <c r="B75" s="6" t="s">
        <v>73</v>
      </c>
      <c r="C75" s="14" t="s">
        <v>215</v>
      </c>
      <c r="D75" s="6" t="s">
        <v>133</v>
      </c>
      <c r="E75" s="7" t="s">
        <v>159</v>
      </c>
      <c r="F75" s="36">
        <v>5000</v>
      </c>
      <c r="G75" s="5" t="s">
        <v>10</v>
      </c>
      <c r="H75" s="7"/>
      <c r="I75" s="7"/>
    </row>
    <row r="76" spans="1:9" ht="47.25" x14ac:dyDescent="0.3">
      <c r="A76" s="40">
        <v>68</v>
      </c>
      <c r="B76" s="6" t="s">
        <v>74</v>
      </c>
      <c r="C76" s="14" t="s">
        <v>215</v>
      </c>
      <c r="D76" s="6" t="s">
        <v>134</v>
      </c>
      <c r="E76" s="7" t="s">
        <v>153</v>
      </c>
      <c r="F76" s="36">
        <v>200</v>
      </c>
      <c r="G76" s="5" t="s">
        <v>10</v>
      </c>
      <c r="H76" s="7"/>
      <c r="I76" s="7"/>
    </row>
    <row r="77" spans="1:9" ht="31.5" x14ac:dyDescent="0.3">
      <c r="A77" s="40">
        <v>69</v>
      </c>
      <c r="B77" s="6" t="s">
        <v>75</v>
      </c>
      <c r="C77" s="14" t="s">
        <v>215</v>
      </c>
      <c r="D77" s="6" t="s">
        <v>135</v>
      </c>
      <c r="E77" s="7" t="s">
        <v>159</v>
      </c>
      <c r="F77" s="36">
        <v>1000</v>
      </c>
      <c r="G77" s="5" t="s">
        <v>10</v>
      </c>
      <c r="H77" s="7"/>
      <c r="I77" s="7"/>
    </row>
    <row r="78" spans="1:9" x14ac:dyDescent="0.3">
      <c r="A78" s="40">
        <v>70</v>
      </c>
      <c r="B78" s="6" t="s">
        <v>76</v>
      </c>
      <c r="C78" s="14" t="s">
        <v>215</v>
      </c>
      <c r="D78" s="6" t="s">
        <v>136</v>
      </c>
      <c r="E78" s="7" t="s">
        <v>140</v>
      </c>
      <c r="F78" s="36">
        <v>500</v>
      </c>
      <c r="G78" s="5" t="s">
        <v>10</v>
      </c>
      <c r="H78" s="7"/>
      <c r="I78" s="7"/>
    </row>
    <row r="79" spans="1:9" x14ac:dyDescent="0.3">
      <c r="A79" s="40">
        <v>71</v>
      </c>
      <c r="B79" s="6" t="s">
        <v>77</v>
      </c>
      <c r="C79" s="14" t="s">
        <v>215</v>
      </c>
      <c r="D79" s="6" t="s">
        <v>137</v>
      </c>
      <c r="E79" s="7" t="s">
        <v>146</v>
      </c>
      <c r="F79" s="36">
        <v>1000</v>
      </c>
      <c r="G79" s="5" t="s">
        <v>10</v>
      </c>
      <c r="H79" s="7"/>
      <c r="I79" s="7"/>
    </row>
    <row r="80" spans="1:9" x14ac:dyDescent="0.3">
      <c r="A80" s="40">
        <v>72</v>
      </c>
      <c r="B80" s="21" t="s">
        <v>180</v>
      </c>
      <c r="C80" s="14" t="s">
        <v>215</v>
      </c>
      <c r="D80" s="33"/>
      <c r="E80" s="22" t="s">
        <v>205</v>
      </c>
      <c r="F80" s="36">
        <v>3000</v>
      </c>
      <c r="G80" s="5" t="s">
        <v>10</v>
      </c>
      <c r="H80" s="5"/>
      <c r="I80" s="5"/>
    </row>
    <row r="81" spans="1:9" ht="31.5" x14ac:dyDescent="0.3">
      <c r="A81" s="40">
        <v>73</v>
      </c>
      <c r="B81" s="21" t="s">
        <v>182</v>
      </c>
      <c r="C81" s="14" t="s">
        <v>215</v>
      </c>
      <c r="D81" s="23" t="s">
        <v>216</v>
      </c>
      <c r="E81" s="22" t="s">
        <v>14</v>
      </c>
      <c r="F81" s="36">
        <v>1000</v>
      </c>
      <c r="G81" s="5" t="s">
        <v>10</v>
      </c>
      <c r="H81" s="5"/>
      <c r="I81" s="5"/>
    </row>
    <row r="82" spans="1:9" ht="252" x14ac:dyDescent="0.3">
      <c r="A82" s="40">
        <v>74</v>
      </c>
      <c r="B82" s="24" t="s">
        <v>183</v>
      </c>
      <c r="C82" s="14" t="s">
        <v>215</v>
      </c>
      <c r="D82" s="25" t="s">
        <v>218</v>
      </c>
      <c r="E82" s="22" t="s">
        <v>283</v>
      </c>
      <c r="F82" s="37">
        <v>10000</v>
      </c>
      <c r="G82" s="5" t="s">
        <v>10</v>
      </c>
      <c r="H82" s="5"/>
      <c r="I82" s="5"/>
    </row>
    <row r="83" spans="1:9" ht="157.5" x14ac:dyDescent="0.3">
      <c r="A83" s="40">
        <v>75</v>
      </c>
      <c r="B83" s="21" t="s">
        <v>184</v>
      </c>
      <c r="C83" s="14" t="s">
        <v>215</v>
      </c>
      <c r="D83" s="23" t="s">
        <v>217</v>
      </c>
      <c r="E83" s="22" t="s">
        <v>282</v>
      </c>
      <c r="F83" s="37">
        <v>7000</v>
      </c>
      <c r="G83" s="5" t="s">
        <v>10</v>
      </c>
      <c r="H83" s="5"/>
      <c r="I83" s="5"/>
    </row>
    <row r="84" spans="1:9" ht="141.75" x14ac:dyDescent="0.3">
      <c r="A84" s="40">
        <v>76</v>
      </c>
      <c r="B84" s="21" t="s">
        <v>185</v>
      </c>
      <c r="C84" s="14" t="s">
        <v>215</v>
      </c>
      <c r="D84" s="23" t="s">
        <v>186</v>
      </c>
      <c r="E84" s="22" t="s">
        <v>187</v>
      </c>
      <c r="F84" s="37">
        <v>5000</v>
      </c>
      <c r="G84" s="5" t="s">
        <v>10</v>
      </c>
      <c r="H84" s="5"/>
      <c r="I84" s="5"/>
    </row>
    <row r="85" spans="1:9" ht="157.5" x14ac:dyDescent="0.3">
      <c r="A85" s="40">
        <v>77</v>
      </c>
      <c r="B85" s="21" t="s">
        <v>188</v>
      </c>
      <c r="C85" s="14" t="s">
        <v>215</v>
      </c>
      <c r="D85" s="23" t="s">
        <v>219</v>
      </c>
      <c r="E85" s="22" t="s">
        <v>143</v>
      </c>
      <c r="F85" s="37">
        <v>5000</v>
      </c>
      <c r="G85" s="5" t="s">
        <v>10</v>
      </c>
      <c r="H85" s="5"/>
      <c r="I85" s="5"/>
    </row>
    <row r="86" spans="1:9" ht="173.25" x14ac:dyDescent="0.3">
      <c r="A86" s="40">
        <v>78</v>
      </c>
      <c r="B86" s="21" t="s">
        <v>189</v>
      </c>
      <c r="C86" s="14" t="s">
        <v>215</v>
      </c>
      <c r="D86" s="23" t="s">
        <v>220</v>
      </c>
      <c r="E86" s="22" t="s">
        <v>149</v>
      </c>
      <c r="F86" s="37">
        <v>10000</v>
      </c>
      <c r="G86" s="5" t="s">
        <v>10</v>
      </c>
      <c r="H86" s="5"/>
      <c r="I86" s="5"/>
    </row>
    <row r="87" spans="1:9" ht="173.25" x14ac:dyDescent="0.3">
      <c r="A87" s="40">
        <v>79</v>
      </c>
      <c r="B87" s="21" t="s">
        <v>190</v>
      </c>
      <c r="C87" s="14" t="s">
        <v>215</v>
      </c>
      <c r="D87" s="23" t="s">
        <v>191</v>
      </c>
      <c r="E87" s="22" t="s">
        <v>192</v>
      </c>
      <c r="F87" s="37">
        <v>4000</v>
      </c>
      <c r="G87" s="5" t="s">
        <v>10</v>
      </c>
      <c r="H87" s="5"/>
      <c r="I87" s="5"/>
    </row>
    <row r="88" spans="1:9" ht="189" x14ac:dyDescent="0.3">
      <c r="A88" s="40">
        <v>80</v>
      </c>
      <c r="B88" s="21" t="s">
        <v>193</v>
      </c>
      <c r="C88" s="14" t="s">
        <v>215</v>
      </c>
      <c r="D88" s="23" t="s">
        <v>221</v>
      </c>
      <c r="E88" s="22" t="s">
        <v>284</v>
      </c>
      <c r="F88" s="38">
        <v>7000</v>
      </c>
      <c r="G88" s="5" t="s">
        <v>10</v>
      </c>
      <c r="H88" s="5"/>
      <c r="I88" s="5"/>
    </row>
    <row r="89" spans="1:9" ht="220.5" x14ac:dyDescent="0.3">
      <c r="A89" s="40">
        <v>81</v>
      </c>
      <c r="B89" s="21" t="s">
        <v>194</v>
      </c>
      <c r="C89" s="14" t="s">
        <v>215</v>
      </c>
      <c r="D89" s="23" t="s">
        <v>222</v>
      </c>
      <c r="E89" s="22" t="s">
        <v>149</v>
      </c>
      <c r="F89" s="37">
        <v>550</v>
      </c>
      <c r="G89" s="5" t="s">
        <v>10</v>
      </c>
      <c r="H89" s="5"/>
      <c r="I89" s="5"/>
    </row>
    <row r="90" spans="1:9" ht="157.5" x14ac:dyDescent="0.3">
      <c r="A90" s="40">
        <v>82</v>
      </c>
      <c r="B90" s="21" t="s">
        <v>195</v>
      </c>
      <c r="C90" s="14" t="s">
        <v>215</v>
      </c>
      <c r="D90" s="23" t="s">
        <v>223</v>
      </c>
      <c r="E90" s="22" t="s">
        <v>142</v>
      </c>
      <c r="F90" s="37">
        <v>1500</v>
      </c>
      <c r="G90" s="5" t="s">
        <v>10</v>
      </c>
      <c r="H90" s="5"/>
      <c r="I90" s="5"/>
    </row>
    <row r="91" spans="1:9" ht="299.25" x14ac:dyDescent="0.3">
      <c r="A91" s="40">
        <v>83</v>
      </c>
      <c r="B91" s="26" t="s">
        <v>196</v>
      </c>
      <c r="C91" s="14" t="s">
        <v>215</v>
      </c>
      <c r="D91" s="23" t="s">
        <v>197</v>
      </c>
      <c r="E91" s="22" t="s">
        <v>198</v>
      </c>
      <c r="F91" s="37">
        <v>5000</v>
      </c>
      <c r="G91" s="5" t="s">
        <v>10</v>
      </c>
      <c r="H91" s="5"/>
      <c r="I91" s="5"/>
    </row>
    <row r="92" spans="1:9" ht="157.5" x14ac:dyDescent="0.3">
      <c r="A92" s="40">
        <v>84</v>
      </c>
      <c r="B92" s="21" t="s">
        <v>199</v>
      </c>
      <c r="C92" s="14" t="s">
        <v>215</v>
      </c>
      <c r="D92" s="23" t="s">
        <v>224</v>
      </c>
      <c r="E92" s="22" t="s">
        <v>280</v>
      </c>
      <c r="F92" s="37">
        <v>10000</v>
      </c>
      <c r="G92" s="5" t="s">
        <v>10</v>
      </c>
      <c r="H92" s="5"/>
      <c r="I92" s="5"/>
    </row>
    <row r="93" spans="1:9" ht="315" x14ac:dyDescent="0.3">
      <c r="A93" s="40">
        <v>85</v>
      </c>
      <c r="B93" s="21" t="s">
        <v>200</v>
      </c>
      <c r="C93" s="14" t="s">
        <v>215</v>
      </c>
      <c r="D93" s="23" t="s">
        <v>225</v>
      </c>
      <c r="E93" s="22" t="s">
        <v>201</v>
      </c>
      <c r="F93" s="37">
        <v>16000</v>
      </c>
      <c r="G93" s="5" t="s">
        <v>10</v>
      </c>
      <c r="H93" s="5"/>
      <c r="I93" s="5"/>
    </row>
    <row r="94" spans="1:9" ht="236.25" x14ac:dyDescent="0.3">
      <c r="A94" s="40">
        <v>86</v>
      </c>
      <c r="B94" s="21" t="s">
        <v>202</v>
      </c>
      <c r="C94" s="14" t="s">
        <v>215</v>
      </c>
      <c r="D94" s="23" t="s">
        <v>203</v>
      </c>
      <c r="E94" s="22" t="s">
        <v>181</v>
      </c>
      <c r="F94" s="37">
        <v>8000</v>
      </c>
      <c r="G94" s="5" t="s">
        <v>10</v>
      </c>
      <c r="H94" s="5"/>
      <c r="I94" s="5"/>
    </row>
    <row r="95" spans="1:9" ht="409.5" x14ac:dyDescent="0.3">
      <c r="A95" s="40">
        <v>87</v>
      </c>
      <c r="B95" s="21" t="s">
        <v>204</v>
      </c>
      <c r="C95" s="14" t="s">
        <v>215</v>
      </c>
      <c r="D95" s="23" t="s">
        <v>226</v>
      </c>
      <c r="E95" s="22" t="s">
        <v>205</v>
      </c>
      <c r="F95" s="37">
        <v>4500</v>
      </c>
      <c r="G95" s="5" t="s">
        <v>10</v>
      </c>
      <c r="H95" s="5"/>
      <c r="I95" s="5"/>
    </row>
    <row r="96" spans="1:9" ht="252" x14ac:dyDescent="0.3">
      <c r="A96" s="40">
        <v>88</v>
      </c>
      <c r="B96" s="21" t="s">
        <v>206</v>
      </c>
      <c r="C96" s="14" t="s">
        <v>215</v>
      </c>
      <c r="D96" s="23" t="s">
        <v>227</v>
      </c>
      <c r="E96" s="22" t="s">
        <v>205</v>
      </c>
      <c r="F96" s="37">
        <v>7000</v>
      </c>
      <c r="G96" s="5" t="s">
        <v>10</v>
      </c>
      <c r="H96" s="5"/>
      <c r="I96" s="5"/>
    </row>
    <row r="97" spans="1:9" ht="409.5" x14ac:dyDescent="0.3">
      <c r="A97" s="40">
        <v>89</v>
      </c>
      <c r="B97" s="21" t="s">
        <v>207</v>
      </c>
      <c r="C97" s="14" t="s">
        <v>215</v>
      </c>
      <c r="D97" s="23" t="s">
        <v>208</v>
      </c>
      <c r="E97" s="22" t="s">
        <v>150</v>
      </c>
      <c r="F97" s="37">
        <v>800</v>
      </c>
      <c r="G97" s="5" t="s">
        <v>10</v>
      </c>
      <c r="H97" s="5"/>
      <c r="I97" s="5"/>
    </row>
    <row r="98" spans="1:9" ht="157.5" x14ac:dyDescent="0.3">
      <c r="A98" s="40">
        <v>90</v>
      </c>
      <c r="B98" s="21" t="s">
        <v>209</v>
      </c>
      <c r="C98" s="14" t="s">
        <v>215</v>
      </c>
      <c r="D98" s="23" t="s">
        <v>210</v>
      </c>
      <c r="E98" s="22" t="s">
        <v>205</v>
      </c>
      <c r="F98" s="37">
        <v>4500</v>
      </c>
      <c r="G98" s="5" t="s">
        <v>10</v>
      </c>
      <c r="H98" s="5"/>
      <c r="I98" s="5"/>
    </row>
    <row r="99" spans="1:9" ht="110.25" x14ac:dyDescent="0.3">
      <c r="A99" s="40">
        <v>91</v>
      </c>
      <c r="B99" s="21" t="s">
        <v>211</v>
      </c>
      <c r="C99" s="14" t="s">
        <v>215</v>
      </c>
      <c r="D99" s="23" t="s">
        <v>228</v>
      </c>
      <c r="E99" s="13" t="s">
        <v>272</v>
      </c>
      <c r="F99" s="37">
        <v>7000</v>
      </c>
      <c r="G99" s="5" t="s">
        <v>10</v>
      </c>
      <c r="H99" s="5"/>
      <c r="I99" s="5"/>
    </row>
    <row r="100" spans="1:9" ht="173.25" x14ac:dyDescent="0.3">
      <c r="A100" s="40">
        <v>92</v>
      </c>
      <c r="B100" s="21" t="s">
        <v>212</v>
      </c>
      <c r="C100" s="14" t="s">
        <v>215</v>
      </c>
      <c r="D100" s="23" t="s">
        <v>213</v>
      </c>
      <c r="E100" s="13" t="s">
        <v>205</v>
      </c>
      <c r="F100" s="37">
        <v>7500</v>
      </c>
      <c r="G100" s="5" t="s">
        <v>10</v>
      </c>
      <c r="H100" s="5"/>
      <c r="I100" s="5"/>
    </row>
    <row r="101" spans="1:9" ht="173.25" x14ac:dyDescent="0.3">
      <c r="A101" s="40">
        <v>93</v>
      </c>
      <c r="B101" s="27" t="s">
        <v>214</v>
      </c>
      <c r="C101" s="14" t="s">
        <v>215</v>
      </c>
      <c r="D101" s="23" t="s">
        <v>229</v>
      </c>
      <c r="E101" s="13" t="s">
        <v>198</v>
      </c>
      <c r="F101" s="37">
        <v>2000</v>
      </c>
      <c r="G101" s="5" t="s">
        <v>10</v>
      </c>
      <c r="H101" s="5"/>
      <c r="I101" s="5"/>
    </row>
    <row r="102" spans="1:9" ht="47.25" x14ac:dyDescent="0.3">
      <c r="A102" s="40">
        <v>94</v>
      </c>
      <c r="B102" s="28" t="s">
        <v>230</v>
      </c>
      <c r="C102" s="29" t="s">
        <v>215</v>
      </c>
      <c r="D102" s="30" t="s">
        <v>245</v>
      </c>
      <c r="E102" s="31" t="s">
        <v>261</v>
      </c>
      <c r="F102" s="37">
        <f>SUM(336*1)</f>
        <v>336</v>
      </c>
      <c r="G102" s="5" t="s">
        <v>10</v>
      </c>
      <c r="H102" s="5"/>
      <c r="I102" s="5"/>
    </row>
    <row r="103" spans="1:9" ht="110.25" x14ac:dyDescent="0.3">
      <c r="A103" s="40">
        <v>95</v>
      </c>
      <c r="B103" s="28" t="s">
        <v>273</v>
      </c>
      <c r="C103" s="29" t="s">
        <v>215</v>
      </c>
      <c r="D103" s="30" t="s">
        <v>269</v>
      </c>
      <c r="E103" s="31" t="s">
        <v>14</v>
      </c>
      <c r="F103" s="37">
        <f>SUM(510*2)</f>
        <v>1020</v>
      </c>
      <c r="G103" s="5" t="s">
        <v>10</v>
      </c>
      <c r="H103" s="5"/>
      <c r="I103" s="5"/>
    </row>
    <row r="104" spans="1:9" ht="78.75" x14ac:dyDescent="0.3">
      <c r="A104" s="40">
        <v>96</v>
      </c>
      <c r="B104" s="28" t="s">
        <v>231</v>
      </c>
      <c r="C104" s="29" t="s">
        <v>215</v>
      </c>
      <c r="D104" s="30" t="s">
        <v>246</v>
      </c>
      <c r="E104" s="31" t="s">
        <v>262</v>
      </c>
      <c r="F104" s="37">
        <f>SUM(60*10)</f>
        <v>600</v>
      </c>
      <c r="G104" s="5" t="s">
        <v>10</v>
      </c>
      <c r="H104" s="5"/>
      <c r="I104" s="5"/>
    </row>
    <row r="105" spans="1:9" ht="110.25" x14ac:dyDescent="0.3">
      <c r="A105" s="40">
        <v>97</v>
      </c>
      <c r="B105" s="28" t="s">
        <v>232</v>
      </c>
      <c r="C105" s="29" t="s">
        <v>215</v>
      </c>
      <c r="D105" s="30" t="s">
        <v>247</v>
      </c>
      <c r="E105" s="31" t="s">
        <v>187</v>
      </c>
      <c r="F105" s="37">
        <f>SUM(350*5)</f>
        <v>1750</v>
      </c>
      <c r="G105" s="5" t="s">
        <v>10</v>
      </c>
      <c r="H105" s="5"/>
      <c r="I105" s="5"/>
    </row>
    <row r="106" spans="1:9" ht="126" x14ac:dyDescent="0.3">
      <c r="A106" s="40">
        <v>98</v>
      </c>
      <c r="B106" s="28" t="s">
        <v>207</v>
      </c>
      <c r="C106" s="29" t="s">
        <v>215</v>
      </c>
      <c r="D106" s="30" t="s">
        <v>267</v>
      </c>
      <c r="E106" s="31" t="s">
        <v>263</v>
      </c>
      <c r="F106" s="37">
        <f>SUM(658*1)</f>
        <v>658</v>
      </c>
      <c r="G106" s="5" t="s">
        <v>10</v>
      </c>
      <c r="H106" s="5"/>
      <c r="I106" s="5"/>
    </row>
    <row r="107" spans="1:9" ht="47.25" x14ac:dyDescent="0.3">
      <c r="A107" s="40">
        <v>99</v>
      </c>
      <c r="B107" s="28" t="s">
        <v>233</v>
      </c>
      <c r="C107" s="29" t="s">
        <v>215</v>
      </c>
      <c r="D107" s="30" t="s">
        <v>248</v>
      </c>
      <c r="E107" s="31" t="s">
        <v>263</v>
      </c>
      <c r="F107" s="37">
        <f>SUM(1276*1)</f>
        <v>1276</v>
      </c>
      <c r="G107" s="5" t="s">
        <v>10</v>
      </c>
      <c r="H107" s="5"/>
      <c r="I107" s="5"/>
    </row>
    <row r="108" spans="1:9" ht="31.5" x14ac:dyDescent="0.3">
      <c r="A108" s="40">
        <v>100</v>
      </c>
      <c r="B108" s="28" t="s">
        <v>234</v>
      </c>
      <c r="C108" s="29" t="s">
        <v>215</v>
      </c>
      <c r="D108" s="30" t="s">
        <v>249</v>
      </c>
      <c r="E108" s="31" t="s">
        <v>270</v>
      </c>
      <c r="F108" s="37">
        <f>SUM(1800*1)</f>
        <v>1800</v>
      </c>
      <c r="G108" s="5" t="s">
        <v>10</v>
      </c>
      <c r="H108" s="5"/>
      <c r="I108" s="5"/>
    </row>
    <row r="109" spans="1:9" x14ac:dyDescent="0.3">
      <c r="A109" s="40">
        <v>101</v>
      </c>
      <c r="B109" s="28" t="s">
        <v>235</v>
      </c>
      <c r="C109" s="29" t="s">
        <v>215</v>
      </c>
      <c r="D109" s="30" t="s">
        <v>250</v>
      </c>
      <c r="E109" s="31" t="s">
        <v>14</v>
      </c>
      <c r="F109" s="37">
        <f>SUM(270*2)</f>
        <v>540</v>
      </c>
      <c r="G109" s="5" t="s">
        <v>10</v>
      </c>
      <c r="H109" s="5"/>
      <c r="I109" s="5"/>
    </row>
    <row r="110" spans="1:9" x14ac:dyDescent="0.3">
      <c r="A110" s="40">
        <v>102</v>
      </c>
      <c r="B110" s="28" t="s">
        <v>236</v>
      </c>
      <c r="C110" s="29" t="s">
        <v>215</v>
      </c>
      <c r="D110" s="30" t="s">
        <v>251</v>
      </c>
      <c r="E110" s="31" t="s">
        <v>14</v>
      </c>
      <c r="F110" s="37">
        <f>SUM(380*2)</f>
        <v>760</v>
      </c>
      <c r="G110" s="5" t="s">
        <v>10</v>
      </c>
      <c r="H110" s="5"/>
      <c r="I110" s="5"/>
    </row>
    <row r="111" spans="1:9" x14ac:dyDescent="0.3">
      <c r="A111" s="40">
        <v>103</v>
      </c>
      <c r="B111" s="28" t="s">
        <v>237</v>
      </c>
      <c r="C111" s="29" t="s">
        <v>215</v>
      </c>
      <c r="D111" s="30" t="s">
        <v>252</v>
      </c>
      <c r="E111" s="31" t="s">
        <v>143</v>
      </c>
      <c r="F111" s="37">
        <f>SUM(90*10)</f>
        <v>900</v>
      </c>
      <c r="G111" s="5" t="s">
        <v>10</v>
      </c>
      <c r="H111" s="5"/>
      <c r="I111" s="5"/>
    </row>
    <row r="112" spans="1:9" ht="31.5" x14ac:dyDescent="0.3">
      <c r="A112" s="40">
        <v>104</v>
      </c>
      <c r="B112" s="28" t="s">
        <v>238</v>
      </c>
      <c r="C112" s="29" t="s">
        <v>215</v>
      </c>
      <c r="D112" s="30" t="s">
        <v>253</v>
      </c>
      <c r="E112" s="31" t="s">
        <v>14</v>
      </c>
      <c r="F112" s="37">
        <f>SUM(136*2)</f>
        <v>272</v>
      </c>
      <c r="G112" s="5" t="s">
        <v>10</v>
      </c>
      <c r="H112" s="5"/>
      <c r="I112" s="5"/>
    </row>
    <row r="113" spans="1:9" ht="47.25" x14ac:dyDescent="0.3">
      <c r="A113" s="40">
        <v>105</v>
      </c>
      <c r="B113" s="28" t="s">
        <v>271</v>
      </c>
      <c r="C113" s="29" t="s">
        <v>215</v>
      </c>
      <c r="D113" s="30" t="s">
        <v>254</v>
      </c>
      <c r="E113" s="31" t="s">
        <v>272</v>
      </c>
      <c r="F113" s="37">
        <f>SUM(135*3)</f>
        <v>405</v>
      </c>
      <c r="G113" s="5" t="s">
        <v>10</v>
      </c>
      <c r="H113" s="5"/>
      <c r="I113" s="5"/>
    </row>
    <row r="114" spans="1:9" x14ac:dyDescent="0.3">
      <c r="A114" s="40">
        <v>106</v>
      </c>
      <c r="B114" s="32" t="s">
        <v>239</v>
      </c>
      <c r="C114" s="29" t="s">
        <v>215</v>
      </c>
      <c r="D114" s="30" t="s">
        <v>252</v>
      </c>
      <c r="E114" s="31" t="s">
        <v>143</v>
      </c>
      <c r="F114" s="37">
        <f>SUM(34*3)</f>
        <v>102</v>
      </c>
      <c r="G114" s="5" t="s">
        <v>10</v>
      </c>
      <c r="H114" s="5"/>
      <c r="I114" s="5"/>
    </row>
    <row r="115" spans="1:9" ht="31.5" x14ac:dyDescent="0.3">
      <c r="A115" s="40">
        <v>107</v>
      </c>
      <c r="B115" s="28" t="s">
        <v>240</v>
      </c>
      <c r="C115" s="29" t="s">
        <v>215</v>
      </c>
      <c r="D115" s="30" t="s">
        <v>255</v>
      </c>
      <c r="E115" s="31" t="s">
        <v>263</v>
      </c>
      <c r="F115" s="37">
        <f>SUM(1900*1)</f>
        <v>1900</v>
      </c>
      <c r="G115" s="5" t="s">
        <v>10</v>
      </c>
      <c r="H115" s="5"/>
      <c r="I115" s="5"/>
    </row>
    <row r="116" spans="1:9" x14ac:dyDescent="0.3">
      <c r="A116" s="40">
        <v>108</v>
      </c>
      <c r="B116" s="28" t="s">
        <v>241</v>
      </c>
      <c r="C116" s="29" t="s">
        <v>215</v>
      </c>
      <c r="D116" s="30" t="s">
        <v>256</v>
      </c>
      <c r="E116" s="31" t="s">
        <v>14</v>
      </c>
      <c r="F116" s="37">
        <f>SUM(210*2)</f>
        <v>420</v>
      </c>
      <c r="G116" s="5" t="s">
        <v>10</v>
      </c>
      <c r="H116" s="5"/>
      <c r="I116" s="5"/>
    </row>
    <row r="117" spans="1:9" ht="47.25" x14ac:dyDescent="0.3">
      <c r="A117" s="40">
        <v>109</v>
      </c>
      <c r="B117" s="32" t="s">
        <v>242</v>
      </c>
      <c r="C117" s="29" t="s">
        <v>215</v>
      </c>
      <c r="D117" s="30" t="s">
        <v>257</v>
      </c>
      <c r="E117" s="31" t="s">
        <v>264</v>
      </c>
      <c r="F117" s="37">
        <f>SUM(1100*1)</f>
        <v>1100</v>
      </c>
      <c r="G117" s="5" t="s">
        <v>10</v>
      </c>
      <c r="H117" s="5"/>
      <c r="I117" s="5"/>
    </row>
    <row r="118" spans="1:9" x14ac:dyDescent="0.3">
      <c r="A118" s="40">
        <v>110</v>
      </c>
      <c r="B118" s="28" t="s">
        <v>274</v>
      </c>
      <c r="C118" s="29" t="s">
        <v>215</v>
      </c>
      <c r="D118" s="30" t="s">
        <v>275</v>
      </c>
      <c r="E118" s="31" t="s">
        <v>161</v>
      </c>
      <c r="F118" s="37">
        <f>SUM(350*2)</f>
        <v>700</v>
      </c>
      <c r="G118" s="5" t="s">
        <v>10</v>
      </c>
      <c r="H118" s="5"/>
      <c r="I118" s="5"/>
    </row>
    <row r="119" spans="1:9" ht="409.5" x14ac:dyDescent="0.3">
      <c r="A119" s="40">
        <v>111</v>
      </c>
      <c r="B119" s="28" t="s">
        <v>243</v>
      </c>
      <c r="C119" s="29" t="s">
        <v>215</v>
      </c>
      <c r="D119" s="30" t="s">
        <v>258</v>
      </c>
      <c r="E119" s="31" t="s">
        <v>265</v>
      </c>
      <c r="F119" s="37">
        <f>SUM(70*5)</f>
        <v>350</v>
      </c>
      <c r="G119" s="5" t="s">
        <v>10</v>
      </c>
      <c r="H119" s="5"/>
      <c r="I119" s="5"/>
    </row>
    <row r="120" spans="1:9" x14ac:dyDescent="0.3">
      <c r="A120" s="40">
        <v>112</v>
      </c>
      <c r="B120" s="28" t="s">
        <v>276</v>
      </c>
      <c r="C120" s="29" t="s">
        <v>215</v>
      </c>
      <c r="D120" s="30" t="s">
        <v>259</v>
      </c>
      <c r="E120" s="31" t="s">
        <v>263</v>
      </c>
      <c r="F120" s="37">
        <f>SUM(975*1)</f>
        <v>975</v>
      </c>
      <c r="G120" s="5" t="s">
        <v>10</v>
      </c>
      <c r="H120" s="5"/>
      <c r="I120" s="5"/>
    </row>
    <row r="121" spans="1:9" ht="157.5" x14ac:dyDescent="0.3">
      <c r="A121" s="40">
        <v>113</v>
      </c>
      <c r="B121" s="28" t="s">
        <v>244</v>
      </c>
      <c r="C121" s="29" t="s">
        <v>215</v>
      </c>
      <c r="D121" s="30" t="s">
        <v>268</v>
      </c>
      <c r="E121" s="31" t="s">
        <v>266</v>
      </c>
      <c r="F121" s="37">
        <v>2000</v>
      </c>
      <c r="G121" s="5" t="s">
        <v>10</v>
      </c>
      <c r="H121" s="5"/>
      <c r="I121" s="5"/>
    </row>
    <row r="122" spans="1:9" ht="94.5" x14ac:dyDescent="0.3">
      <c r="A122" s="40">
        <v>114</v>
      </c>
      <c r="B122" s="28" t="s">
        <v>278</v>
      </c>
      <c r="C122" s="29" t="s">
        <v>215</v>
      </c>
      <c r="D122" s="30" t="s">
        <v>277</v>
      </c>
      <c r="E122" s="31" t="s">
        <v>161</v>
      </c>
      <c r="F122" s="37">
        <f>SUM(232*2)</f>
        <v>464</v>
      </c>
      <c r="G122" s="5" t="s">
        <v>10</v>
      </c>
      <c r="H122" s="5"/>
      <c r="I122" s="5"/>
    </row>
    <row r="123" spans="1:9" x14ac:dyDescent="0.3">
      <c r="A123" s="40">
        <v>115</v>
      </c>
      <c r="B123" s="28" t="s">
        <v>279</v>
      </c>
      <c r="C123" s="29" t="s">
        <v>215</v>
      </c>
      <c r="D123" s="30" t="s">
        <v>260</v>
      </c>
      <c r="E123" s="31" t="s">
        <v>161</v>
      </c>
      <c r="F123" s="37">
        <f>SUM(2400*2)</f>
        <v>4800</v>
      </c>
      <c r="G123" s="5" t="s">
        <v>10</v>
      </c>
      <c r="H123" s="5"/>
      <c r="I123" s="5"/>
    </row>
    <row r="124" spans="1:9" x14ac:dyDescent="0.3">
      <c r="A124" s="44"/>
      <c r="B124" s="44"/>
      <c r="C124" s="44"/>
      <c r="D124" s="44"/>
      <c r="E124" s="44"/>
      <c r="F124" s="44"/>
      <c r="G124" s="44"/>
      <c r="H124" s="44"/>
      <c r="I124" s="44"/>
    </row>
    <row r="125" spans="1:9" x14ac:dyDescent="0.3">
      <c r="A125" s="44"/>
      <c r="B125" s="44"/>
      <c r="C125" s="44"/>
      <c r="D125" s="44"/>
      <c r="E125" s="44"/>
      <c r="F125" s="44"/>
      <c r="G125" s="44"/>
      <c r="H125" s="44"/>
      <c r="I125" s="44"/>
    </row>
    <row r="127" spans="1:9" x14ac:dyDescent="0.3">
      <c r="A127" s="8"/>
      <c r="B127" s="20"/>
      <c r="C127" s="20"/>
      <c r="D127" s="20"/>
      <c r="E127" s="45"/>
      <c r="F127" s="46"/>
      <c r="G127" s="46"/>
      <c r="H127" s="8"/>
      <c r="I127" s="8"/>
    </row>
    <row r="128" spans="1:9" x14ac:dyDescent="0.3">
      <c r="A128" s="8"/>
      <c r="B128" s="8"/>
      <c r="C128" s="8"/>
      <c r="D128" s="8"/>
      <c r="E128" s="8"/>
      <c r="F128" s="39"/>
      <c r="G128" s="8"/>
      <c r="H128" s="8"/>
      <c r="I128" s="8"/>
    </row>
    <row r="129" spans="1:9" x14ac:dyDescent="0.3">
      <c r="A129" s="8"/>
      <c r="B129" s="19"/>
      <c r="C129" s="8"/>
      <c r="D129" s="8"/>
      <c r="E129" s="45"/>
      <c r="F129" s="47"/>
      <c r="G129" s="8"/>
      <c r="H129" s="8"/>
      <c r="I129" s="8"/>
    </row>
    <row r="130" spans="1:9" x14ac:dyDescent="0.3">
      <c r="A130" s="43"/>
      <c r="B130" s="43"/>
      <c r="C130" s="43"/>
      <c r="D130" s="43"/>
      <c r="E130" s="43"/>
      <c r="F130" s="43"/>
      <c r="G130" s="43"/>
      <c r="H130" s="43"/>
      <c r="I130" s="43"/>
    </row>
    <row r="131" spans="1:9" x14ac:dyDescent="0.3">
      <c r="A131" s="8"/>
      <c r="B131" s="8"/>
      <c r="C131" s="8"/>
      <c r="D131" s="8"/>
      <c r="E131" s="8"/>
      <c r="F131" s="39"/>
      <c r="G131" s="8"/>
      <c r="H131" s="8"/>
      <c r="I131" s="8"/>
    </row>
    <row r="132" spans="1:9" x14ac:dyDescent="0.3">
      <c r="A132" s="8"/>
      <c r="B132" s="8"/>
      <c r="C132" s="8"/>
      <c r="D132" s="8"/>
      <c r="E132" s="8"/>
      <c r="F132" s="39"/>
      <c r="G132" s="8"/>
      <c r="H132" s="8"/>
      <c r="I132" s="8"/>
    </row>
    <row r="133" spans="1:9" x14ac:dyDescent="0.3">
      <c r="A133" s="9"/>
    </row>
    <row r="161" spans="1:9" s="2" customFormat="1" x14ac:dyDescent="0.3">
      <c r="A161" s="3"/>
      <c r="B161" s="3"/>
      <c r="C161" s="3"/>
      <c r="D161" s="3"/>
      <c r="E161" s="3"/>
      <c r="G161" s="3"/>
      <c r="H161" s="3"/>
      <c r="I161" s="3"/>
    </row>
    <row r="162" spans="1:9" s="2" customFormat="1" x14ac:dyDescent="0.3">
      <c r="A162" s="3"/>
      <c r="B162" s="3"/>
      <c r="C162" s="3"/>
      <c r="D162" s="3"/>
      <c r="E162" s="3"/>
      <c r="G162" s="3"/>
      <c r="H162" s="3"/>
      <c r="I162" s="3"/>
    </row>
    <row r="163" spans="1:9" s="2" customFormat="1" x14ac:dyDescent="0.3">
      <c r="A163" s="3"/>
      <c r="B163" s="3"/>
      <c r="C163" s="3"/>
      <c r="D163" s="3"/>
      <c r="E163" s="3"/>
      <c r="G163" s="3"/>
      <c r="H163" s="3"/>
      <c r="I163" s="3"/>
    </row>
    <row r="164" spans="1:9" s="2" customFormat="1" x14ac:dyDescent="0.3">
      <c r="A164" s="3"/>
      <c r="B164" s="3"/>
      <c r="C164" s="3"/>
      <c r="D164" s="3"/>
      <c r="E164" s="3"/>
      <c r="G164" s="3"/>
      <c r="H164" s="3"/>
      <c r="I164" s="3"/>
    </row>
    <row r="165" spans="1:9" s="2" customFormat="1" x14ac:dyDescent="0.3">
      <c r="A165" s="3"/>
      <c r="B165" s="3"/>
      <c r="C165" s="3"/>
      <c r="D165" s="3"/>
      <c r="E165" s="3"/>
      <c r="G165" s="3"/>
      <c r="H165" s="3"/>
      <c r="I165" s="3"/>
    </row>
    <row r="166" spans="1:9" s="2" customFormat="1" x14ac:dyDescent="0.3">
      <c r="A166" s="3"/>
      <c r="B166" s="3"/>
      <c r="C166" s="3"/>
      <c r="D166" s="3"/>
      <c r="E166" s="3"/>
      <c r="G166" s="3"/>
      <c r="H166" s="3"/>
      <c r="I166" s="3"/>
    </row>
    <row r="167" spans="1:9" s="2" customFormat="1" x14ac:dyDescent="0.3">
      <c r="A167" s="3"/>
      <c r="B167" s="3"/>
      <c r="C167" s="3"/>
      <c r="D167" s="3"/>
      <c r="E167" s="3"/>
      <c r="G167" s="3"/>
      <c r="H167" s="3"/>
      <c r="I167" s="3"/>
    </row>
    <row r="168" spans="1:9" s="2" customFormat="1" x14ac:dyDescent="0.3">
      <c r="A168" s="3"/>
      <c r="B168" s="3"/>
      <c r="C168" s="3"/>
      <c r="D168" s="3"/>
      <c r="E168" s="3"/>
      <c r="G168" s="3"/>
      <c r="H168" s="3"/>
      <c r="I168" s="3"/>
    </row>
    <row r="169" spans="1:9" s="2" customFormat="1" x14ac:dyDescent="0.3">
      <c r="A169" s="3"/>
      <c r="B169" s="3"/>
      <c r="C169" s="3"/>
      <c r="D169" s="3"/>
      <c r="E169" s="3"/>
      <c r="G169" s="3"/>
      <c r="H169" s="3"/>
      <c r="I169" s="3"/>
    </row>
    <row r="170" spans="1:9" s="2" customFormat="1" x14ac:dyDescent="0.3">
      <c r="A170" s="3"/>
      <c r="B170" s="3"/>
      <c r="C170" s="3"/>
      <c r="D170" s="3"/>
      <c r="E170" s="3"/>
      <c r="G170" s="3"/>
      <c r="H170" s="3"/>
      <c r="I170" s="3"/>
    </row>
    <row r="171" spans="1:9" s="2" customFormat="1" x14ac:dyDescent="0.3">
      <c r="A171" s="3"/>
      <c r="B171" s="3"/>
      <c r="C171" s="3"/>
      <c r="D171" s="3"/>
      <c r="E171" s="3"/>
      <c r="G171" s="3"/>
      <c r="H171" s="3"/>
      <c r="I171" s="3"/>
    </row>
    <row r="172" spans="1:9" s="2" customFormat="1" x14ac:dyDescent="0.3">
      <c r="A172" s="3"/>
      <c r="B172" s="3"/>
      <c r="C172" s="3"/>
      <c r="D172" s="3"/>
      <c r="E172" s="3"/>
      <c r="G172" s="3"/>
      <c r="H172" s="3"/>
      <c r="I172" s="3"/>
    </row>
    <row r="173" spans="1:9" s="2" customFormat="1" x14ac:dyDescent="0.3">
      <c r="A173" s="3"/>
      <c r="B173" s="3"/>
      <c r="C173" s="3"/>
      <c r="D173" s="3"/>
      <c r="E173" s="3"/>
      <c r="G173" s="3"/>
      <c r="H173" s="3"/>
      <c r="I173" s="3"/>
    </row>
    <row r="174" spans="1:9" s="2" customFormat="1" x14ac:dyDescent="0.3">
      <c r="A174" s="3"/>
      <c r="B174" s="3"/>
      <c r="C174" s="3"/>
      <c r="D174" s="3"/>
      <c r="E174" s="3"/>
      <c r="G174" s="3"/>
      <c r="H174" s="3"/>
      <c r="I174" s="3"/>
    </row>
    <row r="175" spans="1:9" s="2" customFormat="1" x14ac:dyDescent="0.3">
      <c r="A175" s="3"/>
      <c r="B175" s="3"/>
      <c r="C175" s="3"/>
      <c r="D175" s="3"/>
      <c r="E175" s="3"/>
      <c r="G175" s="3"/>
      <c r="H175" s="3"/>
      <c r="I175" s="3"/>
    </row>
  </sheetData>
  <mergeCells count="16">
    <mergeCell ref="A130:I130"/>
    <mergeCell ref="A125:I125"/>
    <mergeCell ref="H7:H8"/>
    <mergeCell ref="A5:A8"/>
    <mergeCell ref="B5:B8"/>
    <mergeCell ref="G6:I6"/>
    <mergeCell ref="C5:C8"/>
    <mergeCell ref="I7:I8"/>
    <mergeCell ref="A124:I124"/>
    <mergeCell ref="E127:G127"/>
    <mergeCell ref="E129:F129"/>
    <mergeCell ref="F5:I5"/>
    <mergeCell ref="E5:E8"/>
    <mergeCell ref="G7:G8"/>
    <mergeCell ref="D5:D8"/>
    <mergeCell ref="F6:F8"/>
  </mergeCells>
  <phoneticPr fontId="3" type="noConversion"/>
  <hyperlinks>
    <hyperlink ref="B101" r:id="rId1" display="http://www.reaktivvl.ru/shop/kisloty/show4085/" xr:uid="{281E316D-E847-4E8D-93DB-4E0C0B66D499}"/>
  </hyperlinks>
  <pageMargins left="0.25" right="0.25" top="0.75" bottom="0.75" header="0.3" footer="0.3"/>
  <pageSetup paperSize="9" scale="42"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к заявке в план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2024-03-04T23:53:09Z</dcterms:modified>
</cp:coreProperties>
</file>