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ТКП склад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" i="1" l="1"/>
  <c r="E128" i="1"/>
  <c r="G128" i="1" s="1"/>
  <c r="F127" i="1"/>
  <c r="E127" i="1"/>
  <c r="E129" i="1" s="1"/>
  <c r="E122" i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E83" i="1"/>
  <c r="F82" i="1"/>
  <c r="E82" i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E69" i="1"/>
  <c r="F68" i="1"/>
  <c r="E68" i="1"/>
  <c r="F67" i="1"/>
  <c r="G67" i="1" s="1"/>
  <c r="F66" i="1"/>
  <c r="G66" i="1" s="1"/>
  <c r="F65" i="1"/>
  <c r="E65" i="1"/>
  <c r="F64" i="1"/>
  <c r="G64" i="1" s="1"/>
  <c r="E64" i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E51" i="1"/>
  <c r="F50" i="1"/>
  <c r="G50" i="1" s="1"/>
  <c r="E50" i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E37" i="1"/>
  <c r="F36" i="1"/>
  <c r="G36" i="1" s="1"/>
  <c r="G35" i="1"/>
  <c r="F35" i="1"/>
  <c r="F34" i="1"/>
  <c r="G34" i="1" s="1"/>
  <c r="F33" i="1"/>
  <c r="G33" i="1" s="1"/>
  <c r="F32" i="1"/>
  <c r="G32" i="1" s="1"/>
  <c r="F31" i="1"/>
  <c r="G31" i="1" s="1"/>
  <c r="F30" i="1"/>
  <c r="E30" i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E19" i="1"/>
  <c r="F18" i="1"/>
  <c r="G18" i="1" s="1"/>
  <c r="F17" i="1"/>
  <c r="G17" i="1" s="1"/>
  <c r="F16" i="1"/>
  <c r="G16" i="1" s="1"/>
  <c r="F15" i="1"/>
  <c r="G15" i="1" s="1"/>
  <c r="F14" i="1"/>
  <c r="G14" i="1" s="1"/>
  <c r="E10" i="1"/>
  <c r="F9" i="1"/>
  <c r="G9" i="1" s="1"/>
  <c r="F8" i="1"/>
  <c r="G8" i="1" s="1"/>
  <c r="F7" i="1"/>
  <c r="G7" i="1" s="1"/>
  <c r="E112" i="1" l="1"/>
  <c r="G82" i="1"/>
  <c r="G19" i="1"/>
  <c r="G127" i="1"/>
  <c r="G129" i="1" s="1"/>
  <c r="G83" i="1"/>
  <c r="G122" i="1"/>
  <c r="G68" i="1"/>
  <c r="G65" i="1"/>
  <c r="G10" i="1"/>
  <c r="G123" i="1" s="1"/>
  <c r="G131" i="1" s="1"/>
  <c r="G69" i="1"/>
  <c r="G37" i="1"/>
  <c r="E60" i="1"/>
  <c r="E123" i="1" s="1"/>
  <c r="E131" i="1" s="1"/>
  <c r="G30" i="1"/>
  <c r="G51" i="1"/>
  <c r="G112" i="1"/>
  <c r="G60" i="1"/>
</calcChain>
</file>

<file path=xl/sharedStrings.xml><?xml version="1.0" encoding="utf-8"?>
<sst xmlns="http://schemas.openxmlformats.org/spreadsheetml/2006/main" count="396" uniqueCount="114">
  <si>
    <t>Марка, поз.</t>
  </si>
  <si>
    <t>Обозначение</t>
  </si>
  <si>
    <t>Наименование</t>
  </si>
  <si>
    <t>Длина, мм</t>
  </si>
  <si>
    <t>Кол-во, шт</t>
  </si>
  <si>
    <t>Площадь, м2</t>
  </si>
  <si>
    <t>Примечание</t>
  </si>
  <si>
    <t>Цвет/ артикул</t>
  </si>
  <si>
    <t>един.</t>
  </si>
  <si>
    <t>всех</t>
  </si>
  <si>
    <t>ПЛ1</t>
  </si>
  <si>
    <t>ГОСТ 24045-2016</t>
  </si>
  <si>
    <t>НС44-1000-0,5 AISI304/ГОСТ 24045-2016</t>
  </si>
  <si>
    <t>ПЛ2</t>
  </si>
  <si>
    <t>ПЛ3</t>
  </si>
  <si>
    <t>Всего:</t>
  </si>
  <si>
    <t>Спецификация профнастила на стеновое ограждение</t>
  </si>
  <si>
    <t>ПЛ4</t>
  </si>
  <si>
    <t>ПЛ5</t>
  </si>
  <si>
    <t>ПЛ6</t>
  </si>
  <si>
    <t>ПЛ7</t>
  </si>
  <si>
    <t>КЛ1</t>
  </si>
  <si>
    <t>С21-1000-0,5, AISI 304/ГОСТ 24045-2016</t>
  </si>
  <si>
    <t>Всего металл. листов:</t>
  </si>
  <si>
    <t>Спецификация профнастила на стеновое ограждение по оси 1 в осях В-А</t>
  </si>
  <si>
    <t>ПЛ8</t>
  </si>
  <si>
    <t>ПЛ9</t>
  </si>
  <si>
    <t>ПЛ10</t>
  </si>
  <si>
    <t>ПЛ12</t>
  </si>
  <si>
    <t>ПЛ13</t>
  </si>
  <si>
    <t>ПЛ14</t>
  </si>
  <si>
    <t>ПЛ15</t>
  </si>
  <si>
    <t>ПЛ16</t>
  </si>
  <si>
    <t>ПЛ17</t>
  </si>
  <si>
    <t>ПЛ18</t>
  </si>
  <si>
    <t>ПЛ20</t>
  </si>
  <si>
    <t>ПЛ21</t>
  </si>
  <si>
    <t>ПЛ22</t>
  </si>
  <si>
    <t>ПЛ23</t>
  </si>
  <si>
    <t>ПЛ24</t>
  </si>
  <si>
    <t>ПЛ25</t>
  </si>
  <si>
    <t>ПЛ26</t>
  </si>
  <si>
    <t>ПЛ27</t>
  </si>
  <si>
    <t>ПЛ28</t>
  </si>
  <si>
    <t>ПЛ29</t>
  </si>
  <si>
    <t>ПЛ30</t>
  </si>
  <si>
    <t>ПЛ31</t>
  </si>
  <si>
    <t>ПЛ32</t>
  </si>
  <si>
    <t>ПЛ33</t>
  </si>
  <si>
    <t>ПЛ34</t>
  </si>
  <si>
    <t>ПЛ35</t>
  </si>
  <si>
    <t>ПЛ36</t>
  </si>
  <si>
    <t>ПЛ37</t>
  </si>
  <si>
    <t>ПЛ38</t>
  </si>
  <si>
    <t>ПЛ39</t>
  </si>
  <si>
    <t>ПЛ40</t>
  </si>
  <si>
    <t>ПЛ41</t>
  </si>
  <si>
    <t>ПЛ42</t>
  </si>
  <si>
    <t>ПЛ43</t>
  </si>
  <si>
    <t>ПЛ44</t>
  </si>
  <si>
    <t>ПЛ45</t>
  </si>
  <si>
    <t>ПЛ46</t>
  </si>
  <si>
    <t>Спецификация профнастила на стеновое ограждение по оси 67.1 в осях А-В</t>
  </si>
  <si>
    <t>ПЛ11</t>
  </si>
  <si>
    <t>ПЛ19</t>
  </si>
  <si>
    <t>ПЛ47</t>
  </si>
  <si>
    <t>ПЛ48</t>
  </si>
  <si>
    <t>ПЛ49</t>
  </si>
  <si>
    <t>ПЛ50</t>
  </si>
  <si>
    <t>ПЛ51</t>
  </si>
  <si>
    <t>ПЛ52</t>
  </si>
  <si>
    <t>ПЛ53</t>
  </si>
  <si>
    <t>ПЛ54</t>
  </si>
  <si>
    <t>ПЛ55</t>
  </si>
  <si>
    <t>ПЛ56</t>
  </si>
  <si>
    <t>ПЛ57</t>
  </si>
  <si>
    <t>ПЛ58</t>
  </si>
  <si>
    <t>ПЛ59</t>
  </si>
  <si>
    <t>ПЛ60</t>
  </si>
  <si>
    <t>ПЛ61</t>
  </si>
  <si>
    <t>ПЛ62</t>
  </si>
  <si>
    <t>ПЛ63</t>
  </si>
  <si>
    <t>ПЛ64</t>
  </si>
  <si>
    <t>ПЛ65</t>
  </si>
  <si>
    <t>ПЛ66</t>
  </si>
  <si>
    <t>ПЛ67</t>
  </si>
  <si>
    <t>ПЛ68</t>
  </si>
  <si>
    <t>ПЛ69</t>
  </si>
  <si>
    <t>ПЛ70</t>
  </si>
  <si>
    <t>ПЛ71</t>
  </si>
  <si>
    <t>ПЛ72</t>
  </si>
  <si>
    <t>Спецификация профнастила выходов на кровлю в осях 33-34</t>
  </si>
  <si>
    <t>ПЛ99</t>
  </si>
  <si>
    <t>ПЛ100</t>
  </si>
  <si>
    <t>ПЛ101</t>
  </si>
  <si>
    <t>ПЛ102</t>
  </si>
  <si>
    <t>ПЛ103</t>
  </si>
  <si>
    <t>ПЛ104</t>
  </si>
  <si>
    <t>Всего листов:</t>
  </si>
  <si>
    <t>С21-1000-0,5 AISI 304/ГОСТ 24045-2016</t>
  </si>
  <si>
    <t>ИТОГО</t>
  </si>
  <si>
    <t>ВСЕГО общий объем заказа</t>
  </si>
  <si>
    <t>Спецификация профнастила на скаты кровли склад №2</t>
  </si>
  <si>
    <t>Цена за шт. без НДС</t>
  </si>
  <si>
    <t>Сумма без НДС</t>
  </si>
  <si>
    <t>ЗИП</t>
  </si>
  <si>
    <t>Сумма с НДС</t>
  </si>
  <si>
    <t>Условия оплаты</t>
  </si>
  <si>
    <t>Условия поставки</t>
  </si>
  <si>
    <t>Без окрашивания</t>
  </si>
  <si>
    <t>*возможно применение  марок стали AISI 304, AISI 304L, 08х18н10, 03х18н11, либо применение иных аналогов по согласованию с Заказчиком</t>
  </si>
  <si>
    <t>УКАЗАТЬ</t>
  </si>
  <si>
    <t>Наименование КА</t>
  </si>
  <si>
    <t>ИНН 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</si>
</sst>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"/>
  </numFmts>
  <fonts count="11">
    <font>
      <sz val="11"/>
      <color theme="1"/>
      <name val="Calibri"/>
      <family val="2"/>
      <scheme val="minor"/>
    </font>
    <font>
      <b/>
      <sz val="12"/>
      <name val="GOST type A"/>
      <family val="2"/>
      <charset val="204"/>
    </font>
    <font>
      <sz val="12"/>
      <name val="GOST type A"/>
      <family val="2"/>
      <charset val="204"/>
    </font>
    <font>
      <sz val="11"/>
      <name val="GOST type A"/>
      <family val="2"/>
      <charset val="204"/>
    </font>
    <font>
      <sz val="8"/>
      <name val="GOST type A"/>
      <family val="2"/>
      <charset val="204"/>
    </font>
    <font>
      <sz val="10"/>
      <name val="GOST type A"/>
      <family val="2"/>
      <charset val="204"/>
    </font>
    <font>
      <sz val="16"/>
      <name val="GOST type A"/>
      <family val="2"/>
      <charset val="204"/>
    </font>
    <font>
      <sz val="14"/>
      <name val="Arial Cyr"/>
      <charset val="204"/>
    </font>
    <font>
      <sz val="14"/>
      <color theme="1"/>
      <name val="Calibri"/>
      <family val="2"/>
      <scheme val="minor"/>
    </font>
    <font>
      <b/>
      <sz val="12"/>
      <name val="GOST type A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inden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indent="1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 indent="1"/>
    </xf>
    <xf numFmtId="165" fontId="1" fillId="0" borderId="6" xfId="0" applyNumberFormat="1" applyFont="1" applyFill="1" applyBorder="1" applyAlignment="1">
      <alignment horizontal="right" vertical="center" indent="1"/>
    </xf>
    <xf numFmtId="0" fontId="3" fillId="0" borderId="9" xfId="0" applyFont="1" applyFill="1" applyBorder="1" applyAlignment="1">
      <alignment horizontal="center" vertical="center"/>
    </xf>
    <xf numFmtId="0" fontId="0" fillId="0" borderId="16" xfId="0" applyFill="1" applyBorder="1"/>
    <xf numFmtId="0" fontId="0" fillId="0" borderId="17" xfId="0" applyFill="1" applyBorder="1"/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5" xfId="0" applyFill="1" applyBorder="1"/>
    <xf numFmtId="0" fontId="0" fillId="0" borderId="8" xfId="0" applyFill="1" applyBorder="1"/>
    <xf numFmtId="0" fontId="0" fillId="0" borderId="6" xfId="0" applyFill="1" applyBorder="1"/>
    <xf numFmtId="0" fontId="0" fillId="0" borderId="9" xfId="0" applyFill="1" applyBorder="1"/>
    <xf numFmtId="3" fontId="2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3" fontId="2" fillId="0" borderId="17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4" xfId="0" applyFill="1" applyBorder="1"/>
    <xf numFmtId="0" fontId="0" fillId="0" borderId="12" xfId="0" applyFill="1" applyBorder="1"/>
    <xf numFmtId="0" fontId="0" fillId="0" borderId="8" xfId="0" applyFill="1" applyBorder="1" applyAlignment="1"/>
    <xf numFmtId="0" fontId="0" fillId="0" borderId="5" xfId="0" applyFill="1" applyBorder="1"/>
    <xf numFmtId="0" fontId="0" fillId="0" borderId="10" xfId="0" applyFill="1" applyBorder="1" applyAlignment="1"/>
    <xf numFmtId="0" fontId="0" fillId="0" borderId="1" xfId="0" applyFill="1" applyBorder="1"/>
    <xf numFmtId="0" fontId="0" fillId="0" borderId="11" xfId="0" applyFill="1" applyBorder="1"/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/>
    <xf numFmtId="0" fontId="10" fillId="0" borderId="9" xfId="0" applyFont="1" applyFill="1" applyBorder="1" applyAlignment="1"/>
    <xf numFmtId="0" fontId="10" fillId="0" borderId="11" xfId="0" applyFont="1" applyFill="1" applyBorder="1" applyAlignment="1"/>
    <xf numFmtId="0" fontId="1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workbookViewId="0">
      <selection activeCell="N12" sqref="N12"/>
    </sheetView>
  </sheetViews>
  <sheetFormatPr defaultRowHeight="15"/>
  <cols>
    <col min="1" max="1" width="8.85546875" style="33" customWidth="1"/>
    <col min="2" max="2" width="23.28515625" style="33" customWidth="1"/>
    <col min="3" max="3" width="46.5703125" style="33" customWidth="1"/>
    <col min="4" max="5" width="9.140625" style="33"/>
    <col min="6" max="6" width="11.140625" style="33" customWidth="1"/>
    <col min="7" max="9" width="12.140625" style="33" customWidth="1"/>
    <col min="10" max="10" width="27.7109375" style="33" customWidth="1"/>
    <col min="11" max="11" width="18.140625" style="33" customWidth="1"/>
    <col min="12" max="16384" width="9.140625" style="33"/>
  </cols>
  <sheetData>
    <row r="1" spans="1:11">
      <c r="A1" s="90" t="s">
        <v>112</v>
      </c>
    </row>
    <row r="2" spans="1:11">
      <c r="A2" s="90" t="s">
        <v>113</v>
      </c>
    </row>
    <row r="4" spans="1:11" ht="16.5" thickBot="1">
      <c r="A4" s="67" t="s">
        <v>102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>
      <c r="A5" s="68" t="s">
        <v>0</v>
      </c>
      <c r="B5" s="70" t="s">
        <v>1</v>
      </c>
      <c r="C5" s="70" t="s">
        <v>2</v>
      </c>
      <c r="D5" s="70" t="s">
        <v>3</v>
      </c>
      <c r="E5" s="70" t="s">
        <v>4</v>
      </c>
      <c r="F5" s="72" t="s">
        <v>5</v>
      </c>
      <c r="G5" s="72"/>
      <c r="H5" s="70" t="s">
        <v>103</v>
      </c>
      <c r="I5" s="70" t="s">
        <v>104</v>
      </c>
      <c r="J5" s="72" t="s">
        <v>6</v>
      </c>
      <c r="K5" s="74" t="s">
        <v>7</v>
      </c>
    </row>
    <row r="6" spans="1:11">
      <c r="A6" s="69"/>
      <c r="B6" s="71"/>
      <c r="C6" s="71"/>
      <c r="D6" s="71"/>
      <c r="E6" s="71"/>
      <c r="F6" s="1" t="s">
        <v>8</v>
      </c>
      <c r="G6" s="1" t="s">
        <v>9</v>
      </c>
      <c r="H6" s="71"/>
      <c r="I6" s="71"/>
      <c r="J6" s="73"/>
      <c r="K6" s="75"/>
    </row>
    <row r="7" spans="1:11" ht="15.75" customHeight="1">
      <c r="A7" s="2" t="s">
        <v>10</v>
      </c>
      <c r="B7" s="1" t="s">
        <v>11</v>
      </c>
      <c r="C7" s="3" t="s">
        <v>12</v>
      </c>
      <c r="D7" s="3">
        <v>6420</v>
      </c>
      <c r="E7" s="4">
        <v>1612</v>
      </c>
      <c r="F7" s="5">
        <f>D7/1000</f>
        <v>6.42</v>
      </c>
      <c r="G7" s="1">
        <f>F7*E7</f>
        <v>10349.039999999999</v>
      </c>
      <c r="H7" s="1"/>
      <c r="I7" s="1"/>
      <c r="J7" s="83" t="s">
        <v>110</v>
      </c>
      <c r="K7" s="44" t="s">
        <v>109</v>
      </c>
    </row>
    <row r="8" spans="1:11" ht="15.75" customHeight="1">
      <c r="A8" s="2" t="s">
        <v>13</v>
      </c>
      <c r="B8" s="1" t="s">
        <v>11</v>
      </c>
      <c r="C8" s="3" t="s">
        <v>12</v>
      </c>
      <c r="D8" s="3">
        <v>6300</v>
      </c>
      <c r="E8" s="4">
        <v>4030</v>
      </c>
      <c r="F8" s="5">
        <f>D8/1000</f>
        <v>6.3</v>
      </c>
      <c r="G8" s="1">
        <f>F8*E8</f>
        <v>25389</v>
      </c>
      <c r="H8" s="1"/>
      <c r="I8" s="1"/>
      <c r="J8" s="84"/>
      <c r="K8" s="45"/>
    </row>
    <row r="9" spans="1:11" ht="15.75" customHeight="1">
      <c r="A9" s="2" t="s">
        <v>14</v>
      </c>
      <c r="B9" s="1" t="s">
        <v>11</v>
      </c>
      <c r="C9" s="3" t="s">
        <v>12</v>
      </c>
      <c r="D9" s="3">
        <v>2700</v>
      </c>
      <c r="E9" s="4">
        <v>806</v>
      </c>
      <c r="F9" s="5">
        <f>D9/1000</f>
        <v>2.7</v>
      </c>
      <c r="G9" s="1">
        <f>F9*E9</f>
        <v>2176.2000000000003</v>
      </c>
      <c r="H9" s="1"/>
      <c r="I9" s="1"/>
      <c r="J9" s="84"/>
      <c r="K9" s="46"/>
    </row>
    <row r="10" spans="1:11" ht="16.5" thickBot="1">
      <c r="A10" s="6"/>
      <c r="B10" s="7"/>
      <c r="C10" s="8" t="s">
        <v>15</v>
      </c>
      <c r="D10" s="8"/>
      <c r="E10" s="9">
        <f>SUM(E7:E9)</f>
        <v>6448</v>
      </c>
      <c r="F10" s="10"/>
      <c r="G10" s="9">
        <f>SUM(G7:G9)</f>
        <v>37914.239999999998</v>
      </c>
      <c r="H10" s="9"/>
      <c r="I10" s="9"/>
      <c r="J10" s="86"/>
      <c r="K10" s="11"/>
    </row>
    <row r="11" spans="1:11" ht="16.5" thickBot="1">
      <c r="A11" s="76" t="s">
        <v>16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15" customHeight="1">
      <c r="A12" s="79" t="s">
        <v>0</v>
      </c>
      <c r="B12" s="80" t="s">
        <v>1</v>
      </c>
      <c r="C12" s="80" t="s">
        <v>2</v>
      </c>
      <c r="D12" s="80" t="s">
        <v>3</v>
      </c>
      <c r="E12" s="80" t="s">
        <v>4</v>
      </c>
      <c r="F12" s="81" t="s">
        <v>5</v>
      </c>
      <c r="G12" s="81"/>
      <c r="H12" s="12"/>
      <c r="I12" s="12"/>
      <c r="J12" s="81" t="s">
        <v>6</v>
      </c>
      <c r="K12" s="82" t="s">
        <v>7</v>
      </c>
    </row>
    <row r="13" spans="1:11">
      <c r="A13" s="69"/>
      <c r="B13" s="71"/>
      <c r="C13" s="71"/>
      <c r="D13" s="71"/>
      <c r="E13" s="71"/>
      <c r="F13" s="1" t="s">
        <v>8</v>
      </c>
      <c r="G13" s="1" t="s">
        <v>9</v>
      </c>
      <c r="H13" s="1"/>
      <c r="I13" s="1"/>
      <c r="J13" s="73"/>
      <c r="K13" s="75"/>
    </row>
    <row r="14" spans="1:11">
      <c r="A14" s="2" t="s">
        <v>17</v>
      </c>
      <c r="B14" s="1" t="s">
        <v>11</v>
      </c>
      <c r="C14" s="3" t="s">
        <v>12</v>
      </c>
      <c r="D14" s="3">
        <v>4510</v>
      </c>
      <c r="E14" s="4">
        <v>770</v>
      </c>
      <c r="F14" s="5">
        <f>D14/1000</f>
        <v>4.51</v>
      </c>
      <c r="G14" s="1">
        <f>F14*E14</f>
        <v>3472.7</v>
      </c>
      <c r="H14" s="1"/>
      <c r="I14" s="1"/>
      <c r="J14" s="83" t="s">
        <v>110</v>
      </c>
      <c r="K14" s="47" t="s">
        <v>109</v>
      </c>
    </row>
    <row r="15" spans="1:11">
      <c r="A15" s="2" t="s">
        <v>18</v>
      </c>
      <c r="B15" s="1" t="s">
        <v>11</v>
      </c>
      <c r="C15" s="3" t="s">
        <v>12</v>
      </c>
      <c r="D15" s="3">
        <v>4590</v>
      </c>
      <c r="E15" s="4">
        <v>806</v>
      </c>
      <c r="F15" s="5">
        <f>D15/1000</f>
        <v>4.59</v>
      </c>
      <c r="G15" s="1">
        <f>F15*E15</f>
        <v>3699.54</v>
      </c>
      <c r="H15" s="1"/>
      <c r="I15" s="1"/>
      <c r="J15" s="84"/>
      <c r="K15" s="48"/>
    </row>
    <row r="16" spans="1:11">
      <c r="A16" s="2" t="s">
        <v>19</v>
      </c>
      <c r="B16" s="1" t="s">
        <v>11</v>
      </c>
      <c r="C16" s="3" t="s">
        <v>12</v>
      </c>
      <c r="D16" s="3">
        <v>2400</v>
      </c>
      <c r="E16" s="4">
        <v>138</v>
      </c>
      <c r="F16" s="5">
        <f t="shared" ref="F16:F18" si="0">D16/1000</f>
        <v>2.4</v>
      </c>
      <c r="G16" s="1">
        <f t="shared" ref="G16:G18" si="1">F16*E16</f>
        <v>331.2</v>
      </c>
      <c r="H16" s="1"/>
      <c r="I16" s="1"/>
      <c r="J16" s="84"/>
      <c r="K16" s="48"/>
    </row>
    <row r="17" spans="1:11">
      <c r="A17" s="2" t="s">
        <v>20</v>
      </c>
      <c r="B17" s="1" t="s">
        <v>11</v>
      </c>
      <c r="C17" s="3" t="s">
        <v>12</v>
      </c>
      <c r="D17" s="3">
        <v>2850</v>
      </c>
      <c r="E17" s="4">
        <v>6</v>
      </c>
      <c r="F17" s="5">
        <f t="shared" si="0"/>
        <v>2.85</v>
      </c>
      <c r="G17" s="1">
        <f t="shared" si="1"/>
        <v>17.100000000000001</v>
      </c>
      <c r="H17" s="1"/>
      <c r="I17" s="1"/>
      <c r="J17" s="84"/>
      <c r="K17" s="48"/>
    </row>
    <row r="18" spans="1:11">
      <c r="A18" s="2" t="s">
        <v>21</v>
      </c>
      <c r="B18" s="1" t="s">
        <v>11</v>
      </c>
      <c r="C18" s="3" t="s">
        <v>22</v>
      </c>
      <c r="D18" s="3">
        <v>6100</v>
      </c>
      <c r="E18" s="4">
        <v>136</v>
      </c>
      <c r="F18" s="5">
        <f t="shared" si="0"/>
        <v>6.1</v>
      </c>
      <c r="G18" s="1">
        <f t="shared" si="1"/>
        <v>829.59999999999991</v>
      </c>
      <c r="H18" s="1"/>
      <c r="I18" s="1"/>
      <c r="J18" s="85"/>
      <c r="K18" s="48"/>
    </row>
    <row r="19" spans="1:11" ht="16.5" thickBot="1">
      <c r="A19" s="6"/>
      <c r="B19" s="7"/>
      <c r="C19" s="8" t="s">
        <v>23</v>
      </c>
      <c r="D19" s="8"/>
      <c r="E19" s="9">
        <f>SUM(E14:E18)</f>
        <v>1856</v>
      </c>
      <c r="F19" s="10"/>
      <c r="G19" s="13">
        <f>SUM(G14:G18)</f>
        <v>8350.14</v>
      </c>
      <c r="H19" s="13"/>
      <c r="I19" s="13"/>
      <c r="J19" s="14"/>
      <c r="K19" s="48"/>
    </row>
    <row r="20" spans="1:11" ht="16.5" thickBot="1">
      <c r="A20" s="76" t="s">
        <v>24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</row>
    <row r="21" spans="1:11" ht="15" customHeight="1">
      <c r="A21" s="79" t="s">
        <v>0</v>
      </c>
      <c r="B21" s="80" t="s">
        <v>1</v>
      </c>
      <c r="C21" s="80" t="s">
        <v>2</v>
      </c>
      <c r="D21" s="80" t="s">
        <v>3</v>
      </c>
      <c r="E21" s="80" t="s">
        <v>4</v>
      </c>
      <c r="F21" s="81" t="s">
        <v>5</v>
      </c>
      <c r="G21" s="81"/>
      <c r="H21" s="12"/>
      <c r="I21" s="12"/>
      <c r="J21" s="81" t="s">
        <v>6</v>
      </c>
      <c r="K21" s="82" t="s">
        <v>7</v>
      </c>
    </row>
    <row r="22" spans="1:11">
      <c r="A22" s="69"/>
      <c r="B22" s="71"/>
      <c r="C22" s="71"/>
      <c r="D22" s="71"/>
      <c r="E22" s="71"/>
      <c r="F22" s="1" t="s">
        <v>8</v>
      </c>
      <c r="G22" s="1" t="s">
        <v>9</v>
      </c>
      <c r="H22" s="1"/>
      <c r="I22" s="1"/>
      <c r="J22" s="73"/>
      <c r="K22" s="75"/>
    </row>
    <row r="23" spans="1:11">
      <c r="A23" s="2" t="s">
        <v>25</v>
      </c>
      <c r="B23" s="1" t="s">
        <v>11</v>
      </c>
      <c r="C23" s="3" t="s">
        <v>12</v>
      </c>
      <c r="D23" s="3">
        <v>5850</v>
      </c>
      <c r="E23" s="4">
        <v>25</v>
      </c>
      <c r="F23" s="5">
        <f>D23/1000</f>
        <v>5.85</v>
      </c>
      <c r="G23" s="1">
        <f>F23*E23</f>
        <v>146.25</v>
      </c>
      <c r="H23" s="1"/>
      <c r="I23" s="1"/>
      <c r="J23" s="83" t="s">
        <v>110</v>
      </c>
      <c r="K23" s="47" t="s">
        <v>109</v>
      </c>
    </row>
    <row r="24" spans="1:11">
      <c r="A24" s="2" t="s">
        <v>26</v>
      </c>
      <c r="B24" s="1" t="s">
        <v>11</v>
      </c>
      <c r="C24" s="3" t="s">
        <v>12</v>
      </c>
      <c r="D24" s="3">
        <v>5720</v>
      </c>
      <c r="E24" s="4">
        <v>23</v>
      </c>
      <c r="F24" s="5">
        <f>D24/1000</f>
        <v>5.72</v>
      </c>
      <c r="G24" s="1">
        <f>F24*E24</f>
        <v>131.56</v>
      </c>
      <c r="H24" s="1"/>
      <c r="I24" s="1"/>
      <c r="J24" s="84"/>
      <c r="K24" s="48"/>
    </row>
    <row r="25" spans="1:11">
      <c r="A25" s="2" t="s">
        <v>27</v>
      </c>
      <c r="B25" s="1" t="s">
        <v>11</v>
      </c>
      <c r="C25" s="3" t="s">
        <v>12</v>
      </c>
      <c r="D25" s="3">
        <v>4800</v>
      </c>
      <c r="E25" s="4">
        <v>1</v>
      </c>
      <c r="F25" s="5">
        <f>D25/1000</f>
        <v>4.8</v>
      </c>
      <c r="G25" s="1">
        <f>F25*E25</f>
        <v>4.8</v>
      </c>
      <c r="H25" s="1"/>
      <c r="I25" s="1"/>
      <c r="J25" s="84"/>
      <c r="K25" s="48"/>
    </row>
    <row r="26" spans="1:11">
      <c r="A26" s="2" t="s">
        <v>28</v>
      </c>
      <c r="B26" s="1" t="s">
        <v>11</v>
      </c>
      <c r="C26" s="3" t="s">
        <v>12</v>
      </c>
      <c r="D26" s="3">
        <v>1550</v>
      </c>
      <c r="E26" s="4">
        <v>1</v>
      </c>
      <c r="F26" s="5">
        <f t="shared" ref="F26:F59" si="2">D26/1000</f>
        <v>1.55</v>
      </c>
      <c r="G26" s="1">
        <f t="shared" ref="G26:G59" si="3">F26*E26</f>
        <v>1.55</v>
      </c>
      <c r="H26" s="1"/>
      <c r="I26" s="1"/>
      <c r="J26" s="84"/>
      <c r="K26" s="48"/>
    </row>
    <row r="27" spans="1:11">
      <c r="A27" s="2" t="s">
        <v>29</v>
      </c>
      <c r="B27" s="1" t="s">
        <v>11</v>
      </c>
      <c r="C27" s="3" t="s">
        <v>12</v>
      </c>
      <c r="D27" s="3">
        <v>2550</v>
      </c>
      <c r="E27" s="4">
        <v>1</v>
      </c>
      <c r="F27" s="5">
        <f t="shared" si="2"/>
        <v>2.5499999999999998</v>
      </c>
      <c r="G27" s="1">
        <f t="shared" si="3"/>
        <v>2.5499999999999998</v>
      </c>
      <c r="H27" s="1"/>
      <c r="I27" s="1"/>
      <c r="J27" s="84"/>
      <c r="K27" s="48"/>
    </row>
    <row r="28" spans="1:11">
      <c r="A28" s="2" t="s">
        <v>30</v>
      </c>
      <c r="B28" s="1" t="s">
        <v>11</v>
      </c>
      <c r="C28" s="3" t="s">
        <v>12</v>
      </c>
      <c r="D28" s="3">
        <v>6450</v>
      </c>
      <c r="E28" s="4">
        <v>105</v>
      </c>
      <c r="F28" s="5">
        <f t="shared" si="2"/>
        <v>6.45</v>
      </c>
      <c r="G28" s="1">
        <f t="shared" si="3"/>
        <v>677.25</v>
      </c>
      <c r="H28" s="1"/>
      <c r="I28" s="1"/>
      <c r="J28" s="84"/>
      <c r="K28" s="48"/>
    </row>
    <row r="29" spans="1:11">
      <c r="A29" s="2" t="s">
        <v>31</v>
      </c>
      <c r="B29" s="1" t="s">
        <v>11</v>
      </c>
      <c r="C29" s="3" t="s">
        <v>12</v>
      </c>
      <c r="D29" s="3">
        <v>5350</v>
      </c>
      <c r="E29" s="4">
        <v>10</v>
      </c>
      <c r="F29" s="5">
        <f t="shared" si="2"/>
        <v>5.35</v>
      </c>
      <c r="G29" s="1">
        <f t="shared" si="3"/>
        <v>53.5</v>
      </c>
      <c r="H29" s="1"/>
      <c r="I29" s="1"/>
      <c r="J29" s="84"/>
      <c r="K29" s="48"/>
    </row>
    <row r="30" spans="1:11">
      <c r="A30" s="2" t="s">
        <v>32</v>
      </c>
      <c r="B30" s="1" t="s">
        <v>11</v>
      </c>
      <c r="C30" s="3" t="s">
        <v>12</v>
      </c>
      <c r="D30" s="3">
        <v>5000</v>
      </c>
      <c r="E30" s="4">
        <f>10+2</f>
        <v>12</v>
      </c>
      <c r="F30" s="5">
        <f t="shared" si="2"/>
        <v>5</v>
      </c>
      <c r="G30" s="1">
        <f t="shared" si="3"/>
        <v>60</v>
      </c>
      <c r="H30" s="1"/>
      <c r="I30" s="1"/>
      <c r="J30" s="84"/>
      <c r="K30" s="48"/>
    </row>
    <row r="31" spans="1:11">
      <c r="A31" s="2" t="s">
        <v>33</v>
      </c>
      <c r="B31" s="1" t="s">
        <v>11</v>
      </c>
      <c r="C31" s="3" t="s">
        <v>12</v>
      </c>
      <c r="D31" s="3">
        <v>3300</v>
      </c>
      <c r="E31" s="4">
        <v>10</v>
      </c>
      <c r="F31" s="5">
        <f t="shared" si="2"/>
        <v>3.3</v>
      </c>
      <c r="G31" s="1">
        <f t="shared" si="3"/>
        <v>33</v>
      </c>
      <c r="H31" s="1"/>
      <c r="I31" s="1"/>
      <c r="J31" s="84"/>
      <c r="K31" s="48"/>
    </row>
    <row r="32" spans="1:11">
      <c r="A32" s="2" t="s">
        <v>34</v>
      </c>
      <c r="B32" s="1" t="s">
        <v>11</v>
      </c>
      <c r="C32" s="3" t="s">
        <v>12</v>
      </c>
      <c r="D32" s="3">
        <v>2260</v>
      </c>
      <c r="E32" s="4">
        <v>12</v>
      </c>
      <c r="F32" s="5">
        <f t="shared" si="2"/>
        <v>2.2599999999999998</v>
      </c>
      <c r="G32" s="1">
        <f t="shared" si="3"/>
        <v>27.119999999999997</v>
      </c>
      <c r="H32" s="1"/>
      <c r="I32" s="1"/>
      <c r="J32" s="84"/>
      <c r="K32" s="48"/>
    </row>
    <row r="33" spans="1:11">
      <c r="A33" s="2" t="s">
        <v>35</v>
      </c>
      <c r="B33" s="1" t="s">
        <v>11</v>
      </c>
      <c r="C33" s="3" t="s">
        <v>12</v>
      </c>
      <c r="D33" s="3">
        <v>7100</v>
      </c>
      <c r="E33" s="4">
        <v>1</v>
      </c>
      <c r="F33" s="5">
        <f t="shared" si="2"/>
        <v>7.1</v>
      </c>
      <c r="G33" s="1">
        <f t="shared" si="3"/>
        <v>7.1</v>
      </c>
      <c r="H33" s="1"/>
      <c r="I33" s="1"/>
      <c r="J33" s="84"/>
      <c r="K33" s="48"/>
    </row>
    <row r="34" spans="1:11">
      <c r="A34" s="2" t="s">
        <v>36</v>
      </c>
      <c r="B34" s="1" t="s">
        <v>11</v>
      </c>
      <c r="C34" s="3" t="s">
        <v>12</v>
      </c>
      <c r="D34" s="3">
        <v>1350</v>
      </c>
      <c r="E34" s="4">
        <v>1</v>
      </c>
      <c r="F34" s="5">
        <f t="shared" si="2"/>
        <v>1.35</v>
      </c>
      <c r="G34" s="1">
        <f t="shared" si="3"/>
        <v>1.35</v>
      </c>
      <c r="H34" s="1"/>
      <c r="I34" s="1"/>
      <c r="J34" s="84"/>
      <c r="K34" s="48"/>
    </row>
    <row r="35" spans="1:11">
      <c r="A35" s="2" t="s">
        <v>37</v>
      </c>
      <c r="B35" s="1" t="s">
        <v>11</v>
      </c>
      <c r="C35" s="3" t="s">
        <v>12</v>
      </c>
      <c r="D35" s="3">
        <v>2350</v>
      </c>
      <c r="E35" s="4">
        <v>4</v>
      </c>
      <c r="F35" s="5">
        <f t="shared" si="2"/>
        <v>2.35</v>
      </c>
      <c r="G35" s="1">
        <f t="shared" si="3"/>
        <v>9.4</v>
      </c>
      <c r="H35" s="1"/>
      <c r="I35" s="1"/>
      <c r="J35" s="84"/>
      <c r="K35" s="48"/>
    </row>
    <row r="36" spans="1:11">
      <c r="A36" s="2" t="s">
        <v>38</v>
      </c>
      <c r="B36" s="1" t="s">
        <v>11</v>
      </c>
      <c r="C36" s="3" t="s">
        <v>12</v>
      </c>
      <c r="D36" s="3">
        <v>3350</v>
      </c>
      <c r="E36" s="4">
        <v>4</v>
      </c>
      <c r="F36" s="5">
        <f t="shared" si="2"/>
        <v>3.35</v>
      </c>
      <c r="G36" s="1">
        <f t="shared" si="3"/>
        <v>13.4</v>
      </c>
      <c r="H36" s="1"/>
      <c r="I36" s="1"/>
      <c r="J36" s="84"/>
      <c r="K36" s="48"/>
    </row>
    <row r="37" spans="1:11">
      <c r="A37" s="2" t="s">
        <v>39</v>
      </c>
      <c r="B37" s="1" t="s">
        <v>11</v>
      </c>
      <c r="C37" s="3" t="s">
        <v>12</v>
      </c>
      <c r="D37" s="3">
        <v>4350</v>
      </c>
      <c r="E37" s="4">
        <f>1+5</f>
        <v>6</v>
      </c>
      <c r="F37" s="5">
        <f t="shared" si="2"/>
        <v>4.3499999999999996</v>
      </c>
      <c r="G37" s="1">
        <f t="shared" si="3"/>
        <v>26.099999999999998</v>
      </c>
      <c r="H37" s="1"/>
      <c r="I37" s="1"/>
      <c r="J37" s="84"/>
      <c r="K37" s="48"/>
    </row>
    <row r="38" spans="1:11">
      <c r="A38" s="2" t="s">
        <v>40</v>
      </c>
      <c r="B38" s="1" t="s">
        <v>11</v>
      </c>
      <c r="C38" s="3" t="s">
        <v>12</v>
      </c>
      <c r="D38" s="3">
        <v>1800</v>
      </c>
      <c r="E38" s="4">
        <v>1</v>
      </c>
      <c r="F38" s="5">
        <f t="shared" si="2"/>
        <v>1.8</v>
      </c>
      <c r="G38" s="1">
        <f t="shared" si="3"/>
        <v>1.8</v>
      </c>
      <c r="H38" s="1"/>
      <c r="I38" s="1"/>
      <c r="J38" s="84"/>
      <c r="K38" s="48"/>
    </row>
    <row r="39" spans="1:11">
      <c r="A39" s="2" t="s">
        <v>41</v>
      </c>
      <c r="B39" s="1" t="s">
        <v>11</v>
      </c>
      <c r="C39" s="3" t="s">
        <v>12</v>
      </c>
      <c r="D39" s="3">
        <v>2800</v>
      </c>
      <c r="E39" s="4">
        <v>1</v>
      </c>
      <c r="F39" s="5">
        <f t="shared" si="2"/>
        <v>2.8</v>
      </c>
      <c r="G39" s="1">
        <f t="shared" si="3"/>
        <v>2.8</v>
      </c>
      <c r="H39" s="1"/>
      <c r="I39" s="1"/>
      <c r="J39" s="84"/>
      <c r="K39" s="48"/>
    </row>
    <row r="40" spans="1:11">
      <c r="A40" s="2" t="s">
        <v>42</v>
      </c>
      <c r="B40" s="1" t="s">
        <v>11</v>
      </c>
      <c r="C40" s="3" t="s">
        <v>12</v>
      </c>
      <c r="D40" s="3">
        <v>3800</v>
      </c>
      <c r="E40" s="4">
        <v>1</v>
      </c>
      <c r="F40" s="5">
        <f t="shared" si="2"/>
        <v>3.8</v>
      </c>
      <c r="G40" s="1">
        <f t="shared" si="3"/>
        <v>3.8</v>
      </c>
      <c r="H40" s="1"/>
      <c r="I40" s="1"/>
      <c r="J40" s="84"/>
      <c r="K40" s="48"/>
    </row>
    <row r="41" spans="1:11">
      <c r="A41" s="2" t="s">
        <v>43</v>
      </c>
      <c r="B41" s="1" t="s">
        <v>11</v>
      </c>
      <c r="C41" s="3" t="s">
        <v>12</v>
      </c>
      <c r="D41" s="3">
        <v>5800</v>
      </c>
      <c r="E41" s="4">
        <v>1</v>
      </c>
      <c r="F41" s="5">
        <f t="shared" si="2"/>
        <v>5.8</v>
      </c>
      <c r="G41" s="1">
        <f t="shared" si="3"/>
        <v>5.8</v>
      </c>
      <c r="H41" s="1"/>
      <c r="I41" s="1"/>
      <c r="J41" s="84"/>
      <c r="K41" s="48"/>
    </row>
    <row r="42" spans="1:11">
      <c r="A42" s="2" t="s">
        <v>44</v>
      </c>
      <c r="B42" s="1" t="s">
        <v>11</v>
      </c>
      <c r="C42" s="3" t="s">
        <v>12</v>
      </c>
      <c r="D42" s="3">
        <v>6800</v>
      </c>
      <c r="E42" s="4">
        <v>1</v>
      </c>
      <c r="F42" s="5">
        <f t="shared" si="2"/>
        <v>6.8</v>
      </c>
      <c r="G42" s="1">
        <f t="shared" si="3"/>
        <v>6.8</v>
      </c>
      <c r="H42" s="1"/>
      <c r="I42" s="1"/>
      <c r="J42" s="84"/>
      <c r="K42" s="48"/>
    </row>
    <row r="43" spans="1:11">
      <c r="A43" s="2" t="s">
        <v>45</v>
      </c>
      <c r="B43" s="1" t="s">
        <v>11</v>
      </c>
      <c r="C43" s="3" t="s">
        <v>12</v>
      </c>
      <c r="D43" s="3">
        <v>3550</v>
      </c>
      <c r="E43" s="4">
        <v>1</v>
      </c>
      <c r="F43" s="5">
        <f t="shared" si="2"/>
        <v>3.55</v>
      </c>
      <c r="G43" s="1">
        <f t="shared" si="3"/>
        <v>3.55</v>
      </c>
      <c r="H43" s="1"/>
      <c r="I43" s="1"/>
      <c r="J43" s="84"/>
      <c r="K43" s="48"/>
    </row>
    <row r="44" spans="1:11">
      <c r="A44" s="2" t="s">
        <v>46</v>
      </c>
      <c r="B44" s="1" t="s">
        <v>11</v>
      </c>
      <c r="C44" s="3" t="s">
        <v>12</v>
      </c>
      <c r="D44" s="3">
        <v>4550</v>
      </c>
      <c r="E44" s="4">
        <v>1</v>
      </c>
      <c r="F44" s="5">
        <f t="shared" si="2"/>
        <v>4.55</v>
      </c>
      <c r="G44" s="1">
        <f t="shared" si="3"/>
        <v>4.55</v>
      </c>
      <c r="H44" s="1"/>
      <c r="I44" s="1"/>
      <c r="J44" s="84"/>
      <c r="K44" s="48"/>
    </row>
    <row r="45" spans="1:11">
      <c r="A45" s="2" t="s">
        <v>47</v>
      </c>
      <c r="B45" s="1" t="s">
        <v>11</v>
      </c>
      <c r="C45" s="3" t="s">
        <v>12</v>
      </c>
      <c r="D45" s="3">
        <v>5550</v>
      </c>
      <c r="E45" s="4">
        <v>1</v>
      </c>
      <c r="F45" s="5">
        <f t="shared" si="2"/>
        <v>5.55</v>
      </c>
      <c r="G45" s="1">
        <f t="shared" si="3"/>
        <v>5.55</v>
      </c>
      <c r="H45" s="1"/>
      <c r="I45" s="1"/>
      <c r="J45" s="84"/>
      <c r="K45" s="48"/>
    </row>
    <row r="46" spans="1:11">
      <c r="A46" s="2" t="s">
        <v>48</v>
      </c>
      <c r="B46" s="1" t="s">
        <v>11</v>
      </c>
      <c r="C46" s="3" t="s">
        <v>12</v>
      </c>
      <c r="D46" s="3">
        <v>6550</v>
      </c>
      <c r="E46" s="4">
        <v>1</v>
      </c>
      <c r="F46" s="5">
        <f t="shared" si="2"/>
        <v>6.55</v>
      </c>
      <c r="G46" s="1">
        <f t="shared" si="3"/>
        <v>6.55</v>
      </c>
      <c r="H46" s="1"/>
      <c r="I46" s="1"/>
      <c r="J46" s="84"/>
      <c r="K46" s="48"/>
    </row>
    <row r="47" spans="1:11">
      <c r="A47" s="2" t="s">
        <v>49</v>
      </c>
      <c r="B47" s="1" t="s">
        <v>11</v>
      </c>
      <c r="C47" s="3" t="s">
        <v>12</v>
      </c>
      <c r="D47" s="3">
        <v>1500</v>
      </c>
      <c r="E47" s="4">
        <v>1</v>
      </c>
      <c r="F47" s="5">
        <f t="shared" si="2"/>
        <v>1.5</v>
      </c>
      <c r="G47" s="1">
        <f t="shared" si="3"/>
        <v>1.5</v>
      </c>
      <c r="H47" s="1"/>
      <c r="I47" s="1"/>
      <c r="J47" s="84"/>
      <c r="K47" s="48"/>
    </row>
    <row r="48" spans="1:11">
      <c r="A48" s="2" t="s">
        <v>50</v>
      </c>
      <c r="B48" s="1" t="s">
        <v>11</v>
      </c>
      <c r="C48" s="3" t="s">
        <v>12</v>
      </c>
      <c r="D48" s="3">
        <v>2500</v>
      </c>
      <c r="E48" s="4">
        <v>1</v>
      </c>
      <c r="F48" s="5">
        <f t="shared" si="2"/>
        <v>2.5</v>
      </c>
      <c r="G48" s="1">
        <f t="shared" si="3"/>
        <v>2.5</v>
      </c>
      <c r="H48" s="1"/>
      <c r="I48" s="1"/>
      <c r="J48" s="84"/>
      <c r="K48" s="48"/>
    </row>
    <row r="49" spans="1:11">
      <c r="A49" s="2" t="s">
        <v>51</v>
      </c>
      <c r="B49" s="1" t="s">
        <v>11</v>
      </c>
      <c r="C49" s="3" t="s">
        <v>12</v>
      </c>
      <c r="D49" s="3">
        <v>3500</v>
      </c>
      <c r="E49" s="4">
        <v>1</v>
      </c>
      <c r="F49" s="5">
        <f t="shared" si="2"/>
        <v>3.5</v>
      </c>
      <c r="G49" s="1">
        <f t="shared" si="3"/>
        <v>3.5</v>
      </c>
      <c r="H49" s="1"/>
      <c r="I49" s="1"/>
      <c r="J49" s="84"/>
      <c r="K49" s="48"/>
    </row>
    <row r="50" spans="1:11">
      <c r="A50" s="2" t="s">
        <v>52</v>
      </c>
      <c r="B50" s="1" t="s">
        <v>11</v>
      </c>
      <c r="C50" s="3" t="s">
        <v>12</v>
      </c>
      <c r="D50" s="3">
        <v>4500</v>
      </c>
      <c r="E50" s="4">
        <f>1+1</f>
        <v>2</v>
      </c>
      <c r="F50" s="5">
        <f t="shared" si="2"/>
        <v>4.5</v>
      </c>
      <c r="G50" s="1">
        <f t="shared" si="3"/>
        <v>9</v>
      </c>
      <c r="H50" s="1"/>
      <c r="I50" s="1"/>
      <c r="J50" s="84"/>
      <c r="K50" s="48"/>
    </row>
    <row r="51" spans="1:11">
      <c r="A51" s="2" t="s">
        <v>53</v>
      </c>
      <c r="B51" s="1" t="s">
        <v>11</v>
      </c>
      <c r="C51" s="3" t="s">
        <v>12</v>
      </c>
      <c r="D51" s="3">
        <v>5500</v>
      </c>
      <c r="E51" s="4">
        <f>1+1</f>
        <v>2</v>
      </c>
      <c r="F51" s="5">
        <f t="shared" si="2"/>
        <v>5.5</v>
      </c>
      <c r="G51" s="1">
        <f t="shared" si="3"/>
        <v>11</v>
      </c>
      <c r="H51" s="1"/>
      <c r="I51" s="1"/>
      <c r="J51" s="84"/>
      <c r="K51" s="48"/>
    </row>
    <row r="52" spans="1:11">
      <c r="A52" s="2" t="s">
        <v>54</v>
      </c>
      <c r="B52" s="1" t="s">
        <v>11</v>
      </c>
      <c r="C52" s="3" t="s">
        <v>12</v>
      </c>
      <c r="D52" s="3">
        <v>6500</v>
      </c>
      <c r="E52" s="4">
        <v>1</v>
      </c>
      <c r="F52" s="5">
        <f t="shared" si="2"/>
        <v>6.5</v>
      </c>
      <c r="G52" s="1">
        <f t="shared" si="3"/>
        <v>6.5</v>
      </c>
      <c r="H52" s="1"/>
      <c r="I52" s="1"/>
      <c r="J52" s="84"/>
      <c r="K52" s="48"/>
    </row>
    <row r="53" spans="1:11">
      <c r="A53" s="2" t="s">
        <v>55</v>
      </c>
      <c r="B53" s="1" t="s">
        <v>11</v>
      </c>
      <c r="C53" s="3" t="s">
        <v>12</v>
      </c>
      <c r="D53" s="3">
        <v>1000</v>
      </c>
      <c r="E53" s="4">
        <v>2</v>
      </c>
      <c r="F53" s="5">
        <f t="shared" si="2"/>
        <v>1</v>
      </c>
      <c r="G53" s="1">
        <f t="shared" si="3"/>
        <v>2</v>
      </c>
      <c r="H53" s="1"/>
      <c r="I53" s="1"/>
      <c r="J53" s="84"/>
      <c r="K53" s="48"/>
    </row>
    <row r="54" spans="1:11">
      <c r="A54" s="2" t="s">
        <v>56</v>
      </c>
      <c r="B54" s="1" t="s">
        <v>11</v>
      </c>
      <c r="C54" s="3" t="s">
        <v>12</v>
      </c>
      <c r="D54" s="3">
        <v>2000</v>
      </c>
      <c r="E54" s="4">
        <v>2</v>
      </c>
      <c r="F54" s="5">
        <f t="shared" si="2"/>
        <v>2</v>
      </c>
      <c r="G54" s="1">
        <f t="shared" si="3"/>
        <v>4</v>
      </c>
      <c r="H54" s="1"/>
      <c r="I54" s="1"/>
      <c r="J54" s="84"/>
      <c r="K54" s="48"/>
    </row>
    <row r="55" spans="1:11">
      <c r="A55" s="2" t="s">
        <v>57</v>
      </c>
      <c r="B55" s="1" t="s">
        <v>11</v>
      </c>
      <c r="C55" s="3" t="s">
        <v>12</v>
      </c>
      <c r="D55" s="3">
        <v>3000</v>
      </c>
      <c r="E55" s="4">
        <v>2</v>
      </c>
      <c r="F55" s="5">
        <f t="shared" si="2"/>
        <v>3</v>
      </c>
      <c r="G55" s="1">
        <f t="shared" si="3"/>
        <v>6</v>
      </c>
      <c r="H55" s="1"/>
      <c r="I55" s="1"/>
      <c r="J55" s="84"/>
      <c r="K55" s="48"/>
    </row>
    <row r="56" spans="1:11">
      <c r="A56" s="2" t="s">
        <v>58</v>
      </c>
      <c r="B56" s="1" t="s">
        <v>11</v>
      </c>
      <c r="C56" s="3" t="s">
        <v>12</v>
      </c>
      <c r="D56" s="3">
        <v>4000</v>
      </c>
      <c r="E56" s="4">
        <v>2</v>
      </c>
      <c r="F56" s="5">
        <f t="shared" si="2"/>
        <v>4</v>
      </c>
      <c r="G56" s="1">
        <f t="shared" si="3"/>
        <v>8</v>
      </c>
      <c r="H56" s="1"/>
      <c r="I56" s="1"/>
      <c r="J56" s="84"/>
      <c r="K56" s="48"/>
    </row>
    <row r="57" spans="1:11">
      <c r="A57" s="2" t="s">
        <v>59</v>
      </c>
      <c r="B57" s="1" t="s">
        <v>11</v>
      </c>
      <c r="C57" s="3" t="s">
        <v>12</v>
      </c>
      <c r="D57" s="3">
        <v>6000</v>
      </c>
      <c r="E57" s="4">
        <v>2</v>
      </c>
      <c r="F57" s="5">
        <f t="shared" si="2"/>
        <v>6</v>
      </c>
      <c r="G57" s="1">
        <f t="shared" si="3"/>
        <v>12</v>
      </c>
      <c r="H57" s="1"/>
      <c r="I57" s="1"/>
      <c r="J57" s="84"/>
      <c r="K57" s="48"/>
    </row>
    <row r="58" spans="1:11">
      <c r="A58" s="2" t="s">
        <v>60</v>
      </c>
      <c r="B58" s="1" t="s">
        <v>11</v>
      </c>
      <c r="C58" s="3" t="s">
        <v>12</v>
      </c>
      <c r="D58" s="3">
        <v>6350</v>
      </c>
      <c r="E58" s="4">
        <v>2</v>
      </c>
      <c r="F58" s="5">
        <f t="shared" si="2"/>
        <v>6.35</v>
      </c>
      <c r="G58" s="1">
        <f t="shared" si="3"/>
        <v>12.7</v>
      </c>
      <c r="H58" s="1"/>
      <c r="I58" s="1"/>
      <c r="J58" s="84"/>
      <c r="K58" s="48"/>
    </row>
    <row r="59" spans="1:11">
      <c r="A59" s="2" t="s">
        <v>61</v>
      </c>
      <c r="B59" s="1" t="s">
        <v>11</v>
      </c>
      <c r="C59" s="3" t="s">
        <v>12</v>
      </c>
      <c r="D59" s="3">
        <v>7200</v>
      </c>
      <c r="E59" s="4">
        <v>2</v>
      </c>
      <c r="F59" s="5">
        <f t="shared" si="2"/>
        <v>7.2</v>
      </c>
      <c r="G59" s="1">
        <f t="shared" si="3"/>
        <v>14.4</v>
      </c>
      <c r="H59" s="1"/>
      <c r="I59" s="1"/>
      <c r="J59" s="85"/>
      <c r="K59" s="48"/>
    </row>
    <row r="60" spans="1:11" ht="16.5" thickBot="1">
      <c r="A60" s="6"/>
      <c r="B60" s="7"/>
      <c r="C60" s="8" t="s">
        <v>23</v>
      </c>
      <c r="D60" s="8"/>
      <c r="E60" s="9">
        <f>SUM(E23:E59)</f>
        <v>247</v>
      </c>
      <c r="F60" s="10"/>
      <c r="G60" s="13">
        <f>SUM(G23:G59)</f>
        <v>1329.2299999999996</v>
      </c>
      <c r="H60" s="13"/>
      <c r="I60" s="13"/>
      <c r="J60" s="14"/>
      <c r="K60" s="48"/>
    </row>
    <row r="61" spans="1:11" ht="16.5" thickBot="1">
      <c r="A61" s="76" t="s">
        <v>62</v>
      </c>
      <c r="B61" s="77"/>
      <c r="C61" s="77"/>
      <c r="D61" s="77"/>
      <c r="E61" s="77"/>
      <c r="F61" s="77"/>
      <c r="G61" s="77"/>
      <c r="H61" s="77"/>
      <c r="I61" s="77"/>
      <c r="J61" s="77"/>
      <c r="K61" s="78"/>
    </row>
    <row r="62" spans="1:11">
      <c r="A62" s="79" t="s">
        <v>0</v>
      </c>
      <c r="B62" s="80" t="s">
        <v>1</v>
      </c>
      <c r="C62" s="80" t="s">
        <v>2</v>
      </c>
      <c r="D62" s="80" t="s">
        <v>3</v>
      </c>
      <c r="E62" s="80" t="s">
        <v>4</v>
      </c>
      <c r="F62" s="81" t="s">
        <v>5</v>
      </c>
      <c r="G62" s="81"/>
      <c r="H62" s="12"/>
      <c r="I62" s="12"/>
      <c r="J62" s="81" t="s">
        <v>6</v>
      </c>
      <c r="K62" s="82" t="s">
        <v>7</v>
      </c>
    </row>
    <row r="63" spans="1:11">
      <c r="A63" s="69"/>
      <c r="B63" s="71"/>
      <c r="C63" s="71"/>
      <c r="D63" s="71"/>
      <c r="E63" s="71"/>
      <c r="F63" s="1" t="s">
        <v>8</v>
      </c>
      <c r="G63" s="1" t="s">
        <v>9</v>
      </c>
      <c r="H63" s="1"/>
      <c r="I63" s="1"/>
      <c r="J63" s="73"/>
      <c r="K63" s="75"/>
    </row>
    <row r="64" spans="1:11">
      <c r="A64" s="2" t="s">
        <v>25</v>
      </c>
      <c r="B64" s="1" t="s">
        <v>11</v>
      </c>
      <c r="C64" s="3" t="s">
        <v>12</v>
      </c>
      <c r="D64" s="3">
        <v>5850</v>
      </c>
      <c r="E64" s="4">
        <f>19+8</f>
        <v>27</v>
      </c>
      <c r="F64" s="5">
        <f>D64/1000</f>
        <v>5.85</v>
      </c>
      <c r="G64" s="1">
        <f>F64*E64</f>
        <v>157.94999999999999</v>
      </c>
      <c r="H64" s="1"/>
      <c r="I64" s="1"/>
      <c r="J64" s="83" t="s">
        <v>110</v>
      </c>
      <c r="K64" s="47" t="s">
        <v>109</v>
      </c>
    </row>
    <row r="65" spans="1:11">
      <c r="A65" s="2" t="s">
        <v>26</v>
      </c>
      <c r="B65" s="1" t="s">
        <v>11</v>
      </c>
      <c r="C65" s="3" t="s">
        <v>12</v>
      </c>
      <c r="D65" s="3">
        <v>5720</v>
      </c>
      <c r="E65" s="4">
        <f>26-6</f>
        <v>20</v>
      </c>
      <c r="F65" s="5">
        <f>D65/1000</f>
        <v>5.72</v>
      </c>
      <c r="G65" s="1">
        <f>F65*E65</f>
        <v>114.39999999999999</v>
      </c>
      <c r="H65" s="1"/>
      <c r="I65" s="1"/>
      <c r="J65" s="84"/>
      <c r="K65" s="48"/>
    </row>
    <row r="66" spans="1:11">
      <c r="A66" s="2" t="s">
        <v>27</v>
      </c>
      <c r="B66" s="1" t="s">
        <v>11</v>
      </c>
      <c r="C66" s="3" t="s">
        <v>12</v>
      </c>
      <c r="D66" s="3">
        <v>4800</v>
      </c>
      <c r="E66" s="4">
        <v>4</v>
      </c>
      <c r="F66" s="5">
        <f t="shared" ref="F66:F111" si="4">D66/1000</f>
        <v>4.8</v>
      </c>
      <c r="G66" s="1">
        <f t="shared" ref="G66:G111" si="5">F66*E66</f>
        <v>19.2</v>
      </c>
      <c r="H66" s="1"/>
      <c r="I66" s="1"/>
      <c r="J66" s="84"/>
      <c r="K66" s="48"/>
    </row>
    <row r="67" spans="1:11">
      <c r="A67" s="2" t="s">
        <v>63</v>
      </c>
      <c r="B67" s="1" t="s">
        <v>11</v>
      </c>
      <c r="C67" s="3" t="s">
        <v>12</v>
      </c>
      <c r="D67" s="3">
        <v>3450</v>
      </c>
      <c r="E67" s="4">
        <v>1</v>
      </c>
      <c r="F67" s="5">
        <f t="shared" si="4"/>
        <v>3.45</v>
      </c>
      <c r="G67" s="1">
        <f t="shared" si="5"/>
        <v>3.45</v>
      </c>
      <c r="H67" s="1"/>
      <c r="I67" s="1"/>
      <c r="J67" s="84"/>
      <c r="K67" s="48"/>
    </row>
    <row r="68" spans="1:11">
      <c r="A68" s="2" t="s">
        <v>28</v>
      </c>
      <c r="B68" s="1" t="s">
        <v>11</v>
      </c>
      <c r="C68" s="3" t="s">
        <v>12</v>
      </c>
      <c r="D68" s="3">
        <v>1550</v>
      </c>
      <c r="E68" s="4">
        <f>11+1</f>
        <v>12</v>
      </c>
      <c r="F68" s="5">
        <f t="shared" si="4"/>
        <v>1.55</v>
      </c>
      <c r="G68" s="1">
        <f t="shared" si="5"/>
        <v>18.600000000000001</v>
      </c>
      <c r="H68" s="1"/>
      <c r="I68" s="1"/>
      <c r="J68" s="84"/>
      <c r="K68" s="48"/>
    </row>
    <row r="69" spans="1:11">
      <c r="A69" s="2" t="s">
        <v>29</v>
      </c>
      <c r="B69" s="1" t="s">
        <v>11</v>
      </c>
      <c r="C69" s="3" t="s">
        <v>12</v>
      </c>
      <c r="D69" s="3">
        <v>2550</v>
      </c>
      <c r="E69" s="4">
        <f>7+1-3</f>
        <v>5</v>
      </c>
      <c r="F69" s="5">
        <f t="shared" si="4"/>
        <v>2.5499999999999998</v>
      </c>
      <c r="G69" s="1">
        <f t="shared" si="5"/>
        <v>12.75</v>
      </c>
      <c r="H69" s="1"/>
      <c r="I69" s="1"/>
      <c r="J69" s="84"/>
      <c r="K69" s="48"/>
    </row>
    <row r="70" spans="1:11">
      <c r="A70" s="2" t="s">
        <v>30</v>
      </c>
      <c r="B70" s="1" t="s">
        <v>11</v>
      </c>
      <c r="C70" s="3" t="s">
        <v>12</v>
      </c>
      <c r="D70" s="3">
        <v>6450</v>
      </c>
      <c r="E70" s="4">
        <v>103</v>
      </c>
      <c r="F70" s="5">
        <f t="shared" si="4"/>
        <v>6.45</v>
      </c>
      <c r="G70" s="1">
        <f t="shared" si="5"/>
        <v>664.35</v>
      </c>
      <c r="H70" s="1"/>
      <c r="I70" s="1"/>
      <c r="J70" s="84"/>
      <c r="K70" s="48"/>
    </row>
    <row r="71" spans="1:11">
      <c r="A71" s="2" t="s">
        <v>31</v>
      </c>
      <c r="B71" s="1" t="s">
        <v>11</v>
      </c>
      <c r="C71" s="3" t="s">
        <v>12</v>
      </c>
      <c r="D71" s="3">
        <v>5350</v>
      </c>
      <c r="E71" s="4">
        <v>8</v>
      </c>
      <c r="F71" s="5">
        <f t="shared" si="4"/>
        <v>5.35</v>
      </c>
      <c r="G71" s="1">
        <f t="shared" si="5"/>
        <v>42.8</v>
      </c>
      <c r="H71" s="1"/>
      <c r="I71" s="1"/>
      <c r="J71" s="84"/>
      <c r="K71" s="48"/>
    </row>
    <row r="72" spans="1:11">
      <c r="A72" s="2" t="s">
        <v>33</v>
      </c>
      <c r="B72" s="1" t="s">
        <v>11</v>
      </c>
      <c r="C72" s="3" t="s">
        <v>12</v>
      </c>
      <c r="D72" s="3">
        <v>3300</v>
      </c>
      <c r="E72" s="4">
        <v>6</v>
      </c>
      <c r="F72" s="5">
        <f t="shared" si="4"/>
        <v>3.3</v>
      </c>
      <c r="G72" s="1">
        <f t="shared" si="5"/>
        <v>19.799999999999997</v>
      </c>
      <c r="H72" s="1"/>
      <c r="I72" s="1"/>
      <c r="J72" s="84"/>
      <c r="K72" s="48"/>
    </row>
    <row r="73" spans="1:11">
      <c r="A73" s="2" t="s">
        <v>34</v>
      </c>
      <c r="B73" s="1" t="s">
        <v>11</v>
      </c>
      <c r="C73" s="3" t="s">
        <v>12</v>
      </c>
      <c r="D73" s="3">
        <v>2260</v>
      </c>
      <c r="E73" s="4">
        <v>8</v>
      </c>
      <c r="F73" s="5">
        <f t="shared" si="4"/>
        <v>2.2599999999999998</v>
      </c>
      <c r="G73" s="1">
        <f t="shared" si="5"/>
        <v>18.079999999999998</v>
      </c>
      <c r="H73" s="1"/>
      <c r="I73" s="1"/>
      <c r="J73" s="84"/>
      <c r="K73" s="48"/>
    </row>
    <row r="74" spans="1:11">
      <c r="A74" s="2" t="s">
        <v>64</v>
      </c>
      <c r="B74" s="1" t="s">
        <v>11</v>
      </c>
      <c r="C74" s="3" t="s">
        <v>12</v>
      </c>
      <c r="D74" s="3">
        <v>2400</v>
      </c>
      <c r="E74" s="4">
        <v>4</v>
      </c>
      <c r="F74" s="5">
        <f t="shared" si="4"/>
        <v>2.4</v>
      </c>
      <c r="G74" s="1">
        <f t="shared" si="5"/>
        <v>9.6</v>
      </c>
      <c r="H74" s="1"/>
      <c r="I74" s="1"/>
      <c r="J74" s="84"/>
      <c r="K74" s="48"/>
    </row>
    <row r="75" spans="1:11">
      <c r="A75" s="2" t="s">
        <v>45</v>
      </c>
      <c r="B75" s="1" t="s">
        <v>11</v>
      </c>
      <c r="C75" s="3" t="s">
        <v>12</v>
      </c>
      <c r="D75" s="3">
        <v>3550</v>
      </c>
      <c r="E75" s="4">
        <v>1</v>
      </c>
      <c r="F75" s="5">
        <f t="shared" si="4"/>
        <v>3.55</v>
      </c>
      <c r="G75" s="1">
        <f t="shared" si="5"/>
        <v>3.55</v>
      </c>
      <c r="H75" s="1"/>
      <c r="I75" s="1"/>
      <c r="J75" s="84"/>
      <c r="K75" s="48"/>
    </row>
    <row r="76" spans="1:11">
      <c r="A76" s="2" t="s">
        <v>46</v>
      </c>
      <c r="B76" s="1" t="s">
        <v>11</v>
      </c>
      <c r="C76" s="3" t="s">
        <v>12</v>
      </c>
      <c r="D76" s="3">
        <v>4550</v>
      </c>
      <c r="E76" s="4">
        <v>1</v>
      </c>
      <c r="F76" s="5">
        <f t="shared" si="4"/>
        <v>4.55</v>
      </c>
      <c r="G76" s="1">
        <f t="shared" si="5"/>
        <v>4.55</v>
      </c>
      <c r="H76" s="1"/>
      <c r="I76" s="1"/>
      <c r="J76" s="84"/>
      <c r="K76" s="48"/>
    </row>
    <row r="77" spans="1:11">
      <c r="A77" s="2" t="s">
        <v>47</v>
      </c>
      <c r="B77" s="1" t="s">
        <v>11</v>
      </c>
      <c r="C77" s="3" t="s">
        <v>12</v>
      </c>
      <c r="D77" s="3">
        <v>5550</v>
      </c>
      <c r="E77" s="4">
        <v>1</v>
      </c>
      <c r="F77" s="5">
        <f t="shared" si="4"/>
        <v>5.55</v>
      </c>
      <c r="G77" s="1">
        <f t="shared" si="5"/>
        <v>5.55</v>
      </c>
      <c r="H77" s="1"/>
      <c r="I77" s="1"/>
      <c r="J77" s="84"/>
      <c r="K77" s="48"/>
    </row>
    <row r="78" spans="1:11">
      <c r="A78" s="2" t="s">
        <v>48</v>
      </c>
      <c r="B78" s="1" t="s">
        <v>11</v>
      </c>
      <c r="C78" s="3" t="s">
        <v>12</v>
      </c>
      <c r="D78" s="3">
        <v>6550</v>
      </c>
      <c r="E78" s="4">
        <v>1</v>
      </c>
      <c r="F78" s="5">
        <f t="shared" si="4"/>
        <v>6.55</v>
      </c>
      <c r="G78" s="1">
        <f t="shared" si="5"/>
        <v>6.55</v>
      </c>
      <c r="H78" s="1"/>
      <c r="I78" s="1"/>
      <c r="J78" s="84"/>
      <c r="K78" s="48"/>
    </row>
    <row r="79" spans="1:11">
      <c r="A79" s="2" t="s">
        <v>49</v>
      </c>
      <c r="B79" s="1" t="s">
        <v>11</v>
      </c>
      <c r="C79" s="3" t="s">
        <v>12</v>
      </c>
      <c r="D79" s="3">
        <v>1500</v>
      </c>
      <c r="E79" s="4">
        <v>1</v>
      </c>
      <c r="F79" s="5">
        <f t="shared" si="4"/>
        <v>1.5</v>
      </c>
      <c r="G79" s="1">
        <f t="shared" si="5"/>
        <v>1.5</v>
      </c>
      <c r="H79" s="1"/>
      <c r="I79" s="1"/>
      <c r="J79" s="84"/>
      <c r="K79" s="48"/>
    </row>
    <row r="80" spans="1:11">
      <c r="A80" s="2" t="s">
        <v>50</v>
      </c>
      <c r="B80" s="1" t="s">
        <v>11</v>
      </c>
      <c r="C80" s="3" t="s">
        <v>12</v>
      </c>
      <c r="D80" s="3">
        <v>2500</v>
      </c>
      <c r="E80" s="4">
        <v>1</v>
      </c>
      <c r="F80" s="5">
        <f t="shared" si="4"/>
        <v>2.5</v>
      </c>
      <c r="G80" s="1">
        <f t="shared" si="5"/>
        <v>2.5</v>
      </c>
      <c r="H80" s="1"/>
      <c r="I80" s="1"/>
      <c r="J80" s="84"/>
      <c r="K80" s="48"/>
    </row>
    <row r="81" spans="1:11">
      <c r="A81" s="2" t="s">
        <v>51</v>
      </c>
      <c r="B81" s="1" t="s">
        <v>11</v>
      </c>
      <c r="C81" s="3" t="s">
        <v>12</v>
      </c>
      <c r="D81" s="3">
        <v>3500</v>
      </c>
      <c r="E81" s="4">
        <v>1</v>
      </c>
      <c r="F81" s="5">
        <f t="shared" si="4"/>
        <v>3.5</v>
      </c>
      <c r="G81" s="1">
        <f t="shared" si="5"/>
        <v>3.5</v>
      </c>
      <c r="H81" s="1"/>
      <c r="I81" s="1"/>
      <c r="J81" s="84"/>
      <c r="K81" s="48"/>
    </row>
    <row r="82" spans="1:11">
      <c r="A82" s="2" t="s">
        <v>52</v>
      </c>
      <c r="B82" s="1" t="s">
        <v>11</v>
      </c>
      <c r="C82" s="3" t="s">
        <v>12</v>
      </c>
      <c r="D82" s="3">
        <v>4500</v>
      </c>
      <c r="E82" s="4">
        <f>1+1</f>
        <v>2</v>
      </c>
      <c r="F82" s="5">
        <f t="shared" si="4"/>
        <v>4.5</v>
      </c>
      <c r="G82" s="1">
        <f t="shared" si="5"/>
        <v>9</v>
      </c>
      <c r="H82" s="1"/>
      <c r="I82" s="1"/>
      <c r="J82" s="84"/>
      <c r="K82" s="48"/>
    </row>
    <row r="83" spans="1:11">
      <c r="A83" s="2" t="s">
        <v>53</v>
      </c>
      <c r="B83" s="1" t="s">
        <v>11</v>
      </c>
      <c r="C83" s="3" t="s">
        <v>12</v>
      </c>
      <c r="D83" s="3">
        <v>5500</v>
      </c>
      <c r="E83" s="4">
        <f>1+1</f>
        <v>2</v>
      </c>
      <c r="F83" s="5">
        <f t="shared" si="4"/>
        <v>5.5</v>
      </c>
      <c r="G83" s="1">
        <f t="shared" si="5"/>
        <v>11</v>
      </c>
      <c r="H83" s="1"/>
      <c r="I83" s="1"/>
      <c r="J83" s="84"/>
      <c r="K83" s="48"/>
    </row>
    <row r="84" spans="1:11">
      <c r="A84" s="2" t="s">
        <v>54</v>
      </c>
      <c r="B84" s="1" t="s">
        <v>11</v>
      </c>
      <c r="C84" s="3" t="s">
        <v>12</v>
      </c>
      <c r="D84" s="3">
        <v>6500</v>
      </c>
      <c r="E84" s="4">
        <v>1</v>
      </c>
      <c r="F84" s="5">
        <f t="shared" si="4"/>
        <v>6.5</v>
      </c>
      <c r="G84" s="1">
        <f t="shared" si="5"/>
        <v>6.5</v>
      </c>
      <c r="H84" s="1"/>
      <c r="I84" s="1"/>
      <c r="J84" s="84"/>
      <c r="K84" s="48"/>
    </row>
    <row r="85" spans="1:11">
      <c r="A85" s="2" t="s">
        <v>61</v>
      </c>
      <c r="B85" s="1" t="s">
        <v>11</v>
      </c>
      <c r="C85" s="3" t="s">
        <v>12</v>
      </c>
      <c r="D85" s="3">
        <v>7200</v>
      </c>
      <c r="E85" s="4">
        <v>2</v>
      </c>
      <c r="F85" s="5">
        <f t="shared" si="4"/>
        <v>7.2</v>
      </c>
      <c r="G85" s="1">
        <f t="shared" si="5"/>
        <v>14.4</v>
      </c>
      <c r="H85" s="1"/>
      <c r="I85" s="1"/>
      <c r="J85" s="84"/>
      <c r="K85" s="48"/>
    </row>
    <row r="86" spans="1:11">
      <c r="A86" s="2" t="s">
        <v>65</v>
      </c>
      <c r="B86" s="1" t="s">
        <v>11</v>
      </c>
      <c r="C86" s="3" t="s">
        <v>12</v>
      </c>
      <c r="D86" s="3">
        <v>1900</v>
      </c>
      <c r="E86" s="4">
        <v>4</v>
      </c>
      <c r="F86" s="5">
        <f t="shared" si="4"/>
        <v>1.9</v>
      </c>
      <c r="G86" s="1">
        <f t="shared" si="5"/>
        <v>7.6</v>
      </c>
      <c r="H86" s="1"/>
      <c r="I86" s="1"/>
      <c r="J86" s="84"/>
      <c r="K86" s="48"/>
    </row>
    <row r="87" spans="1:11">
      <c r="A87" s="2" t="s">
        <v>66</v>
      </c>
      <c r="B87" s="1" t="s">
        <v>11</v>
      </c>
      <c r="C87" s="3" t="s">
        <v>12</v>
      </c>
      <c r="D87" s="3">
        <v>2900</v>
      </c>
      <c r="E87" s="4">
        <v>4</v>
      </c>
      <c r="F87" s="5">
        <f t="shared" si="4"/>
        <v>2.9</v>
      </c>
      <c r="G87" s="1">
        <f t="shared" si="5"/>
        <v>11.6</v>
      </c>
      <c r="H87" s="1"/>
      <c r="I87" s="1"/>
      <c r="J87" s="84"/>
      <c r="K87" s="48"/>
    </row>
    <row r="88" spans="1:11">
      <c r="A88" s="2" t="s">
        <v>67</v>
      </c>
      <c r="B88" s="1" t="s">
        <v>11</v>
      </c>
      <c r="C88" s="3" t="s">
        <v>12</v>
      </c>
      <c r="D88" s="3">
        <v>3900</v>
      </c>
      <c r="E88" s="4">
        <v>4</v>
      </c>
      <c r="F88" s="5">
        <f t="shared" si="4"/>
        <v>3.9</v>
      </c>
      <c r="G88" s="1">
        <f t="shared" si="5"/>
        <v>15.6</v>
      </c>
      <c r="H88" s="1"/>
      <c r="I88" s="1"/>
      <c r="J88" s="84"/>
      <c r="K88" s="48"/>
    </row>
    <row r="89" spans="1:11">
      <c r="A89" s="2" t="s">
        <v>68</v>
      </c>
      <c r="B89" s="1" t="s">
        <v>11</v>
      </c>
      <c r="C89" s="3" t="s">
        <v>12</v>
      </c>
      <c r="D89" s="3">
        <v>4900</v>
      </c>
      <c r="E89" s="4">
        <v>4</v>
      </c>
      <c r="F89" s="5">
        <f t="shared" si="4"/>
        <v>4.9000000000000004</v>
      </c>
      <c r="G89" s="1">
        <f t="shared" si="5"/>
        <v>19.600000000000001</v>
      </c>
      <c r="H89" s="1"/>
      <c r="I89" s="1"/>
      <c r="J89" s="84"/>
      <c r="K89" s="48"/>
    </row>
    <row r="90" spans="1:11">
      <c r="A90" s="2" t="s">
        <v>69</v>
      </c>
      <c r="B90" s="1" t="s">
        <v>11</v>
      </c>
      <c r="C90" s="3" t="s">
        <v>12</v>
      </c>
      <c r="D90" s="3">
        <v>5900</v>
      </c>
      <c r="E90" s="4">
        <v>3</v>
      </c>
      <c r="F90" s="5">
        <f t="shared" si="4"/>
        <v>5.9</v>
      </c>
      <c r="G90" s="1">
        <f t="shared" si="5"/>
        <v>17.700000000000003</v>
      </c>
      <c r="H90" s="1"/>
      <c r="I90" s="1"/>
      <c r="J90" s="84"/>
      <c r="K90" s="48"/>
    </row>
    <row r="91" spans="1:11">
      <c r="A91" s="2" t="s">
        <v>70</v>
      </c>
      <c r="B91" s="1" t="s">
        <v>11</v>
      </c>
      <c r="C91" s="3" t="s">
        <v>12</v>
      </c>
      <c r="D91" s="3">
        <v>6900</v>
      </c>
      <c r="E91" s="4">
        <v>1</v>
      </c>
      <c r="F91" s="5">
        <f t="shared" si="4"/>
        <v>6.9</v>
      </c>
      <c r="G91" s="1">
        <f t="shared" si="5"/>
        <v>6.9</v>
      </c>
      <c r="H91" s="1"/>
      <c r="I91" s="1"/>
      <c r="J91" s="84"/>
      <c r="K91" s="48"/>
    </row>
    <row r="92" spans="1:11">
      <c r="A92" s="2" t="s">
        <v>71</v>
      </c>
      <c r="B92" s="1" t="s">
        <v>11</v>
      </c>
      <c r="C92" s="3" t="s">
        <v>12</v>
      </c>
      <c r="D92" s="3">
        <v>1700</v>
      </c>
      <c r="E92" s="4">
        <v>1</v>
      </c>
      <c r="F92" s="5">
        <f t="shared" si="4"/>
        <v>1.7</v>
      </c>
      <c r="G92" s="1">
        <f t="shared" si="5"/>
        <v>1.7</v>
      </c>
      <c r="H92" s="1"/>
      <c r="I92" s="1"/>
      <c r="J92" s="84"/>
      <c r="K92" s="48"/>
    </row>
    <row r="93" spans="1:11">
      <c r="A93" s="2" t="s">
        <v>72</v>
      </c>
      <c r="B93" s="1" t="s">
        <v>11</v>
      </c>
      <c r="C93" s="3" t="s">
        <v>12</v>
      </c>
      <c r="D93" s="3">
        <v>2700</v>
      </c>
      <c r="E93" s="4">
        <v>1</v>
      </c>
      <c r="F93" s="5">
        <f t="shared" si="4"/>
        <v>2.7</v>
      </c>
      <c r="G93" s="1">
        <f t="shared" si="5"/>
        <v>2.7</v>
      </c>
      <c r="H93" s="1"/>
      <c r="I93" s="1"/>
      <c r="J93" s="84"/>
      <c r="K93" s="48"/>
    </row>
    <row r="94" spans="1:11">
      <c r="A94" s="2" t="s">
        <v>73</v>
      </c>
      <c r="B94" s="1" t="s">
        <v>11</v>
      </c>
      <c r="C94" s="3" t="s">
        <v>12</v>
      </c>
      <c r="D94" s="3">
        <v>3700</v>
      </c>
      <c r="E94" s="4">
        <v>2</v>
      </c>
      <c r="F94" s="5">
        <f t="shared" si="4"/>
        <v>3.7</v>
      </c>
      <c r="G94" s="1">
        <f t="shared" si="5"/>
        <v>7.4</v>
      </c>
      <c r="H94" s="1"/>
      <c r="I94" s="1"/>
      <c r="J94" s="84"/>
      <c r="K94" s="48"/>
    </row>
    <row r="95" spans="1:11">
      <c r="A95" s="2" t="s">
        <v>74</v>
      </c>
      <c r="B95" s="1" t="s">
        <v>11</v>
      </c>
      <c r="C95" s="3" t="s">
        <v>12</v>
      </c>
      <c r="D95" s="3">
        <v>4700</v>
      </c>
      <c r="E95" s="4">
        <v>2</v>
      </c>
      <c r="F95" s="5">
        <f t="shared" si="4"/>
        <v>4.7</v>
      </c>
      <c r="G95" s="1">
        <f t="shared" si="5"/>
        <v>9.4</v>
      </c>
      <c r="H95" s="1"/>
      <c r="I95" s="1"/>
      <c r="J95" s="84"/>
      <c r="K95" s="48"/>
    </row>
    <row r="96" spans="1:11">
      <c r="A96" s="2" t="s">
        <v>75</v>
      </c>
      <c r="B96" s="1" t="s">
        <v>11</v>
      </c>
      <c r="C96" s="3" t="s">
        <v>12</v>
      </c>
      <c r="D96" s="3">
        <v>5700</v>
      </c>
      <c r="E96" s="4">
        <v>2</v>
      </c>
      <c r="F96" s="5">
        <f t="shared" si="4"/>
        <v>5.7</v>
      </c>
      <c r="G96" s="1">
        <f t="shared" si="5"/>
        <v>11.4</v>
      </c>
      <c r="H96" s="1"/>
      <c r="I96" s="1"/>
      <c r="J96" s="84"/>
      <c r="K96" s="48"/>
    </row>
    <row r="97" spans="1:11">
      <c r="A97" s="2" t="s">
        <v>76</v>
      </c>
      <c r="B97" s="1" t="s">
        <v>11</v>
      </c>
      <c r="C97" s="3" t="s">
        <v>12</v>
      </c>
      <c r="D97" s="3">
        <v>6700</v>
      </c>
      <c r="E97" s="4">
        <v>1</v>
      </c>
      <c r="F97" s="5">
        <f t="shared" si="4"/>
        <v>6.7</v>
      </c>
      <c r="G97" s="1">
        <f t="shared" si="5"/>
        <v>6.7</v>
      </c>
      <c r="H97" s="1"/>
      <c r="I97" s="1"/>
      <c r="J97" s="84"/>
      <c r="K97" s="48"/>
    </row>
    <row r="98" spans="1:11">
      <c r="A98" s="2" t="s">
        <v>77</v>
      </c>
      <c r="B98" s="1" t="s">
        <v>11</v>
      </c>
      <c r="C98" s="3" t="s">
        <v>12</v>
      </c>
      <c r="D98" s="3">
        <v>5260</v>
      </c>
      <c r="E98" s="4">
        <v>2</v>
      </c>
      <c r="F98" s="5">
        <f t="shared" si="4"/>
        <v>5.26</v>
      </c>
      <c r="G98" s="1">
        <f t="shared" si="5"/>
        <v>10.52</v>
      </c>
      <c r="H98" s="1"/>
      <c r="I98" s="1"/>
      <c r="J98" s="84"/>
      <c r="K98" s="48"/>
    </row>
    <row r="99" spans="1:11">
      <c r="A99" s="2" t="s">
        <v>78</v>
      </c>
      <c r="B99" s="1" t="s">
        <v>11</v>
      </c>
      <c r="C99" s="3" t="s">
        <v>12</v>
      </c>
      <c r="D99" s="3">
        <v>2200</v>
      </c>
      <c r="E99" s="4">
        <v>1</v>
      </c>
      <c r="F99" s="5">
        <f t="shared" si="4"/>
        <v>2.2000000000000002</v>
      </c>
      <c r="G99" s="1">
        <f t="shared" si="5"/>
        <v>2.2000000000000002</v>
      </c>
      <c r="H99" s="1"/>
      <c r="I99" s="1"/>
      <c r="J99" s="84"/>
      <c r="K99" s="48"/>
    </row>
    <row r="100" spans="1:11">
      <c r="A100" s="2" t="s">
        <v>79</v>
      </c>
      <c r="B100" s="1" t="s">
        <v>11</v>
      </c>
      <c r="C100" s="3" t="s">
        <v>12</v>
      </c>
      <c r="D100" s="3">
        <v>3200</v>
      </c>
      <c r="E100" s="4">
        <v>2</v>
      </c>
      <c r="F100" s="5">
        <f t="shared" si="4"/>
        <v>3.2</v>
      </c>
      <c r="G100" s="1">
        <f t="shared" si="5"/>
        <v>6.4</v>
      </c>
      <c r="H100" s="1"/>
      <c r="I100" s="1"/>
      <c r="J100" s="84"/>
      <c r="K100" s="48"/>
    </row>
    <row r="101" spans="1:11">
      <c r="A101" s="2" t="s">
        <v>80</v>
      </c>
      <c r="B101" s="1" t="s">
        <v>11</v>
      </c>
      <c r="C101" s="3" t="s">
        <v>12</v>
      </c>
      <c r="D101" s="3">
        <v>4200</v>
      </c>
      <c r="E101" s="4">
        <v>4</v>
      </c>
      <c r="F101" s="5">
        <f t="shared" si="4"/>
        <v>4.2</v>
      </c>
      <c r="G101" s="1">
        <f t="shared" si="5"/>
        <v>16.8</v>
      </c>
      <c r="H101" s="1"/>
      <c r="I101" s="1"/>
      <c r="J101" s="84"/>
      <c r="K101" s="48"/>
    </row>
    <row r="102" spans="1:11">
      <c r="A102" s="2" t="s">
        <v>81</v>
      </c>
      <c r="B102" s="1" t="s">
        <v>11</v>
      </c>
      <c r="C102" s="3" t="s">
        <v>12</v>
      </c>
      <c r="D102" s="3">
        <v>5200</v>
      </c>
      <c r="E102" s="4">
        <v>2</v>
      </c>
      <c r="F102" s="5">
        <f t="shared" si="4"/>
        <v>5.2</v>
      </c>
      <c r="G102" s="1">
        <f t="shared" si="5"/>
        <v>10.4</v>
      </c>
      <c r="H102" s="1"/>
      <c r="I102" s="1"/>
      <c r="J102" s="84"/>
      <c r="K102" s="48"/>
    </row>
    <row r="103" spans="1:11">
      <c r="A103" s="2" t="s">
        <v>82</v>
      </c>
      <c r="B103" s="1" t="s">
        <v>11</v>
      </c>
      <c r="C103" s="3" t="s">
        <v>12</v>
      </c>
      <c r="D103" s="3">
        <v>6200</v>
      </c>
      <c r="E103" s="4">
        <v>1</v>
      </c>
      <c r="F103" s="5">
        <f t="shared" si="4"/>
        <v>6.2</v>
      </c>
      <c r="G103" s="1">
        <f t="shared" si="5"/>
        <v>6.2</v>
      </c>
      <c r="H103" s="1"/>
      <c r="I103" s="1"/>
      <c r="J103" s="84"/>
      <c r="K103" s="48"/>
    </row>
    <row r="104" spans="1:11">
      <c r="A104" s="2" t="s">
        <v>83</v>
      </c>
      <c r="B104" s="1" t="s">
        <v>11</v>
      </c>
      <c r="C104" s="3" t="s">
        <v>12</v>
      </c>
      <c r="D104" s="3">
        <v>1150</v>
      </c>
      <c r="E104" s="4">
        <v>1</v>
      </c>
      <c r="F104" s="5">
        <f t="shared" si="4"/>
        <v>1.1499999999999999</v>
      </c>
      <c r="G104" s="1">
        <f t="shared" si="5"/>
        <v>1.1499999999999999</v>
      </c>
      <c r="H104" s="1"/>
      <c r="I104" s="1"/>
      <c r="J104" s="84"/>
      <c r="K104" s="48"/>
    </row>
    <row r="105" spans="1:11">
      <c r="A105" s="2" t="s">
        <v>84</v>
      </c>
      <c r="B105" s="1" t="s">
        <v>11</v>
      </c>
      <c r="C105" s="3" t="s">
        <v>12</v>
      </c>
      <c r="D105" s="3">
        <v>2150</v>
      </c>
      <c r="E105" s="4">
        <v>1</v>
      </c>
      <c r="F105" s="5">
        <f t="shared" si="4"/>
        <v>2.15</v>
      </c>
      <c r="G105" s="1">
        <f t="shared" si="5"/>
        <v>2.15</v>
      </c>
      <c r="H105" s="1"/>
      <c r="I105" s="1"/>
      <c r="J105" s="84"/>
      <c r="K105" s="48"/>
    </row>
    <row r="106" spans="1:11">
      <c r="A106" s="2" t="s">
        <v>85</v>
      </c>
      <c r="B106" s="1" t="s">
        <v>11</v>
      </c>
      <c r="C106" s="3" t="s">
        <v>12</v>
      </c>
      <c r="D106" s="3">
        <v>3150</v>
      </c>
      <c r="E106" s="4">
        <v>1</v>
      </c>
      <c r="F106" s="5">
        <f t="shared" si="4"/>
        <v>3.15</v>
      </c>
      <c r="G106" s="1">
        <f t="shared" si="5"/>
        <v>3.15</v>
      </c>
      <c r="H106" s="1"/>
      <c r="I106" s="1"/>
      <c r="J106" s="84"/>
      <c r="K106" s="48"/>
    </row>
    <row r="107" spans="1:11">
      <c r="A107" s="2" t="s">
        <v>86</v>
      </c>
      <c r="B107" s="1" t="s">
        <v>11</v>
      </c>
      <c r="C107" s="3" t="s">
        <v>12</v>
      </c>
      <c r="D107" s="3">
        <v>4150</v>
      </c>
      <c r="E107" s="4">
        <v>1</v>
      </c>
      <c r="F107" s="5">
        <f t="shared" si="4"/>
        <v>4.1500000000000004</v>
      </c>
      <c r="G107" s="1">
        <f t="shared" si="5"/>
        <v>4.1500000000000004</v>
      </c>
      <c r="H107" s="1"/>
      <c r="I107" s="1"/>
      <c r="J107" s="84"/>
      <c r="K107" s="48"/>
    </row>
    <row r="108" spans="1:11">
      <c r="A108" s="2" t="s">
        <v>87</v>
      </c>
      <c r="B108" s="1" t="s">
        <v>11</v>
      </c>
      <c r="C108" s="3" t="s">
        <v>12</v>
      </c>
      <c r="D108" s="3">
        <v>5150</v>
      </c>
      <c r="E108" s="4">
        <v>1</v>
      </c>
      <c r="F108" s="5">
        <f t="shared" si="4"/>
        <v>5.15</v>
      </c>
      <c r="G108" s="1">
        <f t="shared" si="5"/>
        <v>5.15</v>
      </c>
      <c r="H108" s="1"/>
      <c r="I108" s="1"/>
      <c r="J108" s="84"/>
      <c r="K108" s="48"/>
    </row>
    <row r="109" spans="1:11">
      <c r="A109" s="2" t="s">
        <v>88</v>
      </c>
      <c r="B109" s="1" t="s">
        <v>11</v>
      </c>
      <c r="C109" s="3" t="s">
        <v>12</v>
      </c>
      <c r="D109" s="3">
        <v>6150</v>
      </c>
      <c r="E109" s="4">
        <v>1</v>
      </c>
      <c r="F109" s="5">
        <f t="shared" si="4"/>
        <v>6.15</v>
      </c>
      <c r="G109" s="1">
        <f t="shared" si="5"/>
        <v>6.15</v>
      </c>
      <c r="H109" s="1"/>
      <c r="I109" s="1"/>
      <c r="J109" s="84"/>
      <c r="K109" s="48"/>
    </row>
    <row r="110" spans="1:11">
      <c r="A110" s="2" t="s">
        <v>89</v>
      </c>
      <c r="B110" s="1" t="s">
        <v>11</v>
      </c>
      <c r="C110" s="3" t="s">
        <v>12</v>
      </c>
      <c r="D110" s="3">
        <v>7150</v>
      </c>
      <c r="E110" s="4">
        <v>1</v>
      </c>
      <c r="F110" s="5">
        <f t="shared" si="4"/>
        <v>7.15</v>
      </c>
      <c r="G110" s="1">
        <f t="shared" si="5"/>
        <v>7.15</v>
      </c>
      <c r="H110" s="1"/>
      <c r="I110" s="1"/>
      <c r="J110" s="84"/>
      <c r="K110" s="48"/>
    </row>
    <row r="111" spans="1:11">
      <c r="A111" s="2" t="s">
        <v>90</v>
      </c>
      <c r="B111" s="1" t="s">
        <v>11</v>
      </c>
      <c r="C111" s="3" t="s">
        <v>12</v>
      </c>
      <c r="D111" s="3">
        <v>900</v>
      </c>
      <c r="E111" s="4">
        <v>1</v>
      </c>
      <c r="F111" s="5">
        <f t="shared" si="4"/>
        <v>0.9</v>
      </c>
      <c r="G111" s="1">
        <f t="shared" si="5"/>
        <v>0.9</v>
      </c>
      <c r="H111" s="1"/>
      <c r="I111" s="1"/>
      <c r="J111" s="85"/>
      <c r="K111" s="49"/>
    </row>
    <row r="112" spans="1:11" ht="16.5" thickBot="1">
      <c r="A112" s="6"/>
      <c r="B112" s="7"/>
      <c r="C112" s="8" t="s">
        <v>23</v>
      </c>
      <c r="D112" s="8"/>
      <c r="E112" s="9">
        <f>SUM(E64:E111)</f>
        <v>261</v>
      </c>
      <c r="F112" s="10"/>
      <c r="G112" s="13">
        <f>SUM(G64:G111)</f>
        <v>1350.3500000000008</v>
      </c>
      <c r="H112" s="13"/>
      <c r="I112" s="13"/>
      <c r="J112" s="14"/>
      <c r="K112" s="15"/>
    </row>
    <row r="113" spans="1:11" ht="16.5" thickBot="1">
      <c r="A113" s="76" t="s">
        <v>91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8"/>
    </row>
    <row r="114" spans="1:11">
      <c r="A114" s="79" t="s">
        <v>0</v>
      </c>
      <c r="B114" s="80" t="s">
        <v>1</v>
      </c>
      <c r="C114" s="80" t="s">
        <v>2</v>
      </c>
      <c r="D114" s="80" t="s">
        <v>3</v>
      </c>
      <c r="E114" s="80" t="s">
        <v>4</v>
      </c>
      <c r="F114" s="81" t="s">
        <v>5</v>
      </c>
      <c r="G114" s="81"/>
      <c r="H114" s="12"/>
      <c r="I114" s="12"/>
      <c r="J114" s="81" t="s">
        <v>6</v>
      </c>
      <c r="K114" s="82" t="s">
        <v>7</v>
      </c>
    </row>
    <row r="115" spans="1:11">
      <c r="A115" s="69"/>
      <c r="B115" s="71"/>
      <c r="C115" s="71"/>
      <c r="D115" s="71"/>
      <c r="E115" s="71"/>
      <c r="F115" s="1" t="s">
        <v>8</v>
      </c>
      <c r="G115" s="1" t="s">
        <v>9</v>
      </c>
      <c r="H115" s="1"/>
      <c r="I115" s="1"/>
      <c r="J115" s="73"/>
      <c r="K115" s="75"/>
    </row>
    <row r="116" spans="1:11">
      <c r="A116" s="2" t="s">
        <v>92</v>
      </c>
      <c r="B116" s="1" t="s">
        <v>11</v>
      </c>
      <c r="C116" s="3" t="s">
        <v>12</v>
      </c>
      <c r="D116" s="3">
        <v>600</v>
      </c>
      <c r="E116" s="4">
        <v>4</v>
      </c>
      <c r="F116" s="5">
        <f t="shared" ref="F116:F121" si="6">D116/1000</f>
        <v>0.6</v>
      </c>
      <c r="G116" s="1">
        <f t="shared" ref="G116:G121" si="7">F116*E116</f>
        <v>2.4</v>
      </c>
      <c r="H116" s="1"/>
      <c r="I116" s="1"/>
      <c r="J116" s="83" t="s">
        <v>110</v>
      </c>
      <c r="K116" s="50" t="s">
        <v>109</v>
      </c>
    </row>
    <row r="117" spans="1:11">
      <c r="A117" s="2" t="s">
        <v>93</v>
      </c>
      <c r="B117" s="1" t="s">
        <v>11</v>
      </c>
      <c r="C117" s="3" t="s">
        <v>12</v>
      </c>
      <c r="D117" s="3">
        <v>3900</v>
      </c>
      <c r="E117" s="4">
        <v>4</v>
      </c>
      <c r="F117" s="5">
        <f t="shared" si="6"/>
        <v>3.9</v>
      </c>
      <c r="G117" s="1">
        <f t="shared" si="7"/>
        <v>15.6</v>
      </c>
      <c r="H117" s="1"/>
      <c r="I117" s="1"/>
      <c r="J117" s="84"/>
      <c r="K117" s="51"/>
    </row>
    <row r="118" spans="1:11">
      <c r="A118" s="2" t="s">
        <v>94</v>
      </c>
      <c r="B118" s="1" t="s">
        <v>11</v>
      </c>
      <c r="C118" s="3" t="s">
        <v>12</v>
      </c>
      <c r="D118" s="3">
        <v>3100</v>
      </c>
      <c r="E118" s="4">
        <v>4</v>
      </c>
      <c r="F118" s="5">
        <f t="shared" si="6"/>
        <v>3.1</v>
      </c>
      <c r="G118" s="1">
        <f t="shared" si="7"/>
        <v>12.4</v>
      </c>
      <c r="H118" s="1"/>
      <c r="I118" s="1"/>
      <c r="J118" s="84"/>
      <c r="K118" s="51"/>
    </row>
    <row r="119" spans="1:11">
      <c r="A119" s="2" t="s">
        <v>95</v>
      </c>
      <c r="B119" s="1" t="s">
        <v>11</v>
      </c>
      <c r="C119" s="3" t="s">
        <v>12</v>
      </c>
      <c r="D119" s="3">
        <v>2300</v>
      </c>
      <c r="E119" s="4">
        <v>4</v>
      </c>
      <c r="F119" s="5">
        <f t="shared" si="6"/>
        <v>2.2999999999999998</v>
      </c>
      <c r="G119" s="1">
        <f t="shared" si="7"/>
        <v>9.1999999999999993</v>
      </c>
      <c r="H119" s="1"/>
      <c r="I119" s="1"/>
      <c r="J119" s="84"/>
      <c r="K119" s="51"/>
    </row>
    <row r="120" spans="1:11">
      <c r="A120" s="2" t="s">
        <v>96</v>
      </c>
      <c r="B120" s="1" t="s">
        <v>11</v>
      </c>
      <c r="C120" s="3" t="s">
        <v>12</v>
      </c>
      <c r="D120" s="3">
        <v>1500</v>
      </c>
      <c r="E120" s="4">
        <v>4</v>
      </c>
      <c r="F120" s="5">
        <f t="shared" si="6"/>
        <v>1.5</v>
      </c>
      <c r="G120" s="1">
        <f t="shared" si="7"/>
        <v>6</v>
      </c>
      <c r="H120" s="1"/>
      <c r="I120" s="1"/>
      <c r="J120" s="84"/>
      <c r="K120" s="51"/>
    </row>
    <row r="121" spans="1:11">
      <c r="A121" s="2" t="s">
        <v>97</v>
      </c>
      <c r="B121" s="1" t="s">
        <v>11</v>
      </c>
      <c r="C121" s="3" t="s">
        <v>12</v>
      </c>
      <c r="D121" s="3">
        <v>580</v>
      </c>
      <c r="E121" s="4">
        <v>4</v>
      </c>
      <c r="F121" s="5">
        <f t="shared" si="6"/>
        <v>0.57999999999999996</v>
      </c>
      <c r="G121" s="1">
        <f t="shared" si="7"/>
        <v>2.3199999999999998</v>
      </c>
      <c r="H121" s="1"/>
      <c r="I121" s="1"/>
      <c r="J121" s="84"/>
      <c r="K121" s="52"/>
    </row>
    <row r="122" spans="1:11" ht="15.75">
      <c r="A122" s="2"/>
      <c r="B122" s="1"/>
      <c r="C122" s="3" t="s">
        <v>23</v>
      </c>
      <c r="D122" s="3"/>
      <c r="E122" s="16">
        <f>SUM(E116:E121)</f>
        <v>24</v>
      </c>
      <c r="F122" s="5"/>
      <c r="G122" s="17">
        <f>SUM(G116:G121)</f>
        <v>47.919999999999995</v>
      </c>
      <c r="H122" s="17"/>
      <c r="I122" s="17"/>
      <c r="J122" s="85"/>
      <c r="K122" s="18"/>
    </row>
    <row r="123" spans="1:11" ht="21" thickBot="1">
      <c r="A123" s="19"/>
      <c r="B123" s="20"/>
      <c r="C123" s="21" t="s">
        <v>98</v>
      </c>
      <c r="D123" s="20"/>
      <c r="E123" s="22">
        <f>SUM(E10,E19,E60,E112,E122)</f>
        <v>8836</v>
      </c>
      <c r="F123" s="20"/>
      <c r="G123" s="22">
        <f>SUM(G10,G19,G60,G112,G122)</f>
        <v>48991.88</v>
      </c>
      <c r="H123" s="22"/>
      <c r="I123" s="22"/>
      <c r="J123" s="20"/>
      <c r="K123" s="23"/>
    </row>
    <row r="124" spans="1:11" ht="15" customHeight="1" thickBot="1">
      <c r="A124" s="53" t="s">
        <v>105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5"/>
    </row>
    <row r="125" spans="1:11">
      <c r="A125" s="24"/>
      <c r="B125" s="80" t="s">
        <v>1</v>
      </c>
      <c r="C125" s="80" t="s">
        <v>2</v>
      </c>
      <c r="D125" s="80" t="s">
        <v>3</v>
      </c>
      <c r="E125" s="80" t="s">
        <v>4</v>
      </c>
      <c r="F125" s="81" t="s">
        <v>5</v>
      </c>
      <c r="G125" s="81"/>
      <c r="H125" s="12"/>
      <c r="I125" s="12"/>
      <c r="J125" s="25"/>
      <c r="K125" s="26"/>
    </row>
    <row r="126" spans="1:11" ht="15.6" customHeight="1">
      <c r="A126" s="27"/>
      <c r="B126" s="71"/>
      <c r="C126" s="71"/>
      <c r="D126" s="71"/>
      <c r="E126" s="71"/>
      <c r="F126" s="1" t="s">
        <v>8</v>
      </c>
      <c r="G126" s="1" t="s">
        <v>9</v>
      </c>
      <c r="H126" s="1"/>
      <c r="I126" s="1"/>
      <c r="J126" s="83" t="s">
        <v>110</v>
      </c>
      <c r="K126" s="29"/>
    </row>
    <row r="127" spans="1:11">
      <c r="A127" s="27"/>
      <c r="B127" s="1" t="s">
        <v>11</v>
      </c>
      <c r="C127" s="3" t="s">
        <v>99</v>
      </c>
      <c r="D127" s="3">
        <v>6100</v>
      </c>
      <c r="E127" s="30">
        <f>E18/100*2</f>
        <v>2.72</v>
      </c>
      <c r="F127" s="5">
        <f>D127/1000</f>
        <v>6.1</v>
      </c>
      <c r="G127" s="31">
        <f>D127/1000*E127</f>
        <v>16.591999999999999</v>
      </c>
      <c r="H127" s="31"/>
      <c r="I127" s="31"/>
      <c r="J127" s="84"/>
      <c r="K127" s="65" t="s">
        <v>109</v>
      </c>
    </row>
    <row r="128" spans="1:11">
      <c r="A128" s="27"/>
      <c r="B128" s="1" t="s">
        <v>11</v>
      </c>
      <c r="C128" s="3" t="s">
        <v>12</v>
      </c>
      <c r="D128" s="3">
        <v>6300</v>
      </c>
      <c r="E128" s="30">
        <f>E8/100*0.5</f>
        <v>20.149999999999999</v>
      </c>
      <c r="F128" s="5">
        <f>D128/1000</f>
        <v>6.3</v>
      </c>
      <c r="G128" s="31">
        <f>D128/1000*E128</f>
        <v>126.94499999999999</v>
      </c>
      <c r="H128" s="31"/>
      <c r="I128" s="31"/>
      <c r="J128" s="84"/>
      <c r="K128" s="66"/>
    </row>
    <row r="129" spans="1:11">
      <c r="A129" s="27"/>
      <c r="B129" s="28"/>
      <c r="C129" s="3" t="s">
        <v>100</v>
      </c>
      <c r="D129" s="28"/>
      <c r="E129" s="30">
        <f>SUM(E127:E128)</f>
        <v>22.869999999999997</v>
      </c>
      <c r="F129" s="30"/>
      <c r="G129" s="32">
        <f>SUM(G127:G128)</f>
        <v>143.53699999999998</v>
      </c>
      <c r="H129" s="32"/>
      <c r="I129" s="32"/>
      <c r="J129" s="85"/>
      <c r="K129" s="29"/>
    </row>
    <row r="130" spans="1:11">
      <c r="A130" s="27"/>
      <c r="B130" s="28"/>
      <c r="C130" s="28"/>
      <c r="D130" s="28"/>
      <c r="E130" s="30"/>
      <c r="F130" s="30"/>
      <c r="G130" s="32"/>
      <c r="H130" s="32"/>
      <c r="I130" s="32"/>
      <c r="J130" s="28"/>
      <c r="K130" s="29"/>
    </row>
    <row r="131" spans="1:11" ht="15.75" thickBot="1">
      <c r="A131" s="19"/>
      <c r="B131" s="20"/>
      <c r="C131" s="8" t="s">
        <v>101</v>
      </c>
      <c r="D131" s="20"/>
      <c r="E131" s="34">
        <f>E123+E129</f>
        <v>8858.8700000000008</v>
      </c>
      <c r="F131" s="34"/>
      <c r="G131" s="35">
        <f>G123+G129</f>
        <v>49135.416999999994</v>
      </c>
      <c r="H131" s="35"/>
      <c r="I131" s="35"/>
      <c r="J131" s="20"/>
      <c r="K131" s="23"/>
    </row>
    <row r="132" spans="1:11" ht="18.75">
      <c r="A132" s="56" t="s">
        <v>104</v>
      </c>
      <c r="B132" s="57"/>
      <c r="C132" s="57"/>
      <c r="D132" s="57"/>
      <c r="E132" s="57"/>
      <c r="F132" s="57"/>
      <c r="G132" s="58"/>
      <c r="H132" s="36"/>
      <c r="I132" s="87" t="s">
        <v>111</v>
      </c>
      <c r="J132" s="37"/>
      <c r="K132" s="38"/>
    </row>
    <row r="133" spans="1:11" ht="18.75">
      <c r="A133" s="59" t="s">
        <v>106</v>
      </c>
      <c r="B133" s="60"/>
      <c r="C133" s="60"/>
      <c r="D133" s="60"/>
      <c r="E133" s="60"/>
      <c r="F133" s="60"/>
      <c r="G133" s="61"/>
      <c r="H133" s="39"/>
      <c r="I133" s="88" t="s">
        <v>111</v>
      </c>
      <c r="J133" s="40"/>
      <c r="K133" s="29"/>
    </row>
    <row r="134" spans="1:11" ht="18.75">
      <c r="A134" s="59" t="s">
        <v>107</v>
      </c>
      <c r="B134" s="60"/>
      <c r="C134" s="60"/>
      <c r="D134" s="60"/>
      <c r="E134" s="60"/>
      <c r="F134" s="60"/>
      <c r="G134" s="61"/>
      <c r="H134" s="39"/>
      <c r="I134" s="88" t="s">
        <v>111</v>
      </c>
      <c r="J134" s="40"/>
      <c r="K134" s="29"/>
    </row>
    <row r="135" spans="1:11" ht="19.5" thickBot="1">
      <c r="A135" s="62" t="s">
        <v>108</v>
      </c>
      <c r="B135" s="63"/>
      <c r="C135" s="63"/>
      <c r="D135" s="63"/>
      <c r="E135" s="63"/>
      <c r="F135" s="63"/>
      <c r="G135" s="64"/>
      <c r="H135" s="41"/>
      <c r="I135" s="89" t="s">
        <v>111</v>
      </c>
      <c r="J135" s="42"/>
      <c r="K135" s="43"/>
    </row>
  </sheetData>
  <mergeCells count="69">
    <mergeCell ref="J7:J10"/>
    <mergeCell ref="J14:J18"/>
    <mergeCell ref="J23:J59"/>
    <mergeCell ref="J64:J111"/>
    <mergeCell ref="J116:J122"/>
    <mergeCell ref="A113:K113"/>
    <mergeCell ref="A114:A115"/>
    <mergeCell ref="B114:B115"/>
    <mergeCell ref="C114:C115"/>
    <mergeCell ref="D114:D115"/>
    <mergeCell ref="E114:E115"/>
    <mergeCell ref="F114:G114"/>
    <mergeCell ref="J114:J115"/>
    <mergeCell ref="K114:K115"/>
    <mergeCell ref="J21:J22"/>
    <mergeCell ref="K21:K22"/>
    <mergeCell ref="A61:K61"/>
    <mergeCell ref="A62:A63"/>
    <mergeCell ref="B62:B63"/>
    <mergeCell ref="C62:C63"/>
    <mergeCell ref="D62:D63"/>
    <mergeCell ref="E62:E63"/>
    <mergeCell ref="F62:G62"/>
    <mergeCell ref="J62:J63"/>
    <mergeCell ref="K62:K63"/>
    <mergeCell ref="B21:B22"/>
    <mergeCell ref="C21:C22"/>
    <mergeCell ref="D21:D22"/>
    <mergeCell ref="E21:E22"/>
    <mergeCell ref="F21:G21"/>
    <mergeCell ref="A4:K4"/>
    <mergeCell ref="A5:A6"/>
    <mergeCell ref="B5:B6"/>
    <mergeCell ref="C5:C6"/>
    <mergeCell ref="D5:D6"/>
    <mergeCell ref="E5:E6"/>
    <mergeCell ref="F5:G5"/>
    <mergeCell ref="J5:J6"/>
    <mergeCell ref="K5:K6"/>
    <mergeCell ref="H5:H6"/>
    <mergeCell ref="I5:I6"/>
    <mergeCell ref="A124:K124"/>
    <mergeCell ref="A132:G132"/>
    <mergeCell ref="A133:G133"/>
    <mergeCell ref="A134:G134"/>
    <mergeCell ref="A135:G135"/>
    <mergeCell ref="K127:K128"/>
    <mergeCell ref="B125:B126"/>
    <mergeCell ref="C125:C126"/>
    <mergeCell ref="D125:D126"/>
    <mergeCell ref="E125:E126"/>
    <mergeCell ref="F125:G125"/>
    <mergeCell ref="J126:J129"/>
    <mergeCell ref="K7:K9"/>
    <mergeCell ref="K14:K19"/>
    <mergeCell ref="K23:K60"/>
    <mergeCell ref="K64:K111"/>
    <mergeCell ref="K116:K121"/>
    <mergeCell ref="A11:K11"/>
    <mergeCell ref="A12:A13"/>
    <mergeCell ref="B12:B13"/>
    <mergeCell ref="C12:C13"/>
    <mergeCell ref="D12:D13"/>
    <mergeCell ref="E12:E13"/>
    <mergeCell ref="F12:G12"/>
    <mergeCell ref="J12:J13"/>
    <mergeCell ref="K12:K13"/>
    <mergeCell ref="A20:K20"/>
    <mergeCell ref="A21:A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ТКП склад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2023-12-11T08:01:55Z</dcterms:modified>
</cp:coreProperties>
</file>