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5 Снабжение\_ЗАЯВКИ\00.Вершинина\_14-C009 стены, перегородки\3. КЗ ЭТП\"/>
    </mc:Choice>
  </mc:AlternateContent>
  <bookViews>
    <workbookView xWindow="0" yWindow="0" windowWidth="15315" windowHeight="14385"/>
  </bookViews>
  <sheets>
    <sheet name="ЛОС" sheetId="1" r:id="rId1"/>
  </sheets>
  <definedNames>
    <definedName name="_xlnm._FilterDatabase" localSheetId="0" hidden="1">ЛОС!$A$12:$M$98</definedName>
  </definedNames>
  <calcPr calcId="162913"/>
</workbook>
</file>

<file path=xl/calcChain.xml><?xml version="1.0" encoding="utf-8"?>
<calcChain xmlns="http://schemas.openxmlformats.org/spreadsheetml/2006/main">
  <c r="D67" i="1" l="1"/>
  <c r="D65" i="1" s="1"/>
  <c r="D62" i="1"/>
  <c r="D60" i="1"/>
  <c r="D59" i="1"/>
  <c r="D58" i="1"/>
  <c r="D53" i="1"/>
  <c r="D50" i="1"/>
  <c r="D34" i="1"/>
  <c r="D33" i="1"/>
  <c r="D32" i="1"/>
  <c r="D27" i="1"/>
  <c r="D26" i="1"/>
  <c r="D25" i="1"/>
  <c r="D21" i="1"/>
  <c r="D20" i="1"/>
  <c r="D19" i="1"/>
</calcChain>
</file>

<file path=xl/sharedStrings.xml><?xml version="1.0" encoding="utf-8"?>
<sst xmlns="http://schemas.openxmlformats.org/spreadsheetml/2006/main" count="365" uniqueCount="126">
  <si>
    <t>№ п/п</t>
  </si>
  <si>
    <t>Ед. изм.</t>
  </si>
  <si>
    <t>Примечание</t>
  </si>
  <si>
    <t>м3</t>
  </si>
  <si>
    <t>шт</t>
  </si>
  <si>
    <t>т</t>
  </si>
  <si>
    <t>м2</t>
  </si>
  <si>
    <t>Наименование работ и затрат</t>
  </si>
  <si>
    <t>Кол-во</t>
  </si>
  <si>
    <t>Стоимость материалов и оборудования</t>
  </si>
  <si>
    <t>Стоимость трудозатрат</t>
  </si>
  <si>
    <t>Стоимость ЭМ</t>
  </si>
  <si>
    <t>Итоговая стоимость</t>
  </si>
  <si>
    <t>Цена руб., без НДС</t>
  </si>
  <si>
    <t>Итого руб., без НДС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</si>
  <si>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</si>
  <si>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</si>
  <si>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</si>
  <si>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</si>
  <si>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</si>
  <si>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</si>
  <si>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</si>
  <si>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</si>
  <si>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</si>
  <si>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</si>
  <si>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</si>
  <si>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</si>
  <si>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ИТОГИ :</t>
  </si>
  <si>
    <t>Итого затраты в текущих ценах</t>
  </si>
  <si>
    <t>Временные здания и сооружения, в том числе:</t>
  </si>
  <si>
    <t xml:space="preserve">*указать вид затрат </t>
  </si>
  <si>
    <t>компл.</t>
  </si>
  <si>
    <t>Прочие затраты, в том числе:</t>
  </si>
  <si>
    <t>ВСЕГО с учетом всех дополнительных затрат в текущих ценах</t>
  </si>
  <si>
    <t>Строительство Аэровокзального комплекса (АВК) и объектов служебно-технической территории аэропорта г. Краснодар</t>
  </si>
  <si>
    <t>Проект:</t>
  </si>
  <si>
    <t>ООО «Компания», ИНН 000000000</t>
  </si>
  <si>
    <t>Исполнитель Подрядчика: должность,  ФИО, тел., e-mail (не менее двух контактных лиц):</t>
  </si>
  <si>
    <t>Главный инженер Иванов Иван Иванович, 8 999 999 99 99, info@rabota.ru
Менеджер Смирнов Сергей Сергеевич, 8 999 999 99 99, info@rabota.ru</t>
  </si>
  <si>
    <t>90 (Девяносто) календарных дней с даты предоставления ТКП</t>
  </si>
  <si>
    <t>Контрактный пакет:</t>
  </si>
  <si>
    <t>Ведомость объема работ:</t>
  </si>
  <si>
    <t>Объем работ Согласно техническому заданию (Форма ТКП):</t>
  </si>
  <si>
    <t>Итого (без НДС)</t>
  </si>
  <si>
    <t>НДС</t>
  </si>
  <si>
    <t>Итого (с НДС)</t>
  </si>
  <si>
    <t>Условия Заказчика:</t>
  </si>
  <si>
    <t>Условия Подрядчика:</t>
  </si>
  <si>
    <t>Руководитель предприятия (Должность/ФИО/подпись):</t>
  </si>
  <si>
    <t>______________________/_________________________/________________________/</t>
  </si>
  <si>
    <t>«_____» __________________ 202_ г.                                                              М.П.</t>
  </si>
  <si>
    <t>Скан с подписью и печатью, запрашиваемые документы, а также файл в формате Ms Excel направить на электронные адреса, указанные в коммерческом запросе.</t>
  </si>
  <si>
    <t>Район размещения объекта:
350912, г. Краснодар, ул. им. Евдокии Бершанской, 355, с северной стороны от МРД и ИВПП-2</t>
  </si>
  <si>
    <t>Оплата работ и прочие условия:
• Подтвердить и указать соответствие ТКП условиям технического задания
• Подвердить согласие с пунктами ДОГОВОРА СУБПОДРЯДА (в том числе с пунктом 4.8.)</t>
  </si>
  <si>
    <t>Гарантийный фонд
• Подвердить согласие с пунктами ДОГОВОРА СУБПОДРЯДА (в том числе с пунктом 4.8.)</t>
  </si>
  <si>
    <t>Фиксация цены:
• Цена зафиксирована на весь период выполнения работ</t>
  </si>
  <si>
    <t>Подтверждаем:
• Цена зафиксирована на весь период выполнения работ</t>
  </si>
  <si>
    <t>Гарантийный срок
• Не менее 5 (Пяти) лет с даты ввода в эксплуатацию</t>
  </si>
  <si>
    <t>Наличие разрешительных документов (Лицензии, СРО, свидетельств о допуске):
• Подтвердить соответствие ТКП условиям технического задания
• Перечислить, подтвердить наличие, приложить документы к ТКП</t>
  </si>
  <si>
    <t>Подтверждаем:
• ТКП соответствует условиям технического задания
• Разрешительные документы прилагаются к ТКП</t>
  </si>
  <si>
    <t>Согласие Поставщика на подписание договора по форме ООО «АЭРОТЕМИНАЛ»:
• При подаче ТКП обязательно согласие на подписание Договора по форме ООО «АЭРОТЕМИНАЛ», в случае несогласия с отдельными условиями проекта договора, необходимо подготовить и направить протокол разногласий.</t>
  </si>
  <si>
    <t>Подтверждаем:
• К ТКП прилагается Заявление о безусловном подписании договор</t>
  </si>
  <si>
    <t>Поставщик ознакомлен с формой безусловной и безотзывной Банковской гарантией на аванс:
• Подтвердить ознакомление и согласие с формой безусловной и безотзывной Банковской гарантией на аванс</t>
  </si>
  <si>
    <t>Подтверждаем:
• Подтверждаем ознакомление и согласие с формой безусловной и безотзывной Банковской гарантией на аванс</t>
  </si>
  <si>
    <t xml:space="preserve">Технический аудит:
• Согласие о готовности приема комиссии Заказчика для ознакомления с производственными мощностями </t>
  </si>
  <si>
    <t>Стены и перегородки</t>
  </si>
  <si>
    <t>П1.1</t>
  </si>
  <si>
    <t>1</t>
  </si>
  <si>
    <t>Кладка перегородок из кирпича:  толщиной в 1/2 кирпича при высоте этажа свыше 4 м</t>
  </si>
  <si>
    <t>-</t>
  </si>
  <si>
    <t>Кирпичная кладка шириной 120 мм.</t>
  </si>
  <si>
    <t>Раствор кладочный, цементно-песчаный, М75</t>
  </si>
  <si>
    <t>Кирпич рядовой полнотелый керамический марки КР-р-по 250х120х65/1НФ/100/2.0/50/ГОСТ 530-2012</t>
  </si>
  <si>
    <t>Армирование кладки стен и других конструкций</t>
  </si>
  <si>
    <t>Сетка 4С 4В500С/4В500С-100 15хL, ГОСТ 23279-2012</t>
  </si>
  <si>
    <t>П1.3</t>
  </si>
  <si>
    <t>Кладка стен кирпичных внутренних: при высоте этажа свыше 4 м</t>
  </si>
  <si>
    <t>Кирпичная кладка шириной 250 мм.</t>
  </si>
  <si>
    <t>Сетка 4С 4В500С/4В500С-100 26хL 25/30, ГОСТ 23279-2012</t>
  </si>
  <si>
    <t>Сетка 4C 8А500С-70/4В500С-100 260х3000, ГОСТ 23279-2012</t>
  </si>
  <si>
    <t>Сетка в местах пересечения с перегородками 120 мм</t>
  </si>
  <si>
    <t>П1.4</t>
  </si>
  <si>
    <t>Кирпичная кладка шириной 380 мм.</t>
  </si>
  <si>
    <t>Сетка 4С 4В500С/4В500С-100 40хL 25/50, ГОСТ 23279-2012</t>
  </si>
  <si>
    <t>П2.1</t>
  </si>
  <si>
    <t>Кладка перегородок из газобетонных блоков: при высоте этажа свыше 4 м</t>
  </si>
  <si>
    <t>Кладка шириной 250 мм.</t>
  </si>
  <si>
    <t xml:space="preserve">Кладочно-клеевой раствор для блоков из ячеестого бетона марки не ниже М50  </t>
  </si>
  <si>
    <t>Газобетонный блок плотностью D500 - 250 мм по ГОСТ 31359-2007</t>
  </si>
  <si>
    <t>П2.2</t>
  </si>
  <si>
    <t>Кладка стен из газобетонных блоков: при высоте этажа свыше 4 м</t>
  </si>
  <si>
    <t>Газобетонный блок Плотностью D800 - 250 мм по по ГОСТ 31359-2007</t>
  </si>
  <si>
    <t>П2.3</t>
  </si>
  <si>
    <t>Кладка шириной 250 мм. Заделка отверстий после монтажа оборудования</t>
  </si>
  <si>
    <t>Горизонтальные элементы усиления газобетонных перегородок П2.1; П2.2; П2.3</t>
  </si>
  <si>
    <t>Сталь арматурная рифленая свариваемая, класс A500С, диаметр 8 мм</t>
  </si>
  <si>
    <t>Изготовление и устройство элементов усиления МС 1-6</t>
  </si>
  <si>
    <t xml:space="preserve">Изготовление и постановка элементов усиления  </t>
  </si>
  <si>
    <t xml:space="preserve">Уголок L75х5 </t>
  </si>
  <si>
    <t>Полоса 4х120  ГОСТ 103-2006/ГОСТ 380-2005</t>
  </si>
  <si>
    <t>Арматура ø8 А240</t>
  </si>
  <si>
    <t>Огрунтовка металлических поверхностей за один раз: грунтовкой ГФ-021 за 2 раза</t>
  </si>
  <si>
    <t>Грунтовка ГФ-021</t>
  </si>
  <si>
    <t>Расход 0,14 кг на 1м2</t>
  </si>
  <si>
    <t>Окраска металлических огрунтованных поверхностей: эмалью ХВ-124 за 2 раза</t>
  </si>
  <si>
    <t>Эмаль ХВ-124, цветная. ГОСТ 10144-89</t>
  </si>
  <si>
    <t>Расход 0,2 кг на 1м2</t>
  </si>
  <si>
    <t xml:space="preserve">Элементы крепления стен к стойкам фахверка </t>
  </si>
  <si>
    <t>Устройства элемента крепления стен к стойкам фахверка</t>
  </si>
  <si>
    <t>Гибкие связи Bever MV 300/5</t>
  </si>
  <si>
    <t>Крепеж для закладных деталей</t>
  </si>
  <si>
    <t xml:space="preserve">Установка анкеров </t>
  </si>
  <si>
    <t>Распорный анкер HILTI HSТ- M8х95/30</t>
  </si>
  <si>
    <t>Анкер HILTI HSТ- M8х95/30</t>
  </si>
  <si>
    <t>Анкер Hilti HSA M12x100 20/5</t>
  </si>
  <si>
    <t xml:space="preserve">Замена материалов допускается с характеристиками не ниже проектных с обязательным указанием основных тех. характеристик предлагаемого для замены материала.
Объемы работ и материалов уточняются после выдачи полной Рабочей документации.
</t>
  </si>
  <si>
    <t>14-C009 «Устройство внутренних стен и перегородок из кирпича и газобетонных блоков».</t>
  </si>
  <si>
    <t>№ б/н от 11.09.2024</t>
  </si>
  <si>
    <r>
      <rPr>
        <sz val="10"/>
        <color indexed="8"/>
        <rFont val="Times New Roman"/>
        <family val="1"/>
        <charset val="204"/>
      </rPr>
      <t>Подрядчик:
(наименование организации и ИНН)</t>
    </r>
  </si>
  <si>
    <r>
      <t>Срок действия коммерческого предложения (</t>
    </r>
    <r>
      <rPr>
        <sz val="10"/>
        <color indexed="8"/>
        <rFont val="Times New Roman"/>
        <family val="1"/>
        <charset val="204"/>
      </rPr>
      <t>предпочтительно не менее 60 календарных дней)</t>
    </r>
  </si>
  <si>
    <r>
      <t xml:space="preserve">Сроки выполнения работ (Выбрать):
</t>
    </r>
    <r>
      <rPr>
        <sz val="10"/>
        <color rgb="FFFF0000"/>
        <rFont val="Times New Roman"/>
        <family val="1"/>
        <charset val="204"/>
      </rPr>
      <t>•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10"/>
        <rFont val="Times New Roman"/>
        <family val="1"/>
        <charset val="204"/>
      </rPr>
      <t>Сроки выполнения - __________ календарных дней с даты подписания Договора / оплаты аванса
• Сроки выполнения - __________ календарных дней с даты подписания оплаты аванса</t>
    </r>
  </si>
  <si>
    <r>
      <t xml:space="preserve">Оплата работ и прочие условия (Выбрать):
Без Аванса:
</t>
    </r>
    <r>
      <rPr>
        <sz val="10"/>
        <color rgb="FFFF0000"/>
        <rFont val="Times New Roman"/>
        <family val="1"/>
        <charset val="204"/>
      </rPr>
      <t>• Без аванса, оплата фактически выполненных и принятых Заказчиком Работ на основании подписанных Сторонами Акта КС-2 и Справки КС-3, при условии получения Заказчиком полного комплекта Исполнительной документации на выполненный объем Работ</t>
    </r>
    <r>
      <rPr>
        <sz val="10"/>
        <color indexed="8"/>
        <rFont val="Times New Roman"/>
        <family val="1"/>
        <charset val="204"/>
      </rPr>
      <t xml:space="preserve">
C Авансом:
</t>
    </r>
    <r>
      <rPr>
        <sz val="10"/>
        <color indexed="10"/>
        <rFont val="Times New Roman"/>
        <family val="1"/>
        <charset val="204"/>
      </rPr>
      <t xml:space="preserve">• Авансовый платеж в размере ___ % от общей стоимости работ в течении 10 рабочих дней с даты получения банковской гарантии на возврат авансового платежа. 
• Оплата фактически выполненных работ в течение 30 календарных дней с даты подписания актов выполненных работ, за вычетом суммы зачтенного аванса. </t>
    </r>
  </si>
  <si>
    <r>
      <t xml:space="preserve">Подтверждаем:
</t>
    </r>
    <r>
      <rPr>
        <sz val="10"/>
        <color rgb="FFFF0000"/>
        <rFont val="Times New Roman"/>
        <family val="1"/>
        <charset val="204"/>
      </rPr>
      <t xml:space="preserve">ООО «АЭРОТЕРМИНАЛ» производит удержание в размере 10 % от стоимости выполненных работ (гарантийный фонд), указанной в справке о стоимости выполненных работ и затрат (формы КС-3). Гарантийный фонд выплачивается Подрядчику в течение 30 календарных дней после наступления нижеуказанных условий:
- 5 % (Пять процентов) от стоимости выполненных Работ после получения Заказчиком необходимых документов (разрешений, допусков, согласований и т. п.) в надзорных органах, требуемых для начала фактической законной эксплуатации (использования, применения) результата Работ или их части, в том числе разрешения на ввод Объекта в эксплуатацию, при условии предоставления Подрядчиком Исполнительной документации на выполненный объем Работ в полном объеме в количестве 3 (Трех) экземпляров на бумажном носителе и 1 (Одного) экземпляра на электронном носителе и подписанного Сторонами Акта сдачи-приемки строительной площадки по окончании работ;
- 5 % (Пять процентов) от стоимости выполненных Работ после истечения 12 (Двенадцати) месяцев с даты ввода Объекта (Аэровокзального комплекса (АВК) и объектов служебно-технической территории аэропорта г. Краснодар) в эксплуатацию при условии отсутствия неустраненных Подрядчиком недостатков Работ.
</t>
    </r>
  </si>
  <si>
    <r>
      <t xml:space="preserve">Подтверждаем:
</t>
    </r>
    <r>
      <rPr>
        <sz val="10"/>
        <color rgb="FFFF0000"/>
        <rFont val="Times New Roman"/>
        <family val="1"/>
        <charset val="204"/>
      </rPr>
      <t>• 5 (Пять) лет с даты ввода в эксплуатацию объекта капитального строительства «Строительство аэровокзального комплекса (АВК) и объектов служебно-технической территории аэропорта г. Краснодар».</t>
    </r>
  </si>
  <si>
    <r>
      <rPr>
        <sz val="10"/>
        <color indexed="8"/>
        <rFont val="Times New Roman"/>
        <family val="1"/>
        <charset val="204"/>
      </rPr>
      <t xml:space="preserve">Технический аудит:
• Поставщик готов к приему комиссии Заказчика для ознакомления с производственными мощностями </t>
    </r>
  </si>
  <si>
    <t>Сроки выполнения работ:
• Подтвердить и указать соответствие ТКП условиям технического задания 
• Плановые, ориентировочные сроки по устройству стен и перегородок на объекте строительства в увязке с плановыми сроками строительной готовности монолитных конструкций 1-3 этажа: 14.10.24 - 03.04.25г.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</si>
</sst>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17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33">
    <xf numFmtId="0" fontId="0" fillId="0" borderId="0" xfId="0"/>
    <xf numFmtId="0" fontId="4" fillId="3" borderId="1" xfId="2" applyFont="1" applyFill="1" applyBorder="1" applyAlignment="1" applyProtection="1">
      <alignment vertical="center"/>
    </xf>
    <xf numFmtId="43" fontId="4" fillId="3" borderId="1" xfId="1" applyFont="1" applyFill="1" applyBorder="1" applyAlignment="1" applyProtection="1">
      <alignment vertical="top"/>
    </xf>
    <xf numFmtId="43" fontId="4" fillId="3" borderId="1" xfId="1" applyFont="1" applyFill="1" applyBorder="1" applyAlignment="1" applyProtection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vertical="center"/>
    </xf>
    <xf numFmtId="43" fontId="4" fillId="2" borderId="1" xfId="1" applyFont="1" applyFill="1" applyBorder="1" applyAlignment="1" applyProtection="1">
      <alignment vertical="top"/>
    </xf>
    <xf numFmtId="43" fontId="4" fillId="2" borderId="1" xfId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43" fontId="5" fillId="2" borderId="1" xfId="1" applyFont="1" applyFill="1" applyBorder="1" applyAlignment="1" applyProtection="1">
      <alignment horizontal="center" vertical="top"/>
    </xf>
    <xf numFmtId="43" fontId="5" fillId="2" borderId="1" xfId="1" applyFont="1" applyFill="1" applyBorder="1" applyAlignment="1" applyProtection="1">
      <alignment horizontal="center" vertical="center"/>
      <protection locked="0"/>
    </xf>
    <xf numFmtId="43" fontId="5" fillId="2" borderId="1" xfId="1" quotePrefix="1" applyFont="1" applyFill="1" applyBorder="1" applyAlignment="1" applyProtection="1">
      <alignment horizontal="center" vertical="center" wrapText="1"/>
    </xf>
    <xf numFmtId="43" fontId="5" fillId="2" borderId="1" xfId="1" quotePrefix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vertical="top"/>
    </xf>
    <xf numFmtId="43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/>
    <xf numFmtId="0" fontId="7" fillId="0" borderId="0" xfId="0" applyNumberFormat="1" applyFont="1" applyFill="1" applyBorder="1" applyAlignme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 applyProtection="1">
      <alignment vertical="top" wrapText="1"/>
    </xf>
    <xf numFmtId="0" fontId="6" fillId="5" borderId="1" xfId="0" applyNumberFormat="1" applyFont="1" applyFill="1" applyBorder="1" applyAlignment="1" applyProtection="1">
      <alignment horizontal="left" vertical="top"/>
    </xf>
    <xf numFmtId="0" fontId="6" fillId="5" borderId="1" xfId="0" applyFont="1" applyFill="1" applyBorder="1"/>
    <xf numFmtId="0" fontId="6" fillId="5" borderId="1" xfId="0" applyNumberFormat="1" applyFont="1" applyFill="1" applyBorder="1" applyAlignment="1" applyProtection="1">
      <alignment wrapText="1"/>
    </xf>
    <xf numFmtId="0" fontId="12" fillId="5" borderId="1" xfId="0" applyNumberFormat="1" applyFont="1" applyFill="1" applyBorder="1" applyAlignment="1">
      <alignment vertical="center" wrapText="1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 applyProtection="1">
      <alignment vertical="top" wrapText="1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Font="1" applyFill="1" applyBorder="1"/>
    <xf numFmtId="0" fontId="13" fillId="2" borderId="1" xfId="0" applyNumberFormat="1" applyFont="1" applyFill="1" applyBorder="1" applyAlignment="1" applyProtection="1">
      <alignment wrapText="1"/>
    </xf>
    <xf numFmtId="0" fontId="12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49" fontId="6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top" wrapText="1"/>
    </xf>
    <xf numFmtId="165" fontId="9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166" fontId="9" fillId="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vertical="top" wrapText="1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2" borderId="1" xfId="0" applyFont="1" applyFill="1" applyBorder="1"/>
    <xf numFmtId="0" fontId="6" fillId="2" borderId="1" xfId="0" applyNumberFormat="1" applyFont="1" applyFill="1" applyBorder="1" applyAlignment="1" applyProtection="1">
      <alignment wrapText="1"/>
    </xf>
    <xf numFmtId="49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vertical="top" wrapText="1"/>
    </xf>
    <xf numFmtId="2" fontId="6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3" fillId="0" borderId="6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/>
    <xf numFmtId="49" fontId="7" fillId="0" borderId="1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/>
    </xf>
    <xf numFmtId="0" fontId="6" fillId="0" borderId="0" xfId="3" applyFont="1"/>
    <xf numFmtId="0" fontId="15" fillId="0" borderId="0" xfId="3" applyFont="1" applyProtection="1">
      <protection locked="0"/>
    </xf>
    <xf numFmtId="0" fontId="6" fillId="0" borderId="0" xfId="3" applyFont="1" applyAlignment="1" applyProtection="1">
      <alignment horizontal="left"/>
      <protection locked="0"/>
    </xf>
    <xf numFmtId="0" fontId="5" fillId="2" borderId="1" xfId="2" applyFont="1" applyFill="1" applyBorder="1" applyAlignment="1" applyProtection="1">
      <alignment horizontal="right" vertical="center"/>
      <protection locked="0"/>
    </xf>
    <xf numFmtId="0" fontId="4" fillId="3" borderId="1" xfId="2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left" vertical="top" wrapText="1"/>
    </xf>
    <xf numFmtId="49" fontId="7" fillId="0" borderId="2" xfId="0" applyNumberFormat="1" applyFont="1" applyFill="1" applyBorder="1" applyAlignment="1" applyProtection="1">
      <alignment horizontal="right"/>
    </xf>
    <xf numFmtId="49" fontId="7" fillId="0" borderId="3" xfId="0" applyNumberFormat="1" applyFont="1" applyFill="1" applyBorder="1" applyAlignment="1" applyProtection="1">
      <alignment horizontal="right"/>
    </xf>
    <xf numFmtId="49" fontId="7" fillId="0" borderId="4" xfId="0" applyNumberFormat="1" applyFont="1" applyFill="1" applyBorder="1" applyAlignment="1" applyProtection="1">
      <alignment horizontal="right"/>
    </xf>
    <xf numFmtId="49" fontId="7" fillId="0" borderId="6" xfId="0" applyNumberFormat="1" applyFont="1" applyFill="1" applyBorder="1" applyAlignment="1" applyProtection="1">
      <alignment horizontal="right"/>
    </xf>
    <xf numFmtId="0" fontId="4" fillId="2" borderId="1" xfId="2" applyFont="1" applyFill="1" applyBorder="1" applyAlignment="1" applyProtection="1">
      <alignment horizontal="right" vertical="center"/>
    </xf>
    <xf numFmtId="0" fontId="4" fillId="0" borderId="1" xfId="2" applyFont="1" applyBorder="1" applyAlignment="1" applyProtection="1">
      <alignment horizontal="center" vertical="top"/>
    </xf>
    <xf numFmtId="0" fontId="9" fillId="0" borderId="1" xfId="2" applyFont="1" applyBorder="1" applyAlignment="1" applyProtection="1">
      <alignment vertical="top"/>
    </xf>
    <xf numFmtId="43" fontId="9" fillId="0" borderId="1" xfId="1" applyFont="1" applyBorder="1" applyAlignment="1" applyProtection="1">
      <alignment vertical="top"/>
    </xf>
    <xf numFmtId="0" fontId="4" fillId="3" borderId="1" xfId="2" applyFont="1" applyFill="1" applyBorder="1" applyAlignment="1" applyProtection="1">
      <alignment horizontal="right" vertical="center"/>
    </xf>
    <xf numFmtId="0" fontId="4" fillId="2" borderId="1" xfId="2" applyFont="1" applyFill="1" applyBorder="1" applyAlignment="1" applyProtection="1">
      <alignment horizontal="left" vertic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8" fillId="2" borderId="1" xfId="3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/>
    </xf>
    <xf numFmtId="0" fontId="6" fillId="0" borderId="4" xfId="3" applyFont="1" applyBorder="1" applyAlignment="1" applyProtection="1">
      <alignment vertical="center" wrapText="1"/>
      <protection locked="0"/>
    </xf>
    <xf numFmtId="0" fontId="6" fillId="0" borderId="5" xfId="3" applyFont="1" applyBorder="1" applyAlignment="1" applyProtection="1">
      <alignment vertical="center" wrapText="1"/>
      <protection locked="0"/>
    </xf>
    <xf numFmtId="0" fontId="6" fillId="0" borderId="6" xfId="3" applyFont="1" applyBorder="1" applyAlignment="1" applyProtection="1">
      <alignment vertical="center" wrapText="1"/>
      <protection locked="0"/>
    </xf>
    <xf numFmtId="0" fontId="6" fillId="4" borderId="1" xfId="3" applyFont="1" applyFill="1" applyBorder="1" applyAlignment="1" applyProtection="1">
      <alignment horizontal="left" vertical="center"/>
      <protection locked="0"/>
    </xf>
    <xf numFmtId="0" fontId="6" fillId="0" borderId="4" xfId="3" applyFont="1" applyFill="1" applyBorder="1" applyAlignment="1" applyProtection="1">
      <alignment vertical="center" wrapText="1"/>
      <protection locked="0"/>
    </xf>
    <xf numFmtId="0" fontId="6" fillId="0" borderId="5" xfId="3" applyFont="1" applyFill="1" applyBorder="1" applyAlignment="1" applyProtection="1">
      <alignment vertical="center" wrapText="1"/>
      <protection locked="0"/>
    </xf>
    <xf numFmtId="0" fontId="6" fillId="0" borderId="6" xfId="3" applyFont="1" applyFill="1" applyBorder="1" applyAlignment="1" applyProtection="1">
      <alignment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horizontal="center" vertical="center"/>
    </xf>
    <xf numFmtId="43" fontId="4" fillId="0" borderId="1" xfId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topLeftCell="A13" zoomScale="115" zoomScaleNormal="115" workbookViewId="0">
      <selection activeCell="D25" sqref="D25"/>
    </sheetView>
  </sheetViews>
  <sheetFormatPr defaultColWidth="9.140625" defaultRowHeight="11.25" customHeight="1" x14ac:dyDescent="0.2"/>
  <cols>
    <col min="1" max="1" width="6.140625" style="31" customWidth="1"/>
    <col min="2" max="2" width="50.28515625" style="27" customWidth="1"/>
    <col min="3" max="3" width="8.42578125" style="27" customWidth="1"/>
    <col min="4" max="4" width="10.7109375" style="27" customWidth="1"/>
    <col min="5" max="5" width="17.42578125" style="27" customWidth="1"/>
    <col min="6" max="7" width="13.7109375" style="27" customWidth="1"/>
    <col min="8" max="8" width="13.85546875" style="27" customWidth="1"/>
    <col min="9" max="10" width="13.7109375" style="27" customWidth="1"/>
    <col min="11" max="12" width="13.7109375" style="30" customWidth="1"/>
    <col min="13" max="13" width="33.7109375" style="27" customWidth="1"/>
    <col min="14" max="16384" width="9.140625" style="27"/>
  </cols>
  <sheetData>
    <row r="1" spans="1:13" s="20" customFormat="1" ht="12.75" x14ac:dyDescent="0.2">
      <c r="A1" s="19"/>
      <c r="F1" s="21"/>
    </row>
    <row r="2" spans="1:13" s="20" customFormat="1" ht="48.75" customHeight="1" x14ac:dyDescent="0.2">
      <c r="A2" s="118" t="s">
        <v>35</v>
      </c>
      <c r="B2" s="118"/>
      <c r="C2" s="118"/>
      <c r="D2" s="118"/>
      <c r="E2" s="119" t="s">
        <v>34</v>
      </c>
      <c r="F2" s="119"/>
      <c r="G2" s="119"/>
      <c r="H2" s="119"/>
      <c r="I2" s="119"/>
      <c r="J2" s="119"/>
      <c r="K2" s="119"/>
      <c r="L2" s="119"/>
      <c r="M2" s="119"/>
    </row>
    <row r="3" spans="1:13" s="20" customFormat="1" ht="48" customHeight="1" x14ac:dyDescent="0.2">
      <c r="A3" s="120" t="s">
        <v>118</v>
      </c>
      <c r="B3" s="121"/>
      <c r="C3" s="121"/>
      <c r="D3" s="122"/>
      <c r="E3" s="123" t="s">
        <v>36</v>
      </c>
      <c r="F3" s="123"/>
      <c r="G3" s="123"/>
      <c r="H3" s="123"/>
      <c r="I3" s="123"/>
      <c r="J3" s="123"/>
      <c r="K3" s="123"/>
      <c r="L3" s="123"/>
      <c r="M3" s="123"/>
    </row>
    <row r="4" spans="1:13" s="20" customFormat="1" ht="32.25" customHeight="1" x14ac:dyDescent="0.2">
      <c r="A4" s="124" t="s">
        <v>37</v>
      </c>
      <c r="B4" s="125"/>
      <c r="C4" s="125"/>
      <c r="D4" s="126"/>
      <c r="E4" s="127" t="s">
        <v>38</v>
      </c>
      <c r="F4" s="127"/>
      <c r="G4" s="127"/>
      <c r="H4" s="127"/>
      <c r="I4" s="127"/>
      <c r="J4" s="127"/>
      <c r="K4" s="127"/>
      <c r="L4" s="127"/>
      <c r="M4" s="127"/>
    </row>
    <row r="5" spans="1:13" s="20" customFormat="1" ht="36" customHeight="1" x14ac:dyDescent="0.2">
      <c r="A5" s="124" t="s">
        <v>119</v>
      </c>
      <c r="B5" s="125"/>
      <c r="C5" s="125"/>
      <c r="D5" s="126"/>
      <c r="E5" s="127" t="s">
        <v>39</v>
      </c>
      <c r="F5" s="127"/>
      <c r="G5" s="127"/>
      <c r="H5" s="127"/>
      <c r="I5" s="127"/>
      <c r="J5" s="127"/>
      <c r="K5" s="127"/>
      <c r="L5" s="127"/>
      <c r="M5" s="127"/>
    </row>
    <row r="6" spans="1:13" s="20" customFormat="1" ht="39.75" customHeight="1" x14ac:dyDescent="0.2">
      <c r="A6" s="120" t="s">
        <v>40</v>
      </c>
      <c r="B6" s="121"/>
      <c r="C6" s="121"/>
      <c r="D6" s="122"/>
      <c r="E6" s="127" t="s">
        <v>116</v>
      </c>
      <c r="F6" s="127"/>
      <c r="G6" s="127"/>
      <c r="H6" s="127"/>
      <c r="I6" s="127"/>
      <c r="J6" s="127"/>
      <c r="K6" s="127"/>
      <c r="L6" s="127"/>
      <c r="M6" s="127"/>
    </row>
    <row r="7" spans="1:13" s="20" customFormat="1" ht="24.75" customHeight="1" x14ac:dyDescent="0.2">
      <c r="A7" s="124" t="s">
        <v>41</v>
      </c>
      <c r="B7" s="125"/>
      <c r="C7" s="125"/>
      <c r="D7" s="126"/>
      <c r="E7" s="127" t="s">
        <v>117</v>
      </c>
      <c r="F7" s="127"/>
      <c r="G7" s="127"/>
      <c r="H7" s="127"/>
      <c r="I7" s="127"/>
      <c r="J7" s="127"/>
      <c r="K7" s="127"/>
      <c r="L7" s="127"/>
      <c r="M7" s="127"/>
    </row>
    <row r="8" spans="1:13" s="20" customFormat="1" ht="30.75" customHeight="1" x14ac:dyDescent="0.2">
      <c r="A8" s="22"/>
      <c r="B8" s="23"/>
      <c r="C8" s="24"/>
      <c r="D8" s="25"/>
      <c r="E8" s="26"/>
      <c r="F8" s="26"/>
      <c r="G8" s="26"/>
      <c r="H8" s="26"/>
      <c r="I8" s="26"/>
      <c r="J8" s="26"/>
      <c r="K8" s="26"/>
      <c r="L8" s="26"/>
      <c r="M8" s="26"/>
    </row>
    <row r="9" spans="1:13" ht="11.25" customHeight="1" x14ac:dyDescent="0.2">
      <c r="A9" s="128" t="s">
        <v>42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</row>
    <row r="10" spans="1:13" ht="16.5" customHeight="1" x14ac:dyDescent="0.2">
      <c r="A10" s="28"/>
      <c r="B10" s="29"/>
      <c r="C10" s="29"/>
      <c r="D10" s="29"/>
      <c r="E10" s="29"/>
      <c r="F10" s="29"/>
    </row>
    <row r="12" spans="1:13" ht="26.25" customHeight="1" x14ac:dyDescent="0.2">
      <c r="A12" s="130" t="s">
        <v>0</v>
      </c>
      <c r="B12" s="130" t="s">
        <v>7</v>
      </c>
      <c r="C12" s="130" t="s">
        <v>1</v>
      </c>
      <c r="D12" s="130" t="s">
        <v>8</v>
      </c>
      <c r="E12" s="129" t="s">
        <v>9</v>
      </c>
      <c r="F12" s="129"/>
      <c r="G12" s="129" t="s">
        <v>10</v>
      </c>
      <c r="H12" s="129"/>
      <c r="I12" s="129" t="s">
        <v>11</v>
      </c>
      <c r="J12" s="129"/>
      <c r="K12" s="129" t="s">
        <v>12</v>
      </c>
      <c r="L12" s="129"/>
      <c r="M12" s="131" t="s">
        <v>2</v>
      </c>
    </row>
    <row r="13" spans="1:13" ht="11.25" customHeight="1" x14ac:dyDescent="0.2">
      <c r="A13" s="130"/>
      <c r="B13" s="130"/>
      <c r="C13" s="130"/>
      <c r="D13" s="130"/>
      <c r="E13" s="129" t="s">
        <v>13</v>
      </c>
      <c r="F13" s="129" t="s">
        <v>14</v>
      </c>
      <c r="G13" s="129" t="s">
        <v>13</v>
      </c>
      <c r="H13" s="129" t="s">
        <v>14</v>
      </c>
      <c r="I13" s="129" t="s">
        <v>13</v>
      </c>
      <c r="J13" s="129" t="s">
        <v>14</v>
      </c>
      <c r="K13" s="129" t="s">
        <v>13</v>
      </c>
      <c r="L13" s="129" t="s">
        <v>14</v>
      </c>
      <c r="M13" s="131"/>
    </row>
    <row r="14" spans="1:13" ht="18.75" customHeight="1" x14ac:dyDescent="0.2">
      <c r="A14" s="130"/>
      <c r="B14" s="130"/>
      <c r="C14" s="130"/>
      <c r="D14" s="130"/>
      <c r="E14" s="129"/>
      <c r="F14" s="129"/>
      <c r="G14" s="129"/>
      <c r="H14" s="129"/>
      <c r="I14" s="129"/>
      <c r="J14" s="129"/>
      <c r="K14" s="129"/>
      <c r="L14" s="129"/>
      <c r="M14" s="131"/>
    </row>
    <row r="15" spans="1:13" ht="11.25" customHeight="1" x14ac:dyDescent="0.2">
      <c r="A15" s="32">
        <v>1</v>
      </c>
      <c r="B15" s="32" t="s">
        <v>15</v>
      </c>
      <c r="C15" s="32" t="s">
        <v>16</v>
      </c>
      <c r="D15" s="32" t="s">
        <v>17</v>
      </c>
      <c r="E15" s="33" t="s">
        <v>18</v>
      </c>
      <c r="F15" s="33" t="s">
        <v>19</v>
      </c>
      <c r="G15" s="33" t="s">
        <v>20</v>
      </c>
      <c r="H15" s="33" t="s">
        <v>21</v>
      </c>
      <c r="I15" s="33" t="s">
        <v>22</v>
      </c>
      <c r="J15" s="33" t="s">
        <v>23</v>
      </c>
      <c r="K15" s="33" t="s">
        <v>24</v>
      </c>
      <c r="L15" s="33" t="s">
        <v>25</v>
      </c>
      <c r="M15" s="33" t="s">
        <v>26</v>
      </c>
    </row>
    <row r="16" spans="1:13" s="20" customFormat="1" ht="15" customHeight="1" x14ac:dyDescent="0.2">
      <c r="A16" s="34"/>
      <c r="B16" s="35" t="s">
        <v>65</v>
      </c>
      <c r="C16" s="36"/>
      <c r="D16" s="36"/>
      <c r="E16" s="37"/>
      <c r="F16" s="38"/>
      <c r="G16" s="38"/>
      <c r="H16" s="38"/>
      <c r="I16" s="39"/>
      <c r="J16" s="39"/>
      <c r="K16" s="40"/>
      <c r="L16" s="40"/>
      <c r="M16" s="41"/>
    </row>
    <row r="17" spans="1:13" s="20" customFormat="1" ht="12.75" x14ac:dyDescent="0.2">
      <c r="A17" s="42"/>
      <c r="B17" s="43" t="s">
        <v>66</v>
      </c>
      <c r="C17" s="44"/>
      <c r="D17" s="44"/>
      <c r="E17" s="45"/>
      <c r="F17" s="46"/>
      <c r="G17" s="46"/>
      <c r="H17" s="46"/>
      <c r="I17" s="47"/>
      <c r="J17" s="47"/>
      <c r="K17" s="48"/>
      <c r="L17" s="48"/>
      <c r="M17" s="49"/>
    </row>
    <row r="18" spans="1:13" s="20" customFormat="1" ht="25.5" x14ac:dyDescent="0.2">
      <c r="A18" s="50" t="s">
        <v>67</v>
      </c>
      <c r="B18" s="51" t="s">
        <v>68</v>
      </c>
      <c r="C18" s="52" t="s">
        <v>6</v>
      </c>
      <c r="D18" s="53">
        <v>3999.2</v>
      </c>
      <c r="E18" s="54" t="s">
        <v>69</v>
      </c>
      <c r="F18" s="54" t="s">
        <v>69</v>
      </c>
      <c r="G18" s="55"/>
      <c r="H18" s="55"/>
      <c r="I18" s="56"/>
      <c r="J18" s="56"/>
      <c r="K18" s="57"/>
      <c r="L18" s="57"/>
      <c r="M18" s="58" t="s">
        <v>70</v>
      </c>
    </row>
    <row r="19" spans="1:13" s="20" customFormat="1" ht="12.75" x14ac:dyDescent="0.2">
      <c r="A19" s="50" t="s">
        <v>15</v>
      </c>
      <c r="B19" s="51" t="s">
        <v>71</v>
      </c>
      <c r="C19" s="50" t="s">
        <v>3</v>
      </c>
      <c r="D19" s="59">
        <f>D18*0.023</f>
        <v>91.9816</v>
      </c>
      <c r="E19" s="60"/>
      <c r="F19" s="61"/>
      <c r="G19" s="54" t="s">
        <v>69</v>
      </c>
      <c r="H19" s="54" t="s">
        <v>69</v>
      </c>
      <c r="I19" s="54" t="s">
        <v>69</v>
      </c>
      <c r="J19" s="54" t="s">
        <v>69</v>
      </c>
      <c r="K19" s="62"/>
      <c r="L19" s="62"/>
      <c r="M19" s="58"/>
    </row>
    <row r="20" spans="1:13" s="20" customFormat="1" ht="25.5" x14ac:dyDescent="0.2">
      <c r="A20" s="50" t="s">
        <v>16</v>
      </c>
      <c r="B20" s="51" t="s">
        <v>72</v>
      </c>
      <c r="C20" s="50" t="s">
        <v>4</v>
      </c>
      <c r="D20" s="63">
        <f>D18*50</f>
        <v>199960</v>
      </c>
      <c r="E20" s="64"/>
      <c r="F20" s="55"/>
      <c r="G20" s="54" t="s">
        <v>69</v>
      </c>
      <c r="H20" s="54" t="s">
        <v>69</v>
      </c>
      <c r="I20" s="54" t="s">
        <v>69</v>
      </c>
      <c r="J20" s="54" t="s">
        <v>69</v>
      </c>
      <c r="K20" s="57"/>
      <c r="L20" s="57"/>
      <c r="M20" s="58"/>
    </row>
    <row r="21" spans="1:13" s="20" customFormat="1" ht="12.75" x14ac:dyDescent="0.2">
      <c r="A21" s="50" t="s">
        <v>17</v>
      </c>
      <c r="B21" s="51" t="s">
        <v>73</v>
      </c>
      <c r="C21" s="52" t="s">
        <v>5</v>
      </c>
      <c r="D21" s="65">
        <f>D22</f>
        <v>3.1175760000000001</v>
      </c>
      <c r="E21" s="54" t="s">
        <v>69</v>
      </c>
      <c r="F21" s="54" t="s">
        <v>69</v>
      </c>
      <c r="G21" s="61"/>
      <c r="H21" s="61"/>
      <c r="I21" s="66"/>
      <c r="J21" s="66"/>
      <c r="K21" s="62"/>
      <c r="L21" s="62"/>
      <c r="M21" s="58"/>
    </row>
    <row r="22" spans="1:13" s="20" customFormat="1" ht="12.75" x14ac:dyDescent="0.2">
      <c r="A22" s="50" t="s">
        <v>18</v>
      </c>
      <c r="B22" s="51" t="s">
        <v>74</v>
      </c>
      <c r="C22" s="67" t="s">
        <v>5</v>
      </c>
      <c r="D22" s="65">
        <v>3.1175760000000001</v>
      </c>
      <c r="E22" s="60"/>
      <c r="F22" s="61"/>
      <c r="G22" s="54" t="s">
        <v>69</v>
      </c>
      <c r="H22" s="54" t="s">
        <v>69</v>
      </c>
      <c r="I22" s="54" t="s">
        <v>69</v>
      </c>
      <c r="J22" s="54" t="s">
        <v>69</v>
      </c>
      <c r="K22" s="62"/>
      <c r="L22" s="62"/>
      <c r="M22" s="58"/>
    </row>
    <row r="23" spans="1:13" s="20" customFormat="1" ht="12.75" x14ac:dyDescent="0.2">
      <c r="A23" s="68"/>
      <c r="B23" s="43" t="s">
        <v>75</v>
      </c>
      <c r="C23" s="44"/>
      <c r="D23" s="44"/>
      <c r="E23" s="45"/>
      <c r="F23" s="46"/>
      <c r="G23" s="46"/>
      <c r="H23" s="46"/>
      <c r="I23" s="47"/>
      <c r="J23" s="47"/>
      <c r="K23" s="48"/>
      <c r="L23" s="48"/>
      <c r="M23" s="49"/>
    </row>
    <row r="24" spans="1:13" s="20" customFormat="1" ht="25.5" x14ac:dyDescent="0.2">
      <c r="A24" s="69">
        <v>6</v>
      </c>
      <c r="B24" s="51" t="s">
        <v>76</v>
      </c>
      <c r="C24" s="50" t="s">
        <v>6</v>
      </c>
      <c r="D24" s="53">
        <v>3371.9</v>
      </c>
      <c r="E24" s="54" t="s">
        <v>69</v>
      </c>
      <c r="F24" s="54" t="s">
        <v>69</v>
      </c>
      <c r="G24" s="55"/>
      <c r="H24" s="55"/>
      <c r="I24" s="56"/>
      <c r="J24" s="56"/>
      <c r="K24" s="57"/>
      <c r="L24" s="57"/>
      <c r="M24" s="58" t="s">
        <v>77</v>
      </c>
    </row>
    <row r="25" spans="1:13" s="20" customFormat="1" ht="12.75" x14ac:dyDescent="0.2">
      <c r="A25" s="69">
        <v>7</v>
      </c>
      <c r="B25" s="51" t="s">
        <v>71</v>
      </c>
      <c r="C25" s="50" t="s">
        <v>3</v>
      </c>
      <c r="D25" s="59">
        <f>D24*0.234*0.25</f>
        <v>197.25615000000002</v>
      </c>
      <c r="E25" s="60"/>
      <c r="F25" s="61"/>
      <c r="G25" s="54" t="s">
        <v>69</v>
      </c>
      <c r="H25" s="54" t="s">
        <v>69</v>
      </c>
      <c r="I25" s="54" t="s">
        <v>69</v>
      </c>
      <c r="J25" s="54" t="s">
        <v>69</v>
      </c>
      <c r="K25" s="62"/>
      <c r="L25" s="62"/>
      <c r="M25" s="58"/>
    </row>
    <row r="26" spans="1:13" s="20" customFormat="1" ht="25.5" x14ac:dyDescent="0.2">
      <c r="A26" s="69">
        <v>8</v>
      </c>
      <c r="B26" s="51" t="s">
        <v>72</v>
      </c>
      <c r="C26" s="50" t="s">
        <v>4</v>
      </c>
      <c r="D26" s="70">
        <f>D24*0.25*380</f>
        <v>320330.5</v>
      </c>
      <c r="E26" s="64"/>
      <c r="F26" s="55"/>
      <c r="G26" s="54" t="s">
        <v>69</v>
      </c>
      <c r="H26" s="54" t="s">
        <v>69</v>
      </c>
      <c r="I26" s="54" t="s">
        <v>69</v>
      </c>
      <c r="J26" s="54" t="s">
        <v>69</v>
      </c>
      <c r="K26" s="57"/>
      <c r="L26" s="57"/>
      <c r="M26" s="58"/>
    </row>
    <row r="27" spans="1:13" s="20" customFormat="1" ht="12.75" x14ac:dyDescent="0.2">
      <c r="A27" s="71">
        <v>9</v>
      </c>
      <c r="B27" s="51" t="s">
        <v>73</v>
      </c>
      <c r="C27" s="50" t="s">
        <v>5</v>
      </c>
      <c r="D27" s="65">
        <f>D28+D29</f>
        <v>12.965261</v>
      </c>
      <c r="E27" s="54" t="s">
        <v>69</v>
      </c>
      <c r="F27" s="54" t="s">
        <v>69</v>
      </c>
      <c r="G27" s="61"/>
      <c r="H27" s="61"/>
      <c r="I27" s="66"/>
      <c r="J27" s="66"/>
      <c r="K27" s="62"/>
      <c r="L27" s="62"/>
      <c r="M27" s="58"/>
    </row>
    <row r="28" spans="1:13" s="20" customFormat="1" ht="12.75" x14ac:dyDescent="0.2">
      <c r="A28" s="69">
        <v>10</v>
      </c>
      <c r="B28" s="51" t="s">
        <v>78</v>
      </c>
      <c r="C28" s="50" t="s">
        <v>5</v>
      </c>
      <c r="D28" s="65">
        <v>5.6616070000000001</v>
      </c>
      <c r="E28" s="60"/>
      <c r="F28" s="61"/>
      <c r="G28" s="54" t="s">
        <v>69</v>
      </c>
      <c r="H28" s="54" t="s">
        <v>69</v>
      </c>
      <c r="I28" s="54" t="s">
        <v>69</v>
      </c>
      <c r="J28" s="54" t="s">
        <v>69</v>
      </c>
      <c r="K28" s="62"/>
      <c r="L28" s="62"/>
      <c r="M28" s="58"/>
    </row>
    <row r="29" spans="1:13" s="20" customFormat="1" ht="25.5" x14ac:dyDescent="0.2">
      <c r="A29" s="69">
        <v>11</v>
      </c>
      <c r="B29" s="51" t="s">
        <v>79</v>
      </c>
      <c r="C29" s="50" t="s">
        <v>5</v>
      </c>
      <c r="D29" s="72">
        <v>7.3036539999999999</v>
      </c>
      <c r="E29" s="64"/>
      <c r="F29" s="55"/>
      <c r="G29" s="54" t="s">
        <v>69</v>
      </c>
      <c r="H29" s="54" t="s">
        <v>69</v>
      </c>
      <c r="I29" s="54" t="s">
        <v>69</v>
      </c>
      <c r="J29" s="54" t="s">
        <v>69</v>
      </c>
      <c r="K29" s="57"/>
      <c r="L29" s="57"/>
      <c r="M29" s="58" t="s">
        <v>80</v>
      </c>
    </row>
    <row r="30" spans="1:13" s="20" customFormat="1" ht="12.75" x14ac:dyDescent="0.2">
      <c r="A30" s="68"/>
      <c r="B30" s="43" t="s">
        <v>81</v>
      </c>
      <c r="C30" s="44"/>
      <c r="D30" s="44"/>
      <c r="E30" s="45"/>
      <c r="F30" s="46"/>
      <c r="G30" s="46"/>
      <c r="H30" s="46"/>
      <c r="I30" s="47"/>
      <c r="J30" s="47"/>
      <c r="K30" s="48"/>
      <c r="L30" s="48"/>
      <c r="M30" s="49"/>
    </row>
    <row r="31" spans="1:13" s="20" customFormat="1" ht="25.5" x14ac:dyDescent="0.2">
      <c r="A31" s="69">
        <v>12</v>
      </c>
      <c r="B31" s="51" t="s">
        <v>76</v>
      </c>
      <c r="C31" s="50" t="s">
        <v>6</v>
      </c>
      <c r="D31" s="73">
        <v>946.5</v>
      </c>
      <c r="E31" s="54" t="s">
        <v>69</v>
      </c>
      <c r="F31" s="54" t="s">
        <v>69</v>
      </c>
      <c r="G31" s="55"/>
      <c r="H31" s="55"/>
      <c r="I31" s="56"/>
      <c r="J31" s="56"/>
      <c r="K31" s="57"/>
      <c r="L31" s="57"/>
      <c r="M31" s="58" t="s">
        <v>82</v>
      </c>
    </row>
    <row r="32" spans="1:13" s="20" customFormat="1" ht="12.75" x14ac:dyDescent="0.2">
      <c r="A32" s="69">
        <v>13</v>
      </c>
      <c r="B32" s="51" t="s">
        <v>71</v>
      </c>
      <c r="C32" s="50" t="s">
        <v>3</v>
      </c>
      <c r="D32" s="59">
        <f>D31*0.234*0.38</f>
        <v>84.162780000000012</v>
      </c>
      <c r="E32" s="60"/>
      <c r="F32" s="61"/>
      <c r="G32" s="54" t="s">
        <v>69</v>
      </c>
      <c r="H32" s="54" t="s">
        <v>69</v>
      </c>
      <c r="I32" s="54" t="s">
        <v>69</v>
      </c>
      <c r="J32" s="54" t="s">
        <v>69</v>
      </c>
      <c r="K32" s="62"/>
      <c r="L32" s="62"/>
      <c r="M32" s="58"/>
    </row>
    <row r="33" spans="1:13" s="20" customFormat="1" ht="25.5" x14ac:dyDescent="0.2">
      <c r="A33" s="69">
        <v>14</v>
      </c>
      <c r="B33" s="51" t="s">
        <v>72</v>
      </c>
      <c r="C33" s="50" t="s">
        <v>4</v>
      </c>
      <c r="D33" s="70">
        <f>D31*380*0.38</f>
        <v>136674.6</v>
      </c>
      <c r="E33" s="64"/>
      <c r="F33" s="55"/>
      <c r="G33" s="54" t="s">
        <v>69</v>
      </c>
      <c r="H33" s="54" t="s">
        <v>69</v>
      </c>
      <c r="I33" s="54" t="s">
        <v>69</v>
      </c>
      <c r="J33" s="54" t="s">
        <v>69</v>
      </c>
      <c r="K33" s="57"/>
      <c r="L33" s="57"/>
      <c r="M33" s="58"/>
    </row>
    <row r="34" spans="1:13" s="20" customFormat="1" ht="12.75" x14ac:dyDescent="0.2">
      <c r="A34" s="71">
        <v>15</v>
      </c>
      <c r="B34" s="51" t="s">
        <v>73</v>
      </c>
      <c r="C34" s="50" t="s">
        <v>5</v>
      </c>
      <c r="D34" s="65">
        <f>D35+D36</f>
        <v>4.1734340000000003</v>
      </c>
      <c r="E34" s="54" t="s">
        <v>69</v>
      </c>
      <c r="F34" s="54" t="s">
        <v>69</v>
      </c>
      <c r="G34" s="61"/>
      <c r="H34" s="61"/>
      <c r="I34" s="66"/>
      <c r="J34" s="66"/>
      <c r="K34" s="62"/>
      <c r="L34" s="62"/>
      <c r="M34" s="58"/>
    </row>
    <row r="35" spans="1:13" s="20" customFormat="1" ht="12.75" x14ac:dyDescent="0.2">
      <c r="A35" s="69">
        <v>16</v>
      </c>
      <c r="B35" s="51" t="s">
        <v>83</v>
      </c>
      <c r="C35" s="50" t="s">
        <v>5</v>
      </c>
      <c r="D35" s="65">
        <v>2.1379679999999999</v>
      </c>
      <c r="E35" s="60"/>
      <c r="F35" s="61"/>
      <c r="G35" s="54" t="s">
        <v>69</v>
      </c>
      <c r="H35" s="54" t="s">
        <v>69</v>
      </c>
      <c r="I35" s="54" t="s">
        <v>69</v>
      </c>
      <c r="J35" s="54" t="s">
        <v>69</v>
      </c>
      <c r="K35" s="62"/>
      <c r="L35" s="62"/>
      <c r="M35" s="50"/>
    </row>
    <row r="36" spans="1:13" s="20" customFormat="1" ht="25.5" x14ac:dyDescent="0.2">
      <c r="A36" s="69">
        <v>17</v>
      </c>
      <c r="B36" s="51" t="s">
        <v>79</v>
      </c>
      <c r="C36" s="50" t="s">
        <v>5</v>
      </c>
      <c r="D36" s="72">
        <v>2.035466</v>
      </c>
      <c r="E36" s="64"/>
      <c r="F36" s="55"/>
      <c r="G36" s="54" t="s">
        <v>69</v>
      </c>
      <c r="H36" s="54" t="s">
        <v>69</v>
      </c>
      <c r="I36" s="54" t="s">
        <v>69</v>
      </c>
      <c r="J36" s="54" t="s">
        <v>69</v>
      </c>
      <c r="K36" s="57"/>
      <c r="L36" s="57"/>
      <c r="M36" s="58" t="s">
        <v>80</v>
      </c>
    </row>
    <row r="37" spans="1:13" s="20" customFormat="1" ht="12.75" x14ac:dyDescent="0.2">
      <c r="A37" s="68"/>
      <c r="B37" s="43" t="s">
        <v>84</v>
      </c>
      <c r="C37" s="44"/>
      <c r="D37" s="44"/>
      <c r="E37" s="45"/>
      <c r="F37" s="46"/>
      <c r="G37" s="46"/>
      <c r="H37" s="46"/>
      <c r="I37" s="47"/>
      <c r="J37" s="47"/>
      <c r="K37" s="48"/>
      <c r="L37" s="48"/>
      <c r="M37" s="49"/>
    </row>
    <row r="38" spans="1:13" s="20" customFormat="1" ht="25.5" x14ac:dyDescent="0.2">
      <c r="A38" s="69">
        <v>18</v>
      </c>
      <c r="B38" s="51" t="s">
        <v>85</v>
      </c>
      <c r="C38" s="50" t="s">
        <v>6</v>
      </c>
      <c r="D38" s="74">
        <v>10669.9</v>
      </c>
      <c r="E38" s="54" t="s">
        <v>69</v>
      </c>
      <c r="F38" s="54" t="s">
        <v>69</v>
      </c>
      <c r="G38" s="55"/>
      <c r="H38" s="55"/>
      <c r="I38" s="56"/>
      <c r="J38" s="56"/>
      <c r="K38" s="57"/>
      <c r="L38" s="57"/>
      <c r="M38" s="58" t="s">
        <v>86</v>
      </c>
    </row>
    <row r="39" spans="1:13" s="20" customFormat="1" ht="25.5" x14ac:dyDescent="0.2">
      <c r="A39" s="69">
        <v>19</v>
      </c>
      <c r="B39" s="51" t="s">
        <v>87</v>
      </c>
      <c r="C39" s="50" t="s">
        <v>5</v>
      </c>
      <c r="D39" s="74">
        <v>54.68</v>
      </c>
      <c r="E39" s="60"/>
      <c r="F39" s="61"/>
      <c r="G39" s="54" t="s">
        <v>69</v>
      </c>
      <c r="H39" s="54" t="s">
        <v>69</v>
      </c>
      <c r="I39" s="54" t="s">
        <v>69</v>
      </c>
      <c r="J39" s="54" t="s">
        <v>69</v>
      </c>
      <c r="K39" s="62"/>
      <c r="L39" s="62"/>
      <c r="M39" s="58"/>
    </row>
    <row r="40" spans="1:13" s="20" customFormat="1" ht="25.5" x14ac:dyDescent="0.2">
      <c r="A40" s="69">
        <v>20</v>
      </c>
      <c r="B40" s="51" t="s">
        <v>88</v>
      </c>
      <c r="C40" s="50" t="s">
        <v>3</v>
      </c>
      <c r="D40" s="74">
        <v>2694.15</v>
      </c>
      <c r="E40" s="64"/>
      <c r="F40" s="55"/>
      <c r="G40" s="54" t="s">
        <v>69</v>
      </c>
      <c r="H40" s="54" t="s">
        <v>69</v>
      </c>
      <c r="I40" s="54" t="s">
        <v>69</v>
      </c>
      <c r="J40" s="54" t="s">
        <v>69</v>
      </c>
      <c r="K40" s="57"/>
      <c r="L40" s="57"/>
      <c r="M40" s="58"/>
    </row>
    <row r="41" spans="1:13" s="20" customFormat="1" ht="12.75" x14ac:dyDescent="0.2">
      <c r="A41" s="75"/>
      <c r="B41" s="43" t="s">
        <v>89</v>
      </c>
      <c r="C41" s="44"/>
      <c r="D41" s="44"/>
      <c r="E41" s="76"/>
      <c r="F41" s="77"/>
      <c r="G41" s="77"/>
      <c r="H41" s="77"/>
      <c r="I41" s="78"/>
      <c r="J41" s="78"/>
      <c r="K41" s="79"/>
      <c r="L41" s="79"/>
      <c r="M41" s="49"/>
    </row>
    <row r="42" spans="1:13" s="20" customFormat="1" ht="25.5" x14ac:dyDescent="0.2">
      <c r="A42" s="69">
        <v>21</v>
      </c>
      <c r="B42" s="80" t="s">
        <v>90</v>
      </c>
      <c r="C42" s="50" t="s">
        <v>6</v>
      </c>
      <c r="D42" s="74">
        <v>1220.2</v>
      </c>
      <c r="E42" s="54" t="s">
        <v>69</v>
      </c>
      <c r="F42" s="54" t="s">
        <v>69</v>
      </c>
      <c r="G42" s="55"/>
      <c r="H42" s="55"/>
      <c r="I42" s="56"/>
      <c r="J42" s="56"/>
      <c r="K42" s="62"/>
      <c r="L42" s="62"/>
      <c r="M42" s="58" t="s">
        <v>86</v>
      </c>
    </row>
    <row r="43" spans="1:13" s="20" customFormat="1" ht="25.5" x14ac:dyDescent="0.2">
      <c r="A43" s="69">
        <v>22</v>
      </c>
      <c r="B43" s="80" t="s">
        <v>87</v>
      </c>
      <c r="C43" s="50" t="s">
        <v>5</v>
      </c>
      <c r="D43" s="81">
        <v>6.25</v>
      </c>
      <c r="E43" s="60"/>
      <c r="F43" s="61"/>
      <c r="G43" s="54" t="s">
        <v>69</v>
      </c>
      <c r="H43" s="54" t="s">
        <v>69</v>
      </c>
      <c r="I43" s="54" t="s">
        <v>69</v>
      </c>
      <c r="J43" s="54" t="s">
        <v>69</v>
      </c>
      <c r="K43" s="57"/>
      <c r="L43" s="57"/>
      <c r="M43" s="58"/>
    </row>
    <row r="44" spans="1:13" s="20" customFormat="1" ht="25.5" x14ac:dyDescent="0.2">
      <c r="A44" s="69">
        <v>23</v>
      </c>
      <c r="B44" s="80" t="s">
        <v>91</v>
      </c>
      <c r="C44" s="50" t="s">
        <v>3</v>
      </c>
      <c r="D44" s="74">
        <v>308.10000000000002</v>
      </c>
      <c r="E44" s="64"/>
      <c r="F44" s="55"/>
      <c r="G44" s="54" t="s">
        <v>69</v>
      </c>
      <c r="H44" s="54" t="s">
        <v>69</v>
      </c>
      <c r="I44" s="54" t="s">
        <v>69</v>
      </c>
      <c r="J44" s="54" t="s">
        <v>69</v>
      </c>
      <c r="K44" s="57"/>
      <c r="L44" s="57"/>
      <c r="M44" s="58"/>
    </row>
    <row r="45" spans="1:13" s="20" customFormat="1" ht="12.75" x14ac:dyDescent="0.2">
      <c r="A45" s="68"/>
      <c r="B45" s="43" t="s">
        <v>92</v>
      </c>
      <c r="C45" s="44"/>
      <c r="D45" s="44"/>
      <c r="E45" s="82"/>
      <c r="F45" s="77"/>
      <c r="G45" s="77"/>
      <c r="H45" s="77"/>
      <c r="I45" s="78"/>
      <c r="J45" s="78"/>
      <c r="K45" s="79"/>
      <c r="L45" s="79"/>
      <c r="M45" s="49"/>
    </row>
    <row r="46" spans="1:13" s="20" customFormat="1" ht="38.25" x14ac:dyDescent="0.2">
      <c r="A46" s="69">
        <v>24</v>
      </c>
      <c r="B46" s="51" t="s">
        <v>90</v>
      </c>
      <c r="C46" s="50" t="s">
        <v>6</v>
      </c>
      <c r="D46" s="74">
        <v>18</v>
      </c>
      <c r="E46" s="54" t="s">
        <v>69</v>
      </c>
      <c r="F46" s="54" t="s">
        <v>69</v>
      </c>
      <c r="G46" s="55"/>
      <c r="H46" s="55"/>
      <c r="I46" s="56"/>
      <c r="J46" s="56"/>
      <c r="K46" s="57"/>
      <c r="L46" s="57"/>
      <c r="M46" s="58" t="s">
        <v>93</v>
      </c>
    </row>
    <row r="47" spans="1:13" s="20" customFormat="1" ht="25.5" x14ac:dyDescent="0.2">
      <c r="A47" s="71">
        <v>25</v>
      </c>
      <c r="B47" s="51" t="s">
        <v>87</v>
      </c>
      <c r="C47" s="50" t="s">
        <v>5</v>
      </c>
      <c r="D47" s="83">
        <v>9.2249999999999999E-2</v>
      </c>
      <c r="E47" s="60"/>
      <c r="F47" s="61"/>
      <c r="G47" s="54" t="s">
        <v>69</v>
      </c>
      <c r="H47" s="54" t="s">
        <v>69</v>
      </c>
      <c r="I47" s="54" t="s">
        <v>69</v>
      </c>
      <c r="J47" s="54" t="s">
        <v>69</v>
      </c>
      <c r="K47" s="62"/>
      <c r="L47" s="62"/>
      <c r="M47" s="58"/>
    </row>
    <row r="48" spans="1:13" s="20" customFormat="1" ht="25.5" x14ac:dyDescent="0.2">
      <c r="A48" s="69">
        <v>26</v>
      </c>
      <c r="B48" s="51" t="s">
        <v>91</v>
      </c>
      <c r="C48" s="50" t="s">
        <v>3</v>
      </c>
      <c r="D48" s="83">
        <v>4.5449999999999999</v>
      </c>
      <c r="E48" s="64"/>
      <c r="F48" s="55"/>
      <c r="G48" s="54" t="s">
        <v>69</v>
      </c>
      <c r="H48" s="54" t="s">
        <v>69</v>
      </c>
      <c r="I48" s="54" t="s">
        <v>69</v>
      </c>
      <c r="J48" s="54" t="s">
        <v>69</v>
      </c>
      <c r="K48" s="62"/>
      <c r="L48" s="62"/>
      <c r="M48" s="58"/>
    </row>
    <row r="49" spans="1:13" s="20" customFormat="1" ht="25.5" x14ac:dyDescent="0.2">
      <c r="A49" s="68"/>
      <c r="B49" s="43" t="s">
        <v>94</v>
      </c>
      <c r="C49" s="44"/>
      <c r="D49" s="44"/>
      <c r="E49" s="45"/>
      <c r="F49" s="46"/>
      <c r="G49" s="46"/>
      <c r="H49" s="46"/>
      <c r="I49" s="47"/>
      <c r="J49" s="47"/>
      <c r="K49" s="48"/>
      <c r="L49" s="48"/>
      <c r="M49" s="49"/>
    </row>
    <row r="50" spans="1:13" s="20" customFormat="1" ht="12.75" x14ac:dyDescent="0.2">
      <c r="A50" s="69">
        <v>27</v>
      </c>
      <c r="B50" s="51" t="s">
        <v>73</v>
      </c>
      <c r="C50" s="50" t="s">
        <v>5</v>
      </c>
      <c r="D50" s="81">
        <f>D51</f>
        <v>25.869</v>
      </c>
      <c r="E50" s="54" t="s">
        <v>69</v>
      </c>
      <c r="F50" s="54" t="s">
        <v>69</v>
      </c>
      <c r="G50" s="55"/>
      <c r="H50" s="61"/>
      <c r="I50" s="66"/>
      <c r="J50" s="66"/>
      <c r="K50" s="62"/>
      <c r="L50" s="62"/>
      <c r="M50" s="84"/>
    </row>
    <row r="51" spans="1:13" s="20" customFormat="1" ht="25.5" x14ac:dyDescent="0.2">
      <c r="A51" s="69">
        <v>28</v>
      </c>
      <c r="B51" s="51" t="s">
        <v>95</v>
      </c>
      <c r="C51" s="50" t="s">
        <v>5</v>
      </c>
      <c r="D51" s="81">
        <v>25.869</v>
      </c>
      <c r="E51" s="64"/>
      <c r="F51" s="55"/>
      <c r="G51" s="54" t="s">
        <v>69</v>
      </c>
      <c r="H51" s="54" t="s">
        <v>69</v>
      </c>
      <c r="I51" s="54" t="s">
        <v>69</v>
      </c>
      <c r="J51" s="54" t="s">
        <v>69</v>
      </c>
      <c r="K51" s="57"/>
      <c r="L51" s="57"/>
      <c r="M51" s="84"/>
    </row>
    <row r="52" spans="1:13" s="20" customFormat="1" ht="12.75" x14ac:dyDescent="0.2">
      <c r="A52" s="68"/>
      <c r="B52" s="85" t="s">
        <v>96</v>
      </c>
      <c r="C52" s="86"/>
      <c r="D52" s="86"/>
      <c r="E52" s="45"/>
      <c r="F52" s="46"/>
      <c r="G52" s="46"/>
      <c r="H52" s="46"/>
      <c r="I52" s="47"/>
      <c r="J52" s="47"/>
      <c r="K52" s="48"/>
      <c r="L52" s="48"/>
      <c r="M52" s="87"/>
    </row>
    <row r="53" spans="1:13" s="20" customFormat="1" ht="12.75" x14ac:dyDescent="0.2">
      <c r="A53" s="69">
        <v>29</v>
      </c>
      <c r="B53" s="51" t="s">
        <v>97</v>
      </c>
      <c r="C53" s="50" t="s">
        <v>5</v>
      </c>
      <c r="D53" s="81">
        <f>D54+D55+D56</f>
        <v>14.628</v>
      </c>
      <c r="E53" s="54" t="s">
        <v>69</v>
      </c>
      <c r="F53" s="54" t="s">
        <v>69</v>
      </c>
      <c r="G53" s="61"/>
      <c r="H53" s="61"/>
      <c r="I53" s="66"/>
      <c r="J53" s="66"/>
      <c r="K53" s="62"/>
      <c r="L53" s="62"/>
      <c r="M53" s="84"/>
    </row>
    <row r="54" spans="1:13" s="20" customFormat="1" ht="12.75" x14ac:dyDescent="0.2">
      <c r="A54" s="69">
        <v>30</v>
      </c>
      <c r="B54" s="51" t="s">
        <v>98</v>
      </c>
      <c r="C54" s="50" t="s">
        <v>5</v>
      </c>
      <c r="D54" s="81">
        <v>1.6479999999999999</v>
      </c>
      <c r="E54" s="64"/>
      <c r="F54" s="55"/>
      <c r="G54" s="54" t="s">
        <v>69</v>
      </c>
      <c r="H54" s="54" t="s">
        <v>69</v>
      </c>
      <c r="I54" s="54" t="s">
        <v>69</v>
      </c>
      <c r="J54" s="54" t="s">
        <v>69</v>
      </c>
      <c r="K54" s="57"/>
      <c r="L54" s="57"/>
      <c r="M54" s="84"/>
    </row>
    <row r="55" spans="1:13" s="20" customFormat="1" ht="12.75" x14ac:dyDescent="0.2">
      <c r="A55" s="69">
        <v>31</v>
      </c>
      <c r="B55" s="51" t="s">
        <v>99</v>
      </c>
      <c r="C55" s="50" t="s">
        <v>5</v>
      </c>
      <c r="D55" s="74">
        <v>11.51</v>
      </c>
      <c r="E55" s="88"/>
      <c r="F55" s="55"/>
      <c r="G55" s="54" t="s">
        <v>69</v>
      </c>
      <c r="H55" s="54" t="s">
        <v>69</v>
      </c>
      <c r="I55" s="54" t="s">
        <v>69</v>
      </c>
      <c r="J55" s="54" t="s">
        <v>69</v>
      </c>
      <c r="K55" s="57"/>
      <c r="L55" s="57"/>
      <c r="M55" s="84"/>
    </row>
    <row r="56" spans="1:13" s="20" customFormat="1" ht="12.75" x14ac:dyDescent="0.2">
      <c r="A56" s="69">
        <v>32</v>
      </c>
      <c r="B56" s="51" t="s">
        <v>100</v>
      </c>
      <c r="C56" s="50" t="s">
        <v>5</v>
      </c>
      <c r="D56" s="74">
        <v>1.47</v>
      </c>
      <c r="E56" s="89"/>
      <c r="F56" s="61"/>
      <c r="G56" s="54" t="s">
        <v>69</v>
      </c>
      <c r="H56" s="54" t="s">
        <v>69</v>
      </c>
      <c r="I56" s="54" t="s">
        <v>69</v>
      </c>
      <c r="J56" s="54" t="s">
        <v>69</v>
      </c>
      <c r="K56" s="62"/>
      <c r="L56" s="62"/>
      <c r="M56" s="84"/>
    </row>
    <row r="57" spans="1:13" s="20" customFormat="1" ht="25.5" x14ac:dyDescent="0.2">
      <c r="A57" s="69">
        <v>33</v>
      </c>
      <c r="B57" s="51" t="s">
        <v>101</v>
      </c>
      <c r="C57" s="50" t="s">
        <v>6</v>
      </c>
      <c r="D57" s="74">
        <v>864.23</v>
      </c>
      <c r="E57" s="54" t="s">
        <v>69</v>
      </c>
      <c r="F57" s="54" t="s">
        <v>69</v>
      </c>
      <c r="G57" s="61"/>
      <c r="H57" s="61"/>
      <c r="I57" s="66"/>
      <c r="J57" s="66"/>
      <c r="K57" s="62"/>
      <c r="L57" s="62"/>
      <c r="M57" s="58"/>
    </row>
    <row r="58" spans="1:13" s="20" customFormat="1" ht="12.75" x14ac:dyDescent="0.2">
      <c r="A58" s="69">
        <v>34</v>
      </c>
      <c r="B58" s="51" t="s">
        <v>102</v>
      </c>
      <c r="C58" s="50" t="s">
        <v>5</v>
      </c>
      <c r="D58" s="74">
        <f>241.98/1000</f>
        <v>0.24198</v>
      </c>
      <c r="E58" s="64"/>
      <c r="F58" s="55"/>
      <c r="G58" s="54" t="s">
        <v>69</v>
      </c>
      <c r="H58" s="54" t="s">
        <v>69</v>
      </c>
      <c r="I58" s="54" t="s">
        <v>69</v>
      </c>
      <c r="J58" s="54" t="s">
        <v>69</v>
      </c>
      <c r="K58" s="57"/>
      <c r="L58" s="57"/>
      <c r="M58" s="58" t="s">
        <v>103</v>
      </c>
    </row>
    <row r="59" spans="1:13" s="20" customFormat="1" ht="25.5" x14ac:dyDescent="0.2">
      <c r="A59" s="69">
        <v>35</v>
      </c>
      <c r="B59" s="51" t="s">
        <v>104</v>
      </c>
      <c r="C59" s="50" t="s">
        <v>6</v>
      </c>
      <c r="D59" s="74">
        <f>D57</f>
        <v>864.23</v>
      </c>
      <c r="E59" s="54" t="s">
        <v>69</v>
      </c>
      <c r="F59" s="54" t="s">
        <v>69</v>
      </c>
      <c r="G59" s="55"/>
      <c r="H59" s="55"/>
      <c r="I59" s="56"/>
      <c r="J59" s="56"/>
      <c r="K59" s="57"/>
      <c r="L59" s="57"/>
      <c r="M59" s="58"/>
    </row>
    <row r="60" spans="1:13" s="20" customFormat="1" ht="12.75" x14ac:dyDescent="0.2">
      <c r="A60" s="69">
        <v>36</v>
      </c>
      <c r="B60" s="51" t="s">
        <v>105</v>
      </c>
      <c r="C60" s="50" t="s">
        <v>5</v>
      </c>
      <c r="D60" s="74">
        <f>0.35</f>
        <v>0.35</v>
      </c>
      <c r="E60" s="89"/>
      <c r="F60" s="61"/>
      <c r="G60" s="54" t="s">
        <v>69</v>
      </c>
      <c r="H60" s="54" t="s">
        <v>69</v>
      </c>
      <c r="I60" s="54" t="s">
        <v>69</v>
      </c>
      <c r="J60" s="54" t="s">
        <v>69</v>
      </c>
      <c r="K60" s="62"/>
      <c r="L60" s="62"/>
      <c r="M60" s="58" t="s">
        <v>106</v>
      </c>
    </row>
    <row r="61" spans="1:13" s="20" customFormat="1" ht="12.75" x14ac:dyDescent="0.2">
      <c r="A61" s="68"/>
      <c r="B61" s="85" t="s">
        <v>107</v>
      </c>
      <c r="C61" s="86"/>
      <c r="D61" s="86"/>
      <c r="E61" s="45"/>
      <c r="F61" s="46"/>
      <c r="G61" s="46"/>
      <c r="H61" s="46"/>
      <c r="I61" s="47"/>
      <c r="J61" s="47"/>
      <c r="K61" s="48"/>
      <c r="L61" s="48"/>
      <c r="M61" s="87"/>
    </row>
    <row r="62" spans="1:13" s="20" customFormat="1" ht="12.75" x14ac:dyDescent="0.2">
      <c r="A62" s="71">
        <v>37</v>
      </c>
      <c r="B62" s="51" t="s">
        <v>108</v>
      </c>
      <c r="C62" s="50" t="s">
        <v>4</v>
      </c>
      <c r="D62" s="90">
        <f>D63</f>
        <v>15960</v>
      </c>
      <c r="E62" s="54" t="s">
        <v>69</v>
      </c>
      <c r="F62" s="54" t="s">
        <v>69</v>
      </c>
      <c r="G62" s="55"/>
      <c r="H62" s="55"/>
      <c r="I62" s="56"/>
      <c r="J62" s="56"/>
      <c r="K62" s="62"/>
      <c r="L62" s="62"/>
      <c r="M62" s="84"/>
    </row>
    <row r="63" spans="1:13" s="20" customFormat="1" ht="12.75" x14ac:dyDescent="0.2">
      <c r="A63" s="69">
        <v>38</v>
      </c>
      <c r="B63" s="51" t="s">
        <v>109</v>
      </c>
      <c r="C63" s="50" t="s">
        <v>4</v>
      </c>
      <c r="D63" s="90">
        <v>15960</v>
      </c>
      <c r="E63" s="60"/>
      <c r="F63" s="61"/>
      <c r="G63" s="54" t="s">
        <v>69</v>
      </c>
      <c r="H63" s="54" t="s">
        <v>69</v>
      </c>
      <c r="I63" s="54" t="s">
        <v>69</v>
      </c>
      <c r="J63" s="54" t="s">
        <v>69</v>
      </c>
      <c r="K63" s="62"/>
      <c r="L63" s="62"/>
      <c r="M63" s="84"/>
    </row>
    <row r="64" spans="1:13" s="20" customFormat="1" ht="12.75" x14ac:dyDescent="0.2">
      <c r="A64" s="68"/>
      <c r="B64" s="85" t="s">
        <v>110</v>
      </c>
      <c r="C64" s="86"/>
      <c r="D64" s="86"/>
      <c r="E64" s="45"/>
      <c r="F64" s="46"/>
      <c r="G64" s="46"/>
      <c r="H64" s="46"/>
      <c r="I64" s="47"/>
      <c r="J64" s="47"/>
      <c r="K64" s="48"/>
      <c r="L64" s="48"/>
      <c r="M64" s="87"/>
    </row>
    <row r="65" spans="1:13" s="20" customFormat="1" ht="12.75" x14ac:dyDescent="0.2">
      <c r="A65" s="69">
        <v>39</v>
      </c>
      <c r="B65" s="51" t="s">
        <v>111</v>
      </c>
      <c r="C65" s="50" t="s">
        <v>4</v>
      </c>
      <c r="D65" s="90">
        <f>D66+D67+D68</f>
        <v>17571</v>
      </c>
      <c r="E65" s="54" t="s">
        <v>69</v>
      </c>
      <c r="F65" s="54" t="s">
        <v>69</v>
      </c>
      <c r="G65" s="55"/>
      <c r="H65" s="55"/>
      <c r="I65" s="56"/>
      <c r="J65" s="56"/>
      <c r="K65" s="57"/>
      <c r="L65" s="57"/>
      <c r="M65" s="84"/>
    </row>
    <row r="66" spans="1:13" s="20" customFormat="1" ht="12.75" x14ac:dyDescent="0.2">
      <c r="A66" s="69">
        <v>40</v>
      </c>
      <c r="B66" s="51" t="s">
        <v>112</v>
      </c>
      <c r="C66" s="50" t="s">
        <v>4</v>
      </c>
      <c r="D66" s="90">
        <v>8762</v>
      </c>
      <c r="E66" s="60"/>
      <c r="F66" s="61"/>
      <c r="G66" s="54" t="s">
        <v>69</v>
      </c>
      <c r="H66" s="54" t="s">
        <v>69</v>
      </c>
      <c r="I66" s="54" t="s">
        <v>69</v>
      </c>
      <c r="J66" s="54" t="s">
        <v>69</v>
      </c>
      <c r="K66" s="57"/>
      <c r="L66" s="57"/>
      <c r="M66" s="84"/>
    </row>
    <row r="67" spans="1:13" s="20" customFormat="1" ht="12.75" x14ac:dyDescent="0.2">
      <c r="A67" s="69">
        <v>41</v>
      </c>
      <c r="B67" s="51" t="s">
        <v>113</v>
      </c>
      <c r="C67" s="50" t="s">
        <v>4</v>
      </c>
      <c r="D67" s="90">
        <f>5886+82</f>
        <v>5968</v>
      </c>
      <c r="E67" s="60"/>
      <c r="F67" s="61"/>
      <c r="G67" s="54" t="s">
        <v>69</v>
      </c>
      <c r="H67" s="54" t="s">
        <v>69</v>
      </c>
      <c r="I67" s="54" t="s">
        <v>69</v>
      </c>
      <c r="J67" s="54" t="s">
        <v>69</v>
      </c>
      <c r="K67" s="62"/>
      <c r="L67" s="62"/>
      <c r="M67" s="84"/>
    </row>
    <row r="68" spans="1:13" s="20" customFormat="1" ht="12.75" x14ac:dyDescent="0.2">
      <c r="A68" s="69">
        <v>42</v>
      </c>
      <c r="B68" s="51" t="s">
        <v>114</v>
      </c>
      <c r="C68" s="50" t="s">
        <v>4</v>
      </c>
      <c r="D68" s="90">
        <v>2841</v>
      </c>
      <c r="E68" s="64"/>
      <c r="F68" s="55"/>
      <c r="G68" s="54" t="s">
        <v>69</v>
      </c>
      <c r="H68" s="54" t="s">
        <v>69</v>
      </c>
      <c r="I68" s="54" t="s">
        <v>69</v>
      </c>
      <c r="J68" s="54" t="s">
        <v>69</v>
      </c>
      <c r="K68" s="57"/>
      <c r="L68" s="57"/>
      <c r="M68" s="84"/>
    </row>
    <row r="69" spans="1:13" ht="21.75" customHeight="1" x14ac:dyDescent="0.2">
      <c r="A69" s="107" t="s">
        <v>27</v>
      </c>
      <c r="B69" s="108"/>
      <c r="C69" s="108"/>
      <c r="D69" s="109"/>
      <c r="E69" s="108"/>
      <c r="F69" s="108"/>
      <c r="G69" s="108"/>
      <c r="H69" s="108"/>
      <c r="I69" s="108"/>
      <c r="J69" s="108"/>
      <c r="K69" s="108"/>
      <c r="L69" s="108"/>
      <c r="M69" s="91"/>
    </row>
    <row r="70" spans="1:13" s="20" customFormat="1" ht="12.75" x14ac:dyDescent="0.2">
      <c r="A70" s="110" t="s">
        <v>28</v>
      </c>
      <c r="B70" s="110"/>
      <c r="C70" s="1"/>
      <c r="D70" s="2"/>
      <c r="E70" s="3"/>
      <c r="F70" s="3"/>
      <c r="G70" s="3"/>
      <c r="H70" s="3"/>
      <c r="I70" s="3"/>
      <c r="J70" s="3"/>
      <c r="K70" s="3"/>
      <c r="L70" s="3"/>
      <c r="M70" s="4"/>
    </row>
    <row r="71" spans="1:13" s="20" customFormat="1" ht="11.25" customHeight="1" x14ac:dyDescent="0.2">
      <c r="A71" s="111" t="s">
        <v>29</v>
      </c>
      <c r="B71" s="111"/>
      <c r="C71" s="5"/>
      <c r="D71" s="6"/>
      <c r="E71" s="7"/>
      <c r="F71" s="7"/>
      <c r="G71" s="7"/>
      <c r="H71" s="7"/>
      <c r="I71" s="7"/>
      <c r="J71" s="7"/>
      <c r="K71" s="7"/>
      <c r="L71" s="7"/>
      <c r="M71" s="8"/>
    </row>
    <row r="72" spans="1:13" s="20" customFormat="1" ht="11.25" customHeight="1" x14ac:dyDescent="0.2">
      <c r="A72" s="99" t="s">
        <v>30</v>
      </c>
      <c r="B72" s="99"/>
      <c r="C72" s="9" t="s">
        <v>31</v>
      </c>
      <c r="D72" s="10">
        <v>1</v>
      </c>
      <c r="E72" s="11"/>
      <c r="F72" s="12"/>
      <c r="G72" s="13"/>
      <c r="H72" s="12"/>
      <c r="I72" s="12"/>
      <c r="J72" s="12"/>
      <c r="K72" s="12"/>
      <c r="L72" s="12"/>
      <c r="M72" s="9"/>
    </row>
    <row r="73" spans="1:13" s="20" customFormat="1" ht="11.25" customHeight="1" x14ac:dyDescent="0.2">
      <c r="A73" s="99" t="s">
        <v>30</v>
      </c>
      <c r="B73" s="99"/>
      <c r="C73" s="9" t="s">
        <v>31</v>
      </c>
      <c r="D73" s="10">
        <v>1</v>
      </c>
      <c r="E73" s="11"/>
      <c r="F73" s="12"/>
      <c r="G73" s="13"/>
      <c r="H73" s="12"/>
      <c r="I73" s="12"/>
      <c r="J73" s="12"/>
      <c r="K73" s="12"/>
      <c r="L73" s="12"/>
      <c r="M73" s="9"/>
    </row>
    <row r="74" spans="1:13" s="20" customFormat="1" ht="11.25" customHeight="1" x14ac:dyDescent="0.2">
      <c r="A74" s="99" t="s">
        <v>30</v>
      </c>
      <c r="B74" s="99"/>
      <c r="C74" s="9" t="s">
        <v>31</v>
      </c>
      <c r="D74" s="10">
        <v>1</v>
      </c>
      <c r="E74" s="11"/>
      <c r="F74" s="12"/>
      <c r="G74" s="13"/>
      <c r="H74" s="12"/>
      <c r="I74" s="12"/>
      <c r="J74" s="12"/>
      <c r="K74" s="12"/>
      <c r="L74" s="12"/>
      <c r="M74" s="9"/>
    </row>
    <row r="75" spans="1:13" s="20" customFormat="1" ht="11.25" customHeight="1" x14ac:dyDescent="0.2">
      <c r="A75" s="99" t="s">
        <v>30</v>
      </c>
      <c r="B75" s="99"/>
      <c r="C75" s="9" t="s">
        <v>31</v>
      </c>
      <c r="D75" s="10">
        <v>1</v>
      </c>
      <c r="E75" s="11"/>
      <c r="F75" s="12"/>
      <c r="G75" s="13"/>
      <c r="H75" s="12"/>
      <c r="I75" s="12"/>
      <c r="J75" s="12"/>
      <c r="K75" s="12"/>
      <c r="L75" s="12"/>
      <c r="M75" s="9"/>
    </row>
    <row r="76" spans="1:13" s="20" customFormat="1" ht="11.25" customHeight="1" x14ac:dyDescent="0.2">
      <c r="A76" s="99" t="s">
        <v>30</v>
      </c>
      <c r="B76" s="99"/>
      <c r="C76" s="9" t="s">
        <v>31</v>
      </c>
      <c r="D76" s="10">
        <v>1</v>
      </c>
      <c r="E76" s="11"/>
      <c r="F76" s="12"/>
      <c r="G76" s="13"/>
      <c r="H76" s="12"/>
      <c r="I76" s="12"/>
      <c r="J76" s="12"/>
      <c r="K76" s="12"/>
      <c r="L76" s="12"/>
      <c r="M76" s="9"/>
    </row>
    <row r="77" spans="1:13" ht="11.25" customHeight="1" x14ac:dyDescent="0.2">
      <c r="A77" s="99" t="s">
        <v>30</v>
      </c>
      <c r="B77" s="99"/>
      <c r="C77" s="9" t="s">
        <v>31</v>
      </c>
      <c r="D77" s="10">
        <v>1</v>
      </c>
      <c r="E77" s="11"/>
      <c r="F77" s="12"/>
      <c r="G77" s="13"/>
      <c r="H77" s="12"/>
      <c r="I77" s="12"/>
      <c r="J77" s="12"/>
      <c r="K77" s="12"/>
      <c r="L77" s="12"/>
      <c r="M77" s="9"/>
    </row>
    <row r="78" spans="1:13" ht="11.25" customHeight="1" x14ac:dyDescent="0.2">
      <c r="A78" s="99" t="s">
        <v>30</v>
      </c>
      <c r="B78" s="99"/>
      <c r="C78" s="9" t="s">
        <v>31</v>
      </c>
      <c r="D78" s="10">
        <v>1</v>
      </c>
      <c r="E78" s="11"/>
      <c r="F78" s="12"/>
      <c r="G78" s="13"/>
      <c r="H78" s="12"/>
      <c r="I78" s="12"/>
      <c r="J78" s="12"/>
      <c r="K78" s="12"/>
      <c r="L78" s="12"/>
      <c r="M78" s="9"/>
    </row>
    <row r="79" spans="1:13" s="20" customFormat="1" ht="12.75" x14ac:dyDescent="0.2">
      <c r="A79" s="106" t="s">
        <v>32</v>
      </c>
      <c r="B79" s="106"/>
      <c r="C79" s="5"/>
      <c r="D79" s="6"/>
      <c r="E79" s="7"/>
      <c r="F79" s="7"/>
      <c r="G79" s="7"/>
      <c r="H79" s="7"/>
      <c r="I79" s="7"/>
      <c r="J79" s="7"/>
      <c r="K79" s="7"/>
      <c r="L79" s="7"/>
      <c r="M79" s="8"/>
    </row>
    <row r="80" spans="1:13" ht="11.25" customHeight="1" x14ac:dyDescent="0.2">
      <c r="A80" s="99" t="s">
        <v>30</v>
      </c>
      <c r="B80" s="99"/>
      <c r="C80" s="9" t="s">
        <v>31</v>
      </c>
      <c r="D80" s="10">
        <v>1</v>
      </c>
      <c r="E80" s="11"/>
      <c r="F80" s="12"/>
      <c r="G80" s="13"/>
      <c r="H80" s="12"/>
      <c r="I80" s="12"/>
      <c r="J80" s="12"/>
      <c r="K80" s="12"/>
      <c r="L80" s="12"/>
      <c r="M80" s="9"/>
    </row>
    <row r="81" spans="1:13" ht="11.25" customHeight="1" x14ac:dyDescent="0.2">
      <c r="A81" s="99" t="s">
        <v>30</v>
      </c>
      <c r="B81" s="99"/>
      <c r="C81" s="9" t="s">
        <v>31</v>
      </c>
      <c r="D81" s="10">
        <v>1</v>
      </c>
      <c r="E81" s="11"/>
      <c r="F81" s="12"/>
      <c r="G81" s="13"/>
      <c r="H81" s="12"/>
      <c r="I81" s="12"/>
      <c r="J81" s="12"/>
      <c r="K81" s="12"/>
      <c r="L81" s="12"/>
      <c r="M81" s="9"/>
    </row>
    <row r="82" spans="1:13" ht="11.25" customHeight="1" x14ac:dyDescent="0.2">
      <c r="A82" s="99" t="s">
        <v>30</v>
      </c>
      <c r="B82" s="99"/>
      <c r="C82" s="9" t="s">
        <v>31</v>
      </c>
      <c r="D82" s="10">
        <v>1</v>
      </c>
      <c r="E82" s="11"/>
      <c r="F82" s="12"/>
      <c r="G82" s="13"/>
      <c r="H82" s="12"/>
      <c r="I82" s="12"/>
      <c r="J82" s="12"/>
      <c r="K82" s="12"/>
      <c r="L82" s="12"/>
      <c r="M82" s="9"/>
    </row>
    <row r="83" spans="1:13" ht="11.25" customHeight="1" x14ac:dyDescent="0.2">
      <c r="A83" s="99" t="s">
        <v>30</v>
      </c>
      <c r="B83" s="99"/>
      <c r="C83" s="9" t="s">
        <v>31</v>
      </c>
      <c r="D83" s="10">
        <v>1</v>
      </c>
      <c r="E83" s="11"/>
      <c r="F83" s="12"/>
      <c r="G83" s="13"/>
      <c r="H83" s="12"/>
      <c r="I83" s="12"/>
      <c r="J83" s="12"/>
      <c r="K83" s="12"/>
      <c r="L83" s="12"/>
      <c r="M83" s="9"/>
    </row>
    <row r="84" spans="1:13" ht="11.25" customHeight="1" x14ac:dyDescent="0.2">
      <c r="A84" s="99" t="s">
        <v>30</v>
      </c>
      <c r="B84" s="99"/>
      <c r="C84" s="9" t="s">
        <v>31</v>
      </c>
      <c r="D84" s="10">
        <v>1</v>
      </c>
      <c r="E84" s="11"/>
      <c r="F84" s="12"/>
      <c r="G84" s="13"/>
      <c r="H84" s="12"/>
      <c r="I84" s="12"/>
      <c r="J84" s="12"/>
      <c r="K84" s="12"/>
      <c r="L84" s="12"/>
      <c r="M84" s="9"/>
    </row>
    <row r="85" spans="1:13" ht="11.25" customHeight="1" x14ac:dyDescent="0.2">
      <c r="A85" s="99" t="s">
        <v>30</v>
      </c>
      <c r="B85" s="99"/>
      <c r="C85" s="9" t="s">
        <v>31</v>
      </c>
      <c r="D85" s="10">
        <v>1</v>
      </c>
      <c r="E85" s="11"/>
      <c r="F85" s="12"/>
      <c r="G85" s="13"/>
      <c r="H85" s="12"/>
      <c r="I85" s="12"/>
      <c r="J85" s="12"/>
      <c r="K85" s="12"/>
      <c r="L85" s="12"/>
      <c r="M85" s="9"/>
    </row>
    <row r="86" spans="1:13" ht="11.25" customHeight="1" x14ac:dyDescent="0.2">
      <c r="A86" s="99" t="s">
        <v>30</v>
      </c>
      <c r="B86" s="99"/>
      <c r="C86" s="9" t="s">
        <v>31</v>
      </c>
      <c r="D86" s="10">
        <v>1</v>
      </c>
      <c r="E86" s="11"/>
      <c r="F86" s="12"/>
      <c r="G86" s="13"/>
      <c r="H86" s="12"/>
      <c r="I86" s="12"/>
      <c r="J86" s="12"/>
      <c r="K86" s="12"/>
      <c r="L86" s="12"/>
      <c r="M86" s="9"/>
    </row>
    <row r="87" spans="1:13" ht="11.25" customHeight="1" x14ac:dyDescent="0.2">
      <c r="A87" s="99" t="s">
        <v>30</v>
      </c>
      <c r="B87" s="99"/>
      <c r="C87" s="9" t="s">
        <v>31</v>
      </c>
      <c r="D87" s="10">
        <v>1</v>
      </c>
      <c r="E87" s="11"/>
      <c r="F87" s="12"/>
      <c r="G87" s="13"/>
      <c r="H87" s="12"/>
      <c r="I87" s="12"/>
      <c r="J87" s="12"/>
      <c r="K87" s="12"/>
      <c r="L87" s="12"/>
      <c r="M87" s="9"/>
    </row>
    <row r="88" spans="1:13" ht="11.25" customHeight="1" x14ac:dyDescent="0.2">
      <c r="A88" s="99" t="s">
        <v>30</v>
      </c>
      <c r="B88" s="99"/>
      <c r="C88" s="9" t="s">
        <v>31</v>
      </c>
      <c r="D88" s="10">
        <v>1</v>
      </c>
      <c r="E88" s="11"/>
      <c r="F88" s="12"/>
      <c r="G88" s="13"/>
      <c r="H88" s="12"/>
      <c r="I88" s="12"/>
      <c r="J88" s="12"/>
      <c r="K88" s="12"/>
      <c r="L88" s="12"/>
      <c r="M88" s="9"/>
    </row>
    <row r="89" spans="1:13" ht="11.25" customHeight="1" x14ac:dyDescent="0.2">
      <c r="A89" s="99" t="s">
        <v>30</v>
      </c>
      <c r="B89" s="99"/>
      <c r="C89" s="9" t="s">
        <v>31</v>
      </c>
      <c r="D89" s="10">
        <v>1</v>
      </c>
      <c r="E89" s="11"/>
      <c r="F89" s="12"/>
      <c r="G89" s="13"/>
      <c r="H89" s="12"/>
      <c r="I89" s="12"/>
      <c r="J89" s="12"/>
      <c r="K89" s="12"/>
      <c r="L89" s="12"/>
      <c r="M89" s="9"/>
    </row>
    <row r="90" spans="1:13" ht="11.25" customHeight="1" x14ac:dyDescent="0.2">
      <c r="A90" s="99" t="s">
        <v>30</v>
      </c>
      <c r="B90" s="99"/>
      <c r="C90" s="9" t="s">
        <v>31</v>
      </c>
      <c r="D90" s="10">
        <v>1</v>
      </c>
      <c r="E90" s="11"/>
      <c r="F90" s="12"/>
      <c r="G90" s="13"/>
      <c r="H90" s="12"/>
      <c r="I90" s="12"/>
      <c r="J90" s="12"/>
      <c r="K90" s="12"/>
      <c r="L90" s="12"/>
      <c r="M90" s="9"/>
    </row>
    <row r="91" spans="1:13" ht="11.25" customHeight="1" x14ac:dyDescent="0.2">
      <c r="A91" s="99" t="s">
        <v>30</v>
      </c>
      <c r="B91" s="99"/>
      <c r="C91" s="9" t="s">
        <v>31</v>
      </c>
      <c r="D91" s="10">
        <v>1</v>
      </c>
      <c r="E91" s="11"/>
      <c r="F91" s="12"/>
      <c r="G91" s="13"/>
      <c r="H91" s="12"/>
      <c r="I91" s="12"/>
      <c r="J91" s="12"/>
      <c r="K91" s="12"/>
      <c r="L91" s="12"/>
      <c r="M91" s="9"/>
    </row>
    <row r="92" spans="1:13" ht="11.25" customHeight="1" x14ac:dyDescent="0.2">
      <c r="A92" s="99" t="s">
        <v>30</v>
      </c>
      <c r="B92" s="99"/>
      <c r="C92" s="9" t="s">
        <v>31</v>
      </c>
      <c r="D92" s="10">
        <v>1</v>
      </c>
      <c r="E92" s="11"/>
      <c r="F92" s="12"/>
      <c r="G92" s="13"/>
      <c r="H92" s="12"/>
      <c r="I92" s="12"/>
      <c r="J92" s="12"/>
      <c r="K92" s="12"/>
      <c r="L92" s="12"/>
      <c r="M92" s="9"/>
    </row>
    <row r="93" spans="1:13" ht="11.25" customHeight="1" x14ac:dyDescent="0.2">
      <c r="A93" s="100" t="s">
        <v>33</v>
      </c>
      <c r="B93" s="100"/>
      <c r="C93" s="1"/>
      <c r="D93" s="2"/>
      <c r="E93" s="3"/>
      <c r="F93" s="3"/>
      <c r="G93" s="3"/>
      <c r="H93" s="3"/>
      <c r="I93" s="3"/>
      <c r="J93" s="3"/>
      <c r="K93" s="3"/>
      <c r="L93" s="3"/>
      <c r="M93" s="4"/>
    </row>
    <row r="94" spans="1:13" ht="11.25" customHeight="1" x14ac:dyDescent="0.2">
      <c r="A94" s="14"/>
      <c r="B94" s="14"/>
      <c r="C94" s="15"/>
      <c r="D94" s="16"/>
      <c r="E94" s="17"/>
      <c r="F94" s="17"/>
      <c r="G94" s="17"/>
      <c r="H94" s="17"/>
      <c r="I94" s="17"/>
      <c r="J94" s="102" t="s">
        <v>43</v>
      </c>
      <c r="K94" s="103"/>
      <c r="L94" s="92"/>
      <c r="M94" s="18"/>
    </row>
    <row r="95" spans="1:13" ht="11.25" customHeight="1" x14ac:dyDescent="0.2">
      <c r="A95" s="14"/>
      <c r="B95" s="14"/>
      <c r="C95" s="15"/>
      <c r="D95" s="16"/>
      <c r="E95" s="17"/>
      <c r="F95" s="17"/>
      <c r="G95" s="17"/>
      <c r="H95" s="17"/>
      <c r="I95" s="17"/>
      <c r="J95" s="104" t="s">
        <v>44</v>
      </c>
      <c r="K95" s="105"/>
      <c r="L95" s="93"/>
      <c r="M95" s="18"/>
    </row>
    <row r="96" spans="1:13" ht="11.25" customHeight="1" x14ac:dyDescent="0.2">
      <c r="A96" s="14"/>
      <c r="B96" s="14"/>
      <c r="C96" s="15"/>
      <c r="D96" s="16"/>
      <c r="E96" s="17"/>
      <c r="F96" s="17"/>
      <c r="G96" s="17"/>
      <c r="H96" s="17"/>
      <c r="I96" s="17"/>
      <c r="J96" s="104" t="s">
        <v>45</v>
      </c>
      <c r="K96" s="105"/>
      <c r="L96" s="93"/>
      <c r="M96" s="18"/>
    </row>
    <row r="98" spans="1:13" ht="27.75" customHeight="1" x14ac:dyDescent="0.2">
      <c r="A98" s="101" t="s">
        <v>115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 ht="24.75" customHeight="1" x14ac:dyDescent="0.2">
      <c r="A99" s="132" t="s">
        <v>46</v>
      </c>
      <c r="B99" s="132"/>
      <c r="C99" s="132"/>
      <c r="D99" s="132"/>
      <c r="E99" s="132" t="s">
        <v>47</v>
      </c>
      <c r="F99" s="132"/>
      <c r="G99" s="132"/>
      <c r="H99" s="132"/>
      <c r="I99" s="132"/>
      <c r="J99" s="132"/>
      <c r="K99" s="132"/>
      <c r="L99" s="132"/>
      <c r="M99" s="132"/>
    </row>
    <row r="100" spans="1:13" ht="46.5" customHeight="1" x14ac:dyDescent="0.2">
      <c r="A100" s="112" t="s">
        <v>52</v>
      </c>
      <c r="B100" s="113"/>
      <c r="C100" s="113"/>
      <c r="D100" s="113"/>
      <c r="E100" s="116" t="s">
        <v>52</v>
      </c>
      <c r="F100" s="116"/>
      <c r="G100" s="116"/>
      <c r="H100" s="116"/>
      <c r="I100" s="116"/>
      <c r="J100" s="116"/>
      <c r="K100" s="116"/>
      <c r="L100" s="116"/>
      <c r="M100" s="116"/>
    </row>
    <row r="101" spans="1:13" ht="72.75" customHeight="1" x14ac:dyDescent="0.2">
      <c r="A101" s="112" t="s">
        <v>125</v>
      </c>
      <c r="B101" s="113"/>
      <c r="C101" s="113"/>
      <c r="D101" s="113"/>
      <c r="E101" s="114" t="s">
        <v>120</v>
      </c>
      <c r="F101" s="114"/>
      <c r="G101" s="114"/>
      <c r="H101" s="114"/>
      <c r="I101" s="114"/>
      <c r="J101" s="114"/>
      <c r="K101" s="114"/>
      <c r="L101" s="114"/>
      <c r="M101" s="114"/>
    </row>
    <row r="102" spans="1:13" ht="124.5" customHeight="1" x14ac:dyDescent="0.2">
      <c r="A102" s="112" t="s">
        <v>53</v>
      </c>
      <c r="B102" s="113"/>
      <c r="C102" s="113"/>
      <c r="D102" s="113"/>
      <c r="E102" s="114" t="s">
        <v>121</v>
      </c>
      <c r="F102" s="114"/>
      <c r="G102" s="114"/>
      <c r="H102" s="114"/>
      <c r="I102" s="114"/>
      <c r="J102" s="114"/>
      <c r="K102" s="114"/>
      <c r="L102" s="114"/>
      <c r="M102" s="114"/>
    </row>
    <row r="103" spans="1:13" ht="126.75" customHeight="1" x14ac:dyDescent="0.2">
      <c r="A103" s="112" t="s">
        <v>54</v>
      </c>
      <c r="B103" s="113"/>
      <c r="C103" s="113"/>
      <c r="D103" s="113"/>
      <c r="E103" s="114" t="s">
        <v>122</v>
      </c>
      <c r="F103" s="114"/>
      <c r="G103" s="114"/>
      <c r="H103" s="114"/>
      <c r="I103" s="114"/>
      <c r="J103" s="114"/>
      <c r="K103" s="114"/>
      <c r="L103" s="114"/>
      <c r="M103" s="114"/>
    </row>
    <row r="104" spans="1:13" ht="34.5" customHeight="1" x14ac:dyDescent="0.2">
      <c r="A104" s="115" t="s">
        <v>55</v>
      </c>
      <c r="B104" s="115"/>
      <c r="C104" s="115"/>
      <c r="D104" s="115"/>
      <c r="E104" s="116" t="s">
        <v>56</v>
      </c>
      <c r="F104" s="116"/>
      <c r="G104" s="116"/>
      <c r="H104" s="116"/>
      <c r="I104" s="116"/>
      <c r="J104" s="116"/>
      <c r="K104" s="116"/>
      <c r="L104" s="116"/>
      <c r="M104" s="116"/>
    </row>
    <row r="105" spans="1:13" ht="45.75" customHeight="1" x14ac:dyDescent="0.2">
      <c r="A105" s="115" t="s">
        <v>57</v>
      </c>
      <c r="B105" s="115"/>
      <c r="C105" s="115"/>
      <c r="D105" s="115"/>
      <c r="E105" s="114" t="s">
        <v>123</v>
      </c>
      <c r="F105" s="114"/>
      <c r="G105" s="114"/>
      <c r="H105" s="114"/>
      <c r="I105" s="114"/>
      <c r="J105" s="114"/>
      <c r="K105" s="114"/>
      <c r="L105" s="114"/>
      <c r="M105" s="114"/>
    </row>
    <row r="106" spans="1:13" ht="49.5" customHeight="1" x14ac:dyDescent="0.2">
      <c r="A106" s="115" t="s">
        <v>58</v>
      </c>
      <c r="B106" s="115"/>
      <c r="C106" s="115"/>
      <c r="D106" s="115"/>
      <c r="E106" s="116" t="s">
        <v>59</v>
      </c>
      <c r="F106" s="116"/>
      <c r="G106" s="116"/>
      <c r="H106" s="116"/>
      <c r="I106" s="116"/>
      <c r="J106" s="116"/>
      <c r="K106" s="116"/>
      <c r="L106" s="116"/>
      <c r="M106" s="116"/>
    </row>
    <row r="107" spans="1:13" ht="62.25" customHeight="1" x14ac:dyDescent="0.2">
      <c r="A107" s="115" t="s">
        <v>60</v>
      </c>
      <c r="B107" s="115"/>
      <c r="C107" s="115"/>
      <c r="D107" s="115"/>
      <c r="E107" s="116" t="s">
        <v>61</v>
      </c>
      <c r="F107" s="116"/>
      <c r="G107" s="116"/>
      <c r="H107" s="116"/>
      <c r="I107" s="116"/>
      <c r="J107" s="116"/>
      <c r="K107" s="116"/>
      <c r="L107" s="116"/>
      <c r="M107" s="116"/>
    </row>
    <row r="108" spans="1:13" ht="41.25" customHeight="1" x14ac:dyDescent="0.2">
      <c r="A108" s="112" t="s">
        <v>62</v>
      </c>
      <c r="B108" s="113"/>
      <c r="C108" s="113"/>
      <c r="D108" s="113"/>
      <c r="E108" s="116" t="s">
        <v>63</v>
      </c>
      <c r="F108" s="116"/>
      <c r="G108" s="116"/>
      <c r="H108" s="116"/>
      <c r="I108" s="116"/>
      <c r="J108" s="116"/>
      <c r="K108" s="116"/>
      <c r="L108" s="116"/>
      <c r="M108" s="116"/>
    </row>
    <row r="109" spans="1:13" ht="41.25" customHeight="1" x14ac:dyDescent="0.2">
      <c r="A109" s="112" t="s">
        <v>64</v>
      </c>
      <c r="B109" s="113"/>
      <c r="C109" s="113"/>
      <c r="D109" s="113"/>
      <c r="E109" s="117" t="s">
        <v>124</v>
      </c>
      <c r="F109" s="117"/>
      <c r="G109" s="117"/>
      <c r="H109" s="117"/>
      <c r="I109" s="117"/>
      <c r="J109" s="117"/>
      <c r="K109" s="117"/>
      <c r="L109" s="117"/>
      <c r="M109" s="117"/>
    </row>
    <row r="110" spans="1:13" ht="11.25" customHeight="1" x14ac:dyDescent="0.2">
      <c r="A110" s="94"/>
      <c r="C110" s="31"/>
      <c r="D110" s="31"/>
      <c r="E110" s="26"/>
      <c r="F110" s="26"/>
      <c r="G110" s="26"/>
      <c r="H110" s="26"/>
      <c r="I110" s="26"/>
      <c r="J110" s="26"/>
      <c r="K110" s="95"/>
      <c r="L110" s="27"/>
    </row>
    <row r="111" spans="1:13" ht="11.25" customHeight="1" x14ac:dyDescent="0.2">
      <c r="A111" s="96"/>
      <c r="B111" s="96" t="s">
        <v>48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</row>
    <row r="112" spans="1:13" ht="11.2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ht="11.25" customHeight="1" x14ac:dyDescent="0.2">
      <c r="A113" s="96"/>
      <c r="B113" s="96" t="s">
        <v>49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1:13" ht="11.2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ht="11.25" customHeight="1" x14ac:dyDescent="0.2">
      <c r="A115" s="96"/>
      <c r="B115" s="96" t="s">
        <v>50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</row>
    <row r="116" spans="1:13" ht="11.2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1.2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ht="11.25" customHeight="1" x14ac:dyDescent="0.2">
      <c r="A118" s="96"/>
      <c r="B118" s="97" t="s">
        <v>51</v>
      </c>
      <c r="C118" s="96"/>
      <c r="D118" s="96"/>
      <c r="E118" s="96"/>
      <c r="F118" s="96"/>
      <c r="G118" s="96"/>
      <c r="H118" s="96"/>
      <c r="I118" s="98"/>
      <c r="J118" s="98"/>
      <c r="K118" s="98"/>
      <c r="L118" s="96"/>
      <c r="M118" s="96"/>
    </row>
  </sheetData>
  <autoFilter ref="A12:M98">
    <filterColumn colId="4" showButton="0"/>
    <filterColumn colId="6" showButton="0"/>
    <filterColumn colId="8" showButton="0"/>
    <filterColumn colId="10" showButton="0"/>
  </autoFilter>
  <mergeCells count="81">
    <mergeCell ref="A99:D99"/>
    <mergeCell ref="E99:M99"/>
    <mergeCell ref="A100:D100"/>
    <mergeCell ref="E100:M100"/>
    <mergeCell ref="A7:D7"/>
    <mergeCell ref="E7:M7"/>
    <mergeCell ref="F13:F14"/>
    <mergeCell ref="A12:A14"/>
    <mergeCell ref="B12:B14"/>
    <mergeCell ref="A101:D101"/>
    <mergeCell ref="E101:M101"/>
    <mergeCell ref="A5:D5"/>
    <mergeCell ref="E5:M5"/>
    <mergeCell ref="A6:D6"/>
    <mergeCell ref="E6:M6"/>
    <mergeCell ref="I12:J12"/>
    <mergeCell ref="K12:L12"/>
    <mergeCell ref="M12:M14"/>
    <mergeCell ref="G13:G14"/>
    <mergeCell ref="H13:H14"/>
    <mergeCell ref="I13:I14"/>
    <mergeCell ref="J13:J14"/>
    <mergeCell ref="L13:L14"/>
    <mergeCell ref="A9:M9"/>
    <mergeCell ref="K13:K14"/>
    <mergeCell ref="C12:C14"/>
    <mergeCell ref="D12:D14"/>
    <mergeCell ref="E12:F12"/>
    <mergeCell ref="G12:H12"/>
    <mergeCell ref="E13:E14"/>
    <mergeCell ref="A2:D2"/>
    <mergeCell ref="E2:M2"/>
    <mergeCell ref="A3:D3"/>
    <mergeCell ref="E3:M3"/>
    <mergeCell ref="A4:D4"/>
    <mergeCell ref="E4:M4"/>
    <mergeCell ref="A105:D105"/>
    <mergeCell ref="E105:M105"/>
    <mergeCell ref="A109:D109"/>
    <mergeCell ref="E109:M109"/>
    <mergeCell ref="A106:D106"/>
    <mergeCell ref="E106:M106"/>
    <mergeCell ref="A107:D107"/>
    <mergeCell ref="E107:M107"/>
    <mergeCell ref="A108:D108"/>
    <mergeCell ref="E108:M108"/>
    <mergeCell ref="A102:D102"/>
    <mergeCell ref="E102:M102"/>
    <mergeCell ref="A103:D103"/>
    <mergeCell ref="E103:M103"/>
    <mergeCell ref="A104:D104"/>
    <mergeCell ref="E104:M104"/>
    <mergeCell ref="A83:B83"/>
    <mergeCell ref="A84:B84"/>
    <mergeCell ref="A85:B85"/>
    <mergeCell ref="A86:B86"/>
    <mergeCell ref="A69:L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92:B92"/>
    <mergeCell ref="A93:B93"/>
    <mergeCell ref="A98:M98"/>
    <mergeCell ref="J94:K94"/>
    <mergeCell ref="J95:K95"/>
    <mergeCell ref="J96:K96"/>
    <mergeCell ref="A87:B87"/>
    <mergeCell ref="A88:B88"/>
    <mergeCell ref="A89:B89"/>
    <mergeCell ref="A90:B90"/>
    <mergeCell ref="A91:B91"/>
  </mergeCells>
  <printOptions horizontalCentered="1"/>
  <pageMargins left="0.69999998807907104" right="0.69999998807907104" top="0.75" bottom="0.75" header="0.30000001192092901" footer="0.30000001192092901"/>
  <pageSetup paperSize="9" scale="5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Збитнев Александр Викторович</dc:creator>
  <cp:lastModifiedBy>Бильчак Дмитрий Романович</cp:lastModifiedBy>
  <cp:lastPrinted>2024-07-10T07:40:19Z</cp:lastPrinted>
  <dcterms:created xsi:type="dcterms:W3CDTF">2020-09-30T08:50:27Z</dcterms:created>
  <dcterms:modified xsi:type="dcterms:W3CDTF">2024-09-17T08:27:29Z</dcterms:modified>
</cp:coreProperties>
</file>