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Авраменко\ЗАКУПКИ 2024\343 Пожарка Кутузовский\Документы для запроса\"/>
    </mc:Choice>
  </mc:AlternateContent>
  <bookViews>
    <workbookView xWindow="0" yWindow="0" windowWidth="2160" windowHeight="0"/>
  </bookViews>
  <sheets>
    <sheet name="Table 1" sheetId="1" r:id="rId1"/>
  </sheets>
  <definedNames>
    <definedName name="_xlnm._FilterDatabase" localSheetId="0" hidden="1">'Table 1'!$A$6:$I$60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" l="1"/>
  <c r="I59" i="1"/>
  <c r="G59" i="1"/>
  <c r="H58" i="1"/>
  <c r="G58" i="1"/>
  <c r="I58" i="1" s="1"/>
  <c r="A58" i="1"/>
  <c r="H57" i="1" l="1"/>
  <c r="G57" i="1"/>
  <c r="I57" i="1" s="1"/>
  <c r="H56" i="1"/>
  <c r="G56" i="1"/>
  <c r="I56" i="1" s="1"/>
  <c r="H54" i="1"/>
  <c r="G54" i="1"/>
  <c r="I54" i="1" s="1"/>
  <c r="H53" i="1"/>
  <c r="G53" i="1"/>
  <c r="I53" i="1" s="1"/>
  <c r="H52" i="1"/>
  <c r="G52" i="1"/>
  <c r="I52" i="1" s="1"/>
  <c r="H51" i="1"/>
  <c r="G51" i="1"/>
  <c r="I51" i="1" s="1"/>
  <c r="H50" i="1"/>
  <c r="G50" i="1"/>
  <c r="I50" i="1" s="1"/>
  <c r="H49" i="1"/>
  <c r="G49" i="1"/>
  <c r="I49" i="1" s="1"/>
  <c r="H48" i="1"/>
  <c r="G48" i="1"/>
  <c r="I48" i="1" s="1"/>
  <c r="H47" i="1"/>
  <c r="G47" i="1"/>
  <c r="I47" i="1" s="1"/>
  <c r="H46" i="1"/>
  <c r="G46" i="1"/>
  <c r="I46" i="1" s="1"/>
  <c r="H45" i="1"/>
  <c r="G45" i="1"/>
  <c r="I45" i="1" s="1"/>
  <c r="H44" i="1"/>
  <c r="G44" i="1"/>
  <c r="I44" i="1" s="1"/>
  <c r="H43" i="1"/>
  <c r="G43" i="1"/>
  <c r="I43" i="1" s="1"/>
  <c r="H42" i="1"/>
  <c r="G42" i="1"/>
  <c r="I42" i="1" s="1"/>
  <c r="H41" i="1"/>
  <c r="G41" i="1"/>
  <c r="I41" i="1" s="1"/>
  <c r="H40" i="1"/>
  <c r="G40" i="1"/>
  <c r="I40" i="1" s="1"/>
  <c r="H38" i="1"/>
  <c r="G38" i="1"/>
  <c r="I38" i="1" s="1"/>
  <c r="H37" i="1"/>
  <c r="G37" i="1"/>
  <c r="I37" i="1" s="1"/>
  <c r="H36" i="1"/>
  <c r="G36" i="1"/>
  <c r="I36" i="1" s="1"/>
  <c r="H35" i="1"/>
  <c r="G35" i="1"/>
  <c r="I35" i="1" s="1"/>
  <c r="H34" i="1"/>
  <c r="G34" i="1"/>
  <c r="I34" i="1" s="1"/>
  <c r="H33" i="1"/>
  <c r="G33" i="1"/>
  <c r="I33" i="1" s="1"/>
  <c r="H32" i="1"/>
  <c r="G32" i="1"/>
  <c r="I32" i="1" s="1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H11" i="1"/>
  <c r="G11" i="1"/>
  <c r="I11" i="1" s="1"/>
  <c r="A57" i="1"/>
  <c r="A56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9" i="1"/>
  <c r="H9" i="1"/>
  <c r="G9" i="1"/>
  <c r="I9" i="1" l="1"/>
  <c r="I60" i="1" l="1"/>
</calcChain>
</file>

<file path=xl/sharedStrings.xml><?xml version="1.0" encoding="utf-8"?>
<sst xmlns="http://schemas.openxmlformats.org/spreadsheetml/2006/main" count="117" uniqueCount="72">
  <si>
    <t>п/п</t>
  </si>
  <si>
    <t>Наименование и виды работ</t>
  </si>
  <si>
    <t>Ед. изм.</t>
  </si>
  <si>
    <t>Объем работ</t>
  </si>
  <si>
    <t>Стоимость
ед-цы работ, руб., в т.ч. НДС</t>
  </si>
  <si>
    <t>Ст-сть работ всего, руб., в т.ч. НДС</t>
  </si>
  <si>
    <t>Стоимость
ед-цы материалов, руб., в т.ч. НДС</t>
  </si>
  <si>
    <t>Ст-сть материалов всего, руб., в т.ч. НДС</t>
  </si>
  <si>
    <t>ИТОГО в руб.., в т.ч. НДС</t>
  </si>
  <si>
    <t>в том числе НДС 20%</t>
  </si>
  <si>
    <t>ИТОГО :</t>
  </si>
  <si>
    <t>Перед предоставлением КП необходим выезд на объект с целью выявления  возможных дополнительных объемов работ</t>
  </si>
  <si>
    <t>При условии выявления дополнительных объемов работ по месту, не учтенных  в таблице, указывать дополнительно ниже (продолжением таблицы)</t>
  </si>
  <si>
    <t>шт</t>
  </si>
  <si>
    <t>Сметный расчет</t>
  </si>
  <si>
    <t>Наименование компании</t>
  </si>
  <si>
    <t>Дата _______________</t>
  </si>
  <si>
    <t>Наименование компании_____________________________</t>
  </si>
  <si>
    <t>Подпись уполномоченного лица__________________________</t>
  </si>
  <si>
    <t>Печать</t>
  </si>
  <si>
    <t>компл</t>
  </si>
  <si>
    <t>4. Прочее</t>
  </si>
  <si>
    <t>1. Система спринклерного пожаротушения в зоне перепланировки кинозала №1</t>
  </si>
  <si>
    <t>1.1.Подготовительные работы</t>
  </si>
  <si>
    <t>Слив воды с секции системы АПТ кинокомплекса</t>
  </si>
  <si>
    <t>комп</t>
  </si>
  <si>
    <t>1.2. Демонтаж спринклерного пожаротушения в зоне перепланировки кинозала №1</t>
  </si>
  <si>
    <t>Демонтаж существующего участка спринклерного трубопровода в комплектации с оросителями (без сохранения)</t>
  </si>
  <si>
    <t>1.3. Монтаж спринклерного пожаротушения в зоне перепланировки кинозала №1</t>
  </si>
  <si>
    <t>Монтаж оросителей спринклерных TYCO 3531 розеткой вниз 1/2", 68°C (крышка57°C), Кф = 80</t>
  </si>
  <si>
    <t>Врезка в существующую распределительную сеть спринклерного пожаротушения</t>
  </si>
  <si>
    <t>Монтаж трубы водогазопроводной DN20мм по ГОСТ 3262-75 в комплектации</t>
  </si>
  <si>
    <t>п/м</t>
  </si>
  <si>
    <t>Монтаж трубы водогазопроводной DN25мм по ГОСТ 3262-75 в комплектации</t>
  </si>
  <si>
    <t xml:space="preserve">Монтаж трубы водогазопроводной DN32мм по ГОСТ 3262-75 в комплектации </t>
  </si>
  <si>
    <t xml:space="preserve">Монтаж трубы водогазопроводной DN40мм по ГОСТ 3262-75 в комплектации </t>
  </si>
  <si>
    <t xml:space="preserve">Монтаж трубы водогазопроводной DN65мм по ГОСТ 3262-75 в комплектации </t>
  </si>
  <si>
    <t xml:space="preserve">Монтаж вварной муфты под оросители </t>
  </si>
  <si>
    <t>Грунтовка вновь смонтированного трубопровода грунтовкой ГФ-21</t>
  </si>
  <si>
    <t>Покраска вновь смонтированного трубопровода эмалью универсальной ПФ-115 зеленого цвета в два слоя</t>
  </si>
  <si>
    <t>Заполнение системы спринклерного пожаротушения. Гидравлические испытания системы</t>
  </si>
  <si>
    <t>Ввод системы в эксплуатацию. Предоставление акта ввода системы в эксплуатацию, подписанного представителями Заказчика, монтажной организации и ответственного представителя ТРЦ</t>
  </si>
  <si>
    <t>Подготовка исполнительной документациии в составе: лицензия МЧС на монтаж систем пожаротушения, исполнительные схемы размещения оборудования и прокладки трубопроводов, паспорта и сертификаты на оборудование и материалы, акт скрытых работ, акт гидравлических испытаний, ведомость смонтированного оборудования и материалов,  акт ввода системы в эксплуатацию. ИД готовится в электронном виде и в бумаге (три экземпляра): графические материалы должны быть подписаны ответственными лицами; паспорта и сертификаты заверяются  подписью и печатью монтажной организации; акты подписываются заказчиком, монтажной организацией и ответственным представителем ТРЦ. ИД должна быть согласована с Заказчиком и ответственным представителем ТРЦ.</t>
  </si>
  <si>
    <t>2.  Монтаж спринклерного пожаротушения в складах</t>
  </si>
  <si>
    <t>Монтаж отражателя для спринклера (тепловой экран), выполненный из материалов НГ диаметром 400мм</t>
  </si>
  <si>
    <r>
      <t>Монтаж оросителей спринклерных TYCO 3251 57</t>
    </r>
    <r>
      <rPr>
        <vertAlign val="super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 xml:space="preserve">С, DN1/2", К=80 для установки розеткой вниз </t>
    </r>
  </si>
  <si>
    <t xml:space="preserve">Заделка отверстия в стене противопожарной пеной </t>
  </si>
  <si>
    <t>Монтаж трубы водогазопроводной DN25мм по ГОСТ 3262-75 (крепеж трубы к стене с использованием металлического уголка, либо шпильки, расстояние от оросителя до стены выдержать не более 1,5 метра)</t>
  </si>
  <si>
    <t>Монтаж вварной муфты под оросители</t>
  </si>
  <si>
    <t>Подготовка исполнительной документациии в составе: лицензия МЧС на монтаж систем пожаротушения, исполнительные схемы размещения оборудования и прокладки трубопроводов, паспорта и сертификаты на оборудование и материалы, акт гидравлических испытаний, ведомость смонтированного оборудования и материалов,  акт ввода системы в эксплуатацию. ИД готовится в электронном виде и в бумаге (три экземпляра): графические материалы должны быть подписаны ответственными лицами; паспорта и сертификаты заверяются  подписью и печатью монтажной организации; акты подписываются заказчиком, монтажной организацией и ответственным представителем ТРЦ. ИД должна быть согласована с Заказчиком и ответственным представителем ТРЦ.</t>
  </si>
  <si>
    <t xml:space="preserve">3. Монтаж огнезадерживающих клапанов в комплектации </t>
  </si>
  <si>
    <t>Клапан круглый d160 c приводом</t>
  </si>
  <si>
    <t>Технологический люк 600х600 в пом. 31</t>
  </si>
  <si>
    <t>Кабель КПСЭнг(А)-FRHF 2х2х0.75</t>
  </si>
  <si>
    <t>м</t>
  </si>
  <si>
    <t>Кабель ППГнг(А)-FRHF 3х1.5</t>
  </si>
  <si>
    <t>Труба гофрированная d20</t>
  </si>
  <si>
    <t>Скоба крепежная металлическая однолапковая d20</t>
  </si>
  <si>
    <t>Коробка распределительная 100х100х50</t>
  </si>
  <si>
    <t>УК-КВ исп 14</t>
  </si>
  <si>
    <t>РИП-24 исп 50</t>
  </si>
  <si>
    <t>Аккумулятор «Delta» DTM1207  (12 В,  7 Aч)</t>
  </si>
  <si>
    <t>Модуль индикации BX-IM4</t>
  </si>
  <si>
    <t>Расходные материалы</t>
  </si>
  <si>
    <t>Модуль управлени и индикации BX-02I4</t>
  </si>
  <si>
    <t>Програмирование системы</t>
  </si>
  <si>
    <t>усл</t>
  </si>
  <si>
    <t>Проектирование и передача исполнительной документации в составе: лицензия МЧС на монтаж систем пожарной сигнализации, исполнительные схемы размещения оборудования и прокладки кабельных трасс, паспорта и сертификаты на оборудование и материалы, акты скрытых работ, ведомость смонтированного оборудования и материалов, АКТы окончания монтажных и ПН работ, акт ввода системы в эксплуатацию. ИД готовится в электронном виде и в бумаге (три экземпляра): графические материалы должны быть подписаны ответственными лицами; паспорта и сертификаты заверяются  подписью и печатью монтажной организации; акты подписываются заказчиком, монтажной организацией и ответственным представителем ТРЦ. ИД должна быть согласована с Заказчиком и ответственным представителем ТРЦ.</t>
  </si>
  <si>
    <t>Страхование объекта на период выполнения монтажных работ</t>
  </si>
  <si>
    <t>Транспортные расходы, в т.ч. Вывоз и утилизация мусора</t>
  </si>
  <si>
    <t>Уборка помещений, в которых выполнялись работы</t>
  </si>
  <si>
    <t xml:space="preserve">на выполнение работ по монтажу системы спринклерного пожаротушения и огнезадерживающих клапанов системы вентиляции в кинокомплексе в составе ТРЦ «Океания», расположенного по адресу: г. Москва, Кутузовский проспект, д.57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</si>
</sst>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₽&quot;;\-#,##0.00\ &quot;₽&quot;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</numFmts>
  <fonts count="20" x14ac:knownFonts="1">
    <font>
      <sz val="10"/>
      <color rgb="FF000000"/>
      <name val="Times New Roman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Fill="0" applyBorder="0" applyAlignment="0" applyProtection="0">
      <alignment vertical="top"/>
    </xf>
    <xf numFmtId="16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</cellStyleXfs>
  <cellXfs count="6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64" fontId="3" fillId="0" borderId="1" xfId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49" fontId="5" fillId="3" borderId="1" xfId="0" applyNumberFormat="1" applyFont="1" applyFill="1" applyBorder="1" applyAlignment="1">
      <alignment vertical="top" wrapText="1" shrinkToFit="1"/>
    </xf>
    <xf numFmtId="164" fontId="5" fillId="3" borderId="1" xfId="1" applyFont="1" applyFill="1" applyBorder="1" applyAlignment="1">
      <alignment vertical="top" wrapText="1" shrinkToFi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44" fontId="3" fillId="0" borderId="1" xfId="1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2" fillId="0" borderId="0" xfId="0" applyFont="1" applyFill="1" applyBorder="1" applyAlignment="1">
      <alignment horizontal="left" vertical="top"/>
    </xf>
    <xf numFmtId="7" fontId="5" fillId="3" borderId="1" xfId="1" applyNumberFormat="1" applyFont="1" applyFill="1" applyBorder="1" applyAlignment="1">
      <alignment vertical="top" wrapText="1" shrinkToFi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left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" fontId="9" fillId="0" borderId="0" xfId="0" applyNumberFormat="1" applyFont="1" applyAlignment="1"/>
    <xf numFmtId="4" fontId="17" fillId="4" borderId="1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left" vertical="center" wrapText="1" shrinkToFit="1"/>
    </xf>
    <xf numFmtId="0" fontId="17" fillId="4" borderId="3" xfId="0" applyFont="1" applyFill="1" applyBorder="1" applyAlignment="1">
      <alignment horizontal="left" vertical="center" wrapText="1" shrinkToFit="1"/>
    </xf>
    <xf numFmtId="0" fontId="18" fillId="4" borderId="1" xfId="0" applyFont="1" applyFill="1" applyBorder="1" applyAlignment="1">
      <alignment horizontal="left" vertical="center" shrinkToFit="1"/>
    </xf>
    <xf numFmtId="0" fontId="18" fillId="4" borderId="0" xfId="0" applyFont="1" applyFill="1" applyAlignment="1">
      <alignment horizontal="left" vertical="center" shrinkToFit="1"/>
    </xf>
    <xf numFmtId="3" fontId="5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/>
    </xf>
  </cellXfs>
  <cellStyles count="8">
    <cellStyle name="Денежный 2" xfId="2"/>
    <cellStyle name="Обычный" xfId="0" builtinId="0"/>
    <cellStyle name="Обычный 7" xfId="4"/>
    <cellStyle name="Обычный 8" xfId="3"/>
    <cellStyle name="Обычный 9" xfId="7"/>
    <cellStyle name="Финансовый" xfId="1" builtinId="3"/>
    <cellStyle name="Финансовый 4" xfId="6"/>
    <cellStyle name="Финансов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="71" zoomScaleNormal="71" workbookViewId="0">
      <selection activeCell="A2" sqref="A2:I2"/>
    </sheetView>
  </sheetViews>
  <sheetFormatPr defaultColWidth="9.33203125" defaultRowHeight="15" x14ac:dyDescent="0.2"/>
  <cols>
    <col min="1" max="1" width="6" style="2" customWidth="1"/>
    <col min="2" max="2" width="103.5" style="1" customWidth="1"/>
    <col min="3" max="3" width="12.6640625" style="3" customWidth="1"/>
    <col min="4" max="4" width="12.5" style="4" customWidth="1"/>
    <col min="5" max="5" width="19" style="4" customWidth="1"/>
    <col min="6" max="6" width="19.6640625" style="4" customWidth="1"/>
    <col min="7" max="7" width="21.83203125" style="4" customWidth="1"/>
    <col min="8" max="8" width="20.83203125" style="4" customWidth="1"/>
    <col min="9" max="9" width="24.33203125" style="4" customWidth="1"/>
    <col min="10" max="10" width="30.6640625" style="1" customWidth="1"/>
    <col min="11" max="11" width="44.1640625" style="1" customWidth="1"/>
    <col min="12" max="16384" width="9.33203125" style="1"/>
  </cols>
  <sheetData>
    <row r="1" spans="1:11" s="22" customFormat="1" ht="18.75" customHeight="1" x14ac:dyDescent="0.3">
      <c r="A1" s="21"/>
      <c r="C1" s="23"/>
      <c r="D1" s="23"/>
      <c r="E1" s="23"/>
      <c r="F1" s="58"/>
      <c r="G1" s="59"/>
      <c r="H1" s="59"/>
      <c r="I1" s="59"/>
    </row>
    <row r="2" spans="1:11" s="22" customFormat="1" ht="36" customHeight="1" x14ac:dyDescent="0.25">
      <c r="A2" s="60" t="s">
        <v>15</v>
      </c>
      <c r="B2" s="60"/>
      <c r="C2" s="60"/>
      <c r="D2" s="60"/>
      <c r="E2" s="60"/>
      <c r="F2" s="60"/>
      <c r="G2" s="60"/>
      <c r="H2" s="60"/>
      <c r="I2" s="60"/>
    </row>
    <row r="3" spans="1:11" s="22" customFormat="1" ht="32.25" customHeight="1" x14ac:dyDescent="0.25">
      <c r="A3" s="61" t="s">
        <v>16</v>
      </c>
      <c r="B3" s="61"/>
      <c r="C3" s="61"/>
      <c r="D3" s="61"/>
      <c r="E3" s="61"/>
      <c r="F3" s="61"/>
      <c r="G3" s="61"/>
      <c r="H3" s="61"/>
      <c r="I3" s="61"/>
    </row>
    <row r="4" spans="1:11" s="7" customFormat="1" ht="30.75" customHeight="1" x14ac:dyDescent="0.2">
      <c r="A4" s="18"/>
      <c r="B4" s="64" t="s">
        <v>14</v>
      </c>
      <c r="C4" s="64"/>
      <c r="D4" s="64"/>
      <c r="E4" s="64"/>
      <c r="F4" s="64"/>
      <c r="G4" s="64"/>
      <c r="H4" s="64"/>
      <c r="I4" s="64"/>
      <c r="J4" s="19"/>
      <c r="K4" s="19"/>
    </row>
    <row r="5" spans="1:11" ht="49.5" customHeight="1" x14ac:dyDescent="0.2">
      <c r="A5" s="63" t="s">
        <v>71</v>
      </c>
      <c r="B5" s="63"/>
      <c r="C5" s="63"/>
      <c r="D5" s="63"/>
      <c r="E5" s="63"/>
      <c r="F5" s="63"/>
      <c r="G5" s="63"/>
      <c r="H5" s="63"/>
      <c r="I5" s="63"/>
      <c r="J5" s="19"/>
      <c r="K5" s="19"/>
    </row>
    <row r="6" spans="1:11" ht="78.75" customHeight="1" x14ac:dyDescent="0.2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6</v>
      </c>
      <c r="G6" s="20" t="s">
        <v>5</v>
      </c>
      <c r="H6" s="20" t="s">
        <v>7</v>
      </c>
      <c r="I6" s="20" t="s">
        <v>8</v>
      </c>
      <c r="J6" s="19"/>
      <c r="K6" s="19"/>
    </row>
    <row r="7" spans="1:11" s="22" customFormat="1" ht="15.75" x14ac:dyDescent="0.25">
      <c r="A7" s="51"/>
      <c r="B7" s="26" t="s">
        <v>22</v>
      </c>
      <c r="C7" s="27"/>
      <c r="D7" s="28"/>
      <c r="E7" s="28"/>
      <c r="F7" s="28"/>
      <c r="G7" s="28"/>
      <c r="H7" s="28"/>
      <c r="I7" s="28"/>
    </row>
    <row r="8" spans="1:11" s="22" customFormat="1" ht="15.75" x14ac:dyDescent="0.25">
      <c r="A8" s="52"/>
      <c r="B8" s="26" t="s">
        <v>23</v>
      </c>
      <c r="C8" s="27"/>
      <c r="D8" s="28"/>
      <c r="E8" s="31"/>
      <c r="F8" s="31"/>
      <c r="G8" s="31"/>
      <c r="H8" s="31"/>
      <c r="I8" s="31"/>
    </row>
    <row r="9" spans="1:11" s="22" customFormat="1" ht="15.75" x14ac:dyDescent="0.25">
      <c r="A9" s="42">
        <f>SUBTOTAL(103,$D$9:D9)</f>
        <v>1</v>
      </c>
      <c r="B9" s="44" t="s">
        <v>24</v>
      </c>
      <c r="C9" s="45" t="s">
        <v>25</v>
      </c>
      <c r="D9" s="46">
        <v>1</v>
      </c>
      <c r="E9" s="30"/>
      <c r="F9" s="30"/>
      <c r="G9" s="30">
        <f>ROUND(D9*E9,2)</f>
        <v>0</v>
      </c>
      <c r="H9" s="30">
        <f>ROUND(D9*F9,2)</f>
        <v>0</v>
      </c>
      <c r="I9" s="30">
        <f>G9+H9</f>
        <v>0</v>
      </c>
    </row>
    <row r="10" spans="1:11" s="22" customFormat="1" ht="31.5" x14ac:dyDescent="0.25">
      <c r="A10" s="52"/>
      <c r="B10" s="26" t="s">
        <v>26</v>
      </c>
      <c r="C10" s="27"/>
      <c r="D10" s="28"/>
      <c r="E10" s="31"/>
      <c r="F10" s="31"/>
      <c r="G10" s="31"/>
      <c r="H10" s="31"/>
      <c r="I10" s="31"/>
    </row>
    <row r="11" spans="1:11" s="22" customFormat="1" ht="31.5" x14ac:dyDescent="0.25">
      <c r="A11" s="42">
        <f>SUBTOTAL(103,$D$9:D11)</f>
        <v>2</v>
      </c>
      <c r="B11" s="44" t="s">
        <v>27</v>
      </c>
      <c r="C11" s="45" t="s">
        <v>25</v>
      </c>
      <c r="D11" s="46">
        <v>1</v>
      </c>
      <c r="E11" s="30"/>
      <c r="F11" s="30"/>
      <c r="G11" s="30">
        <f>ROUND(D11*E11,2)</f>
        <v>0</v>
      </c>
      <c r="H11" s="30">
        <f>ROUND(D11*F11,2)</f>
        <v>0</v>
      </c>
      <c r="I11" s="30">
        <f>G11+H11</f>
        <v>0</v>
      </c>
    </row>
    <row r="12" spans="1:11" s="22" customFormat="1" ht="31.5" x14ac:dyDescent="0.25">
      <c r="A12" s="52"/>
      <c r="B12" s="26" t="s">
        <v>28</v>
      </c>
      <c r="C12" s="27"/>
      <c r="D12" s="28"/>
      <c r="E12" s="31"/>
      <c r="F12" s="31"/>
      <c r="G12" s="31"/>
      <c r="H12" s="31"/>
      <c r="I12" s="31"/>
    </row>
    <row r="13" spans="1:11" s="22" customFormat="1" ht="31.5" x14ac:dyDescent="0.25">
      <c r="A13" s="42">
        <f>SUBTOTAL(103,$D$9:D13)</f>
        <v>3</v>
      </c>
      <c r="B13" s="44" t="s">
        <v>29</v>
      </c>
      <c r="C13" s="45" t="s">
        <v>13</v>
      </c>
      <c r="D13" s="46">
        <v>10</v>
      </c>
      <c r="E13" s="35"/>
      <c r="F13" s="35"/>
      <c r="G13" s="30">
        <f t="shared" ref="G13:G25" si="0">ROUND(D13*E13,2)</f>
        <v>0</v>
      </c>
      <c r="H13" s="30">
        <f t="shared" ref="H13:H25" si="1">ROUND(D13*F13,2)</f>
        <v>0</v>
      </c>
      <c r="I13" s="30">
        <f t="shared" ref="I13:I25" si="2">G13+H13</f>
        <v>0</v>
      </c>
    </row>
    <row r="14" spans="1:11" s="22" customFormat="1" ht="15.75" x14ac:dyDescent="0.25">
      <c r="A14" s="42">
        <f>SUBTOTAL(103,$D$9:D14)</f>
        <v>4</v>
      </c>
      <c r="B14" s="44" t="s">
        <v>30</v>
      </c>
      <c r="C14" s="46" t="s">
        <v>13</v>
      </c>
      <c r="D14" s="46">
        <v>1</v>
      </c>
      <c r="E14" s="43"/>
      <c r="F14" s="43"/>
      <c r="G14" s="30">
        <f t="shared" si="0"/>
        <v>0</v>
      </c>
      <c r="H14" s="30">
        <f t="shared" si="1"/>
        <v>0</v>
      </c>
      <c r="I14" s="30">
        <f t="shared" si="2"/>
        <v>0</v>
      </c>
    </row>
    <row r="15" spans="1:11" s="22" customFormat="1" ht="15.75" x14ac:dyDescent="0.25">
      <c r="A15" s="42">
        <f>SUBTOTAL(103,$D$9:D15)</f>
        <v>5</v>
      </c>
      <c r="B15" s="44" t="s">
        <v>31</v>
      </c>
      <c r="C15" s="46" t="s">
        <v>32</v>
      </c>
      <c r="D15" s="46">
        <v>10</v>
      </c>
      <c r="E15" s="30"/>
      <c r="F15" s="30"/>
      <c r="G15" s="30">
        <f t="shared" si="0"/>
        <v>0</v>
      </c>
      <c r="H15" s="30">
        <f t="shared" si="1"/>
        <v>0</v>
      </c>
      <c r="I15" s="30">
        <f t="shared" si="2"/>
        <v>0</v>
      </c>
    </row>
    <row r="16" spans="1:11" s="22" customFormat="1" ht="15.75" x14ac:dyDescent="0.25">
      <c r="A16" s="42">
        <f>SUBTOTAL(103,$D$9:D16)</f>
        <v>6</v>
      </c>
      <c r="B16" s="44" t="s">
        <v>33</v>
      </c>
      <c r="C16" s="46" t="s">
        <v>32</v>
      </c>
      <c r="D16" s="46">
        <v>15</v>
      </c>
      <c r="E16" s="30"/>
      <c r="F16" s="30"/>
      <c r="G16" s="30">
        <f t="shared" si="0"/>
        <v>0</v>
      </c>
      <c r="H16" s="30">
        <f t="shared" si="1"/>
        <v>0</v>
      </c>
      <c r="I16" s="30">
        <f t="shared" si="2"/>
        <v>0</v>
      </c>
    </row>
    <row r="17" spans="1:10" s="22" customFormat="1" ht="15.75" x14ac:dyDescent="0.25">
      <c r="A17" s="42">
        <f>SUBTOTAL(103,$D$9:D17)</f>
        <v>7</v>
      </c>
      <c r="B17" s="44" t="s">
        <v>34</v>
      </c>
      <c r="C17" s="46" t="s">
        <v>32</v>
      </c>
      <c r="D17" s="46">
        <v>10</v>
      </c>
      <c r="E17" s="30"/>
      <c r="F17" s="30"/>
      <c r="G17" s="30">
        <f t="shared" si="0"/>
        <v>0</v>
      </c>
      <c r="H17" s="30">
        <f t="shared" si="1"/>
        <v>0</v>
      </c>
      <c r="I17" s="30">
        <f t="shared" si="2"/>
        <v>0</v>
      </c>
    </row>
    <row r="18" spans="1:10" s="22" customFormat="1" ht="15.75" x14ac:dyDescent="0.25">
      <c r="A18" s="42">
        <f>SUBTOTAL(103,$D$9:D18)</f>
        <v>8</v>
      </c>
      <c r="B18" s="44" t="s">
        <v>35</v>
      </c>
      <c r="C18" s="46" t="s">
        <v>32</v>
      </c>
      <c r="D18" s="46">
        <v>10</v>
      </c>
      <c r="E18" s="30"/>
      <c r="F18" s="30"/>
      <c r="G18" s="30">
        <f t="shared" si="0"/>
        <v>0</v>
      </c>
      <c r="H18" s="30">
        <f t="shared" si="1"/>
        <v>0</v>
      </c>
      <c r="I18" s="30">
        <f t="shared" si="2"/>
        <v>0</v>
      </c>
    </row>
    <row r="19" spans="1:10" s="22" customFormat="1" ht="15.75" x14ac:dyDescent="0.25">
      <c r="A19" s="42">
        <f>SUBTOTAL(103,$D$9:D19)</f>
        <v>9</v>
      </c>
      <c r="B19" s="44" t="s">
        <v>36</v>
      </c>
      <c r="C19" s="46" t="s">
        <v>32</v>
      </c>
      <c r="D19" s="46">
        <v>5</v>
      </c>
      <c r="E19" s="30"/>
      <c r="F19" s="30"/>
      <c r="G19" s="30">
        <f t="shared" si="0"/>
        <v>0</v>
      </c>
      <c r="H19" s="30">
        <f t="shared" si="1"/>
        <v>0</v>
      </c>
      <c r="I19" s="30">
        <f t="shared" si="2"/>
        <v>0</v>
      </c>
    </row>
    <row r="20" spans="1:10" s="22" customFormat="1" ht="15.75" x14ac:dyDescent="0.25">
      <c r="A20" s="42">
        <f>SUBTOTAL(103,$D$9:D20)</f>
        <v>10</v>
      </c>
      <c r="B20" s="44" t="s">
        <v>37</v>
      </c>
      <c r="C20" s="46" t="s">
        <v>13</v>
      </c>
      <c r="D20" s="46">
        <v>10</v>
      </c>
      <c r="E20" s="30"/>
      <c r="F20" s="30"/>
      <c r="G20" s="30">
        <f t="shared" si="0"/>
        <v>0</v>
      </c>
      <c r="H20" s="30">
        <f t="shared" si="1"/>
        <v>0</v>
      </c>
      <c r="I20" s="30">
        <f t="shared" si="2"/>
        <v>0</v>
      </c>
    </row>
    <row r="21" spans="1:10" s="22" customFormat="1" ht="15.75" x14ac:dyDescent="0.25">
      <c r="A21" s="42">
        <f>SUBTOTAL(103,$D$9:D21)</f>
        <v>11</v>
      </c>
      <c r="B21" s="44" t="s">
        <v>38</v>
      </c>
      <c r="C21" s="45" t="s">
        <v>25</v>
      </c>
      <c r="D21" s="46">
        <v>1</v>
      </c>
      <c r="E21" s="30"/>
      <c r="F21" s="30"/>
      <c r="G21" s="30">
        <f t="shared" si="0"/>
        <v>0</v>
      </c>
      <c r="H21" s="30">
        <f t="shared" si="1"/>
        <v>0</v>
      </c>
      <c r="I21" s="30">
        <f t="shared" si="2"/>
        <v>0</v>
      </c>
    </row>
    <row r="22" spans="1:10" s="22" customFormat="1" ht="31.5" x14ac:dyDescent="0.25">
      <c r="A22" s="42">
        <f>SUBTOTAL(103,$D$9:D22)</f>
        <v>12</v>
      </c>
      <c r="B22" s="44" t="s">
        <v>39</v>
      </c>
      <c r="C22" s="45" t="s">
        <v>25</v>
      </c>
      <c r="D22" s="46">
        <v>1</v>
      </c>
      <c r="E22" s="35"/>
      <c r="F22" s="35"/>
      <c r="G22" s="30">
        <f t="shared" si="0"/>
        <v>0</v>
      </c>
      <c r="H22" s="30">
        <f t="shared" si="1"/>
        <v>0</v>
      </c>
      <c r="I22" s="30">
        <f t="shared" si="2"/>
        <v>0</v>
      </c>
    </row>
    <row r="23" spans="1:10" s="22" customFormat="1" ht="31.5" x14ac:dyDescent="0.25">
      <c r="A23" s="42">
        <f>SUBTOTAL(103,$D$9:D23)</f>
        <v>13</v>
      </c>
      <c r="B23" s="44" t="s">
        <v>40</v>
      </c>
      <c r="C23" s="45" t="s">
        <v>25</v>
      </c>
      <c r="D23" s="46">
        <v>1</v>
      </c>
      <c r="E23" s="35"/>
      <c r="F23" s="35"/>
      <c r="G23" s="30">
        <f t="shared" si="0"/>
        <v>0</v>
      </c>
      <c r="H23" s="30">
        <f t="shared" si="1"/>
        <v>0</v>
      </c>
      <c r="I23" s="30">
        <f t="shared" si="2"/>
        <v>0</v>
      </c>
    </row>
    <row r="24" spans="1:10" s="22" customFormat="1" ht="47.25" x14ac:dyDescent="0.25">
      <c r="A24" s="42">
        <f>SUBTOTAL(103,$D$9:D24)</f>
        <v>14</v>
      </c>
      <c r="B24" s="44" t="s">
        <v>41</v>
      </c>
      <c r="C24" s="45" t="s">
        <v>25</v>
      </c>
      <c r="D24" s="45">
        <v>1</v>
      </c>
      <c r="E24" s="30"/>
      <c r="F24" s="30"/>
      <c r="G24" s="30">
        <f t="shared" si="0"/>
        <v>0</v>
      </c>
      <c r="H24" s="30">
        <f t="shared" si="1"/>
        <v>0</v>
      </c>
      <c r="I24" s="30">
        <f t="shared" si="2"/>
        <v>0</v>
      </c>
      <c r="J24" s="37"/>
    </row>
    <row r="25" spans="1:10" s="22" customFormat="1" ht="157.5" x14ac:dyDescent="0.25">
      <c r="A25" s="42">
        <f>SUBTOTAL(103,$D$9:D25)</f>
        <v>15</v>
      </c>
      <c r="B25" s="44" t="s">
        <v>42</v>
      </c>
      <c r="C25" s="45" t="s">
        <v>25</v>
      </c>
      <c r="D25" s="45">
        <v>1</v>
      </c>
      <c r="E25" s="38"/>
      <c r="F25" s="38"/>
      <c r="G25" s="30">
        <f t="shared" si="0"/>
        <v>0</v>
      </c>
      <c r="H25" s="30">
        <f t="shared" si="1"/>
        <v>0</v>
      </c>
      <c r="I25" s="30">
        <f t="shared" si="2"/>
        <v>0</v>
      </c>
      <c r="J25" s="37"/>
    </row>
    <row r="26" spans="1:10" s="22" customFormat="1" ht="15.75" x14ac:dyDescent="0.25">
      <c r="A26" s="52"/>
      <c r="B26" s="26" t="s">
        <v>43</v>
      </c>
      <c r="C26" s="31"/>
      <c r="D26" s="31"/>
      <c r="E26" s="53"/>
      <c r="F26" s="53"/>
      <c r="G26" s="31"/>
      <c r="H26" s="31"/>
      <c r="I26" s="31"/>
    </row>
    <row r="27" spans="1:10" s="22" customFormat="1" ht="15.75" x14ac:dyDescent="0.25">
      <c r="A27" s="42">
        <f>SUBTOTAL(103,$D$9:D27)</f>
        <v>16</v>
      </c>
      <c r="B27" s="44" t="s">
        <v>24</v>
      </c>
      <c r="C27" s="45" t="s">
        <v>25</v>
      </c>
      <c r="D27" s="46">
        <v>1</v>
      </c>
      <c r="E27" s="35"/>
      <c r="F27" s="35"/>
      <c r="G27" s="30">
        <f t="shared" ref="G27:G38" si="3">ROUND(D27*E27,2)</f>
        <v>0</v>
      </c>
      <c r="H27" s="30">
        <f t="shared" ref="H27:H38" si="4">ROUND(D27*F27,2)</f>
        <v>0</v>
      </c>
      <c r="I27" s="30">
        <f t="shared" ref="I27:I38" si="5">G27+H27</f>
        <v>0</v>
      </c>
    </row>
    <row r="28" spans="1:10" s="22" customFormat="1" ht="31.5" x14ac:dyDescent="0.25">
      <c r="A28" s="42">
        <f>SUBTOTAL(103,$D$9:D28)</f>
        <v>17</v>
      </c>
      <c r="B28" s="44" t="s">
        <v>44</v>
      </c>
      <c r="C28" s="45" t="s">
        <v>13</v>
      </c>
      <c r="D28" s="46">
        <v>9</v>
      </c>
      <c r="E28" s="30"/>
      <c r="F28" s="30"/>
      <c r="G28" s="30">
        <f t="shared" si="3"/>
        <v>0</v>
      </c>
      <c r="H28" s="30">
        <f t="shared" si="4"/>
        <v>0</v>
      </c>
      <c r="I28" s="30">
        <f t="shared" si="5"/>
        <v>0</v>
      </c>
      <c r="J28" s="37"/>
    </row>
    <row r="29" spans="1:10" s="22" customFormat="1" ht="34.5" x14ac:dyDescent="0.25">
      <c r="A29" s="42">
        <f>SUBTOTAL(103,$D$9:D29)</f>
        <v>18</v>
      </c>
      <c r="B29" s="44" t="s">
        <v>45</v>
      </c>
      <c r="C29" s="45" t="s">
        <v>13</v>
      </c>
      <c r="D29" s="46">
        <v>9</v>
      </c>
      <c r="E29" s="38"/>
      <c r="F29" s="38"/>
      <c r="G29" s="30">
        <f t="shared" si="3"/>
        <v>0</v>
      </c>
      <c r="H29" s="30">
        <f t="shared" si="4"/>
        <v>0</v>
      </c>
      <c r="I29" s="30">
        <f t="shared" si="5"/>
        <v>0</v>
      </c>
    </row>
    <row r="30" spans="1:10" s="22" customFormat="1" ht="15.75" x14ac:dyDescent="0.25">
      <c r="A30" s="42">
        <f>SUBTOTAL(103,$D$9:D30)</f>
        <v>19</v>
      </c>
      <c r="B30" s="44" t="s">
        <v>46</v>
      </c>
      <c r="C30" s="46" t="s">
        <v>13</v>
      </c>
      <c r="D30" s="46">
        <v>1</v>
      </c>
      <c r="E30" s="38"/>
      <c r="F30" s="38"/>
      <c r="G30" s="30">
        <f t="shared" si="3"/>
        <v>0</v>
      </c>
      <c r="H30" s="30">
        <f t="shared" si="4"/>
        <v>0</v>
      </c>
      <c r="I30" s="30">
        <f t="shared" si="5"/>
        <v>0</v>
      </c>
    </row>
    <row r="31" spans="1:10" s="22" customFormat="1" ht="15.75" x14ac:dyDescent="0.25">
      <c r="A31" s="42">
        <f>SUBTOTAL(103,$D$9:D31)</f>
        <v>20</v>
      </c>
      <c r="B31" s="44" t="s">
        <v>30</v>
      </c>
      <c r="C31" s="46" t="s">
        <v>13</v>
      </c>
      <c r="D31" s="46">
        <v>2</v>
      </c>
      <c r="E31" s="35"/>
      <c r="F31" s="35"/>
      <c r="G31" s="30">
        <f t="shared" si="3"/>
        <v>0</v>
      </c>
      <c r="H31" s="30">
        <f t="shared" si="4"/>
        <v>0</v>
      </c>
      <c r="I31" s="30">
        <f t="shared" si="5"/>
        <v>0</v>
      </c>
    </row>
    <row r="32" spans="1:10" s="22" customFormat="1" ht="47.25" x14ac:dyDescent="0.25">
      <c r="A32" s="42">
        <f>SUBTOTAL(103,$D$9:D32)</f>
        <v>21</v>
      </c>
      <c r="B32" s="44" t="s">
        <v>47</v>
      </c>
      <c r="C32" s="46" t="s">
        <v>32</v>
      </c>
      <c r="D32" s="46">
        <v>14</v>
      </c>
      <c r="E32" s="30"/>
      <c r="F32" s="30"/>
      <c r="G32" s="30">
        <f t="shared" si="3"/>
        <v>0</v>
      </c>
      <c r="H32" s="30">
        <f t="shared" si="4"/>
        <v>0</v>
      </c>
      <c r="I32" s="30">
        <f t="shared" si="5"/>
        <v>0</v>
      </c>
    </row>
    <row r="33" spans="1:9" s="22" customFormat="1" ht="15.75" x14ac:dyDescent="0.25">
      <c r="A33" s="42">
        <f>SUBTOTAL(103,$D$9:D33)</f>
        <v>22</v>
      </c>
      <c r="B33" s="44" t="s">
        <v>48</v>
      </c>
      <c r="C33" s="46" t="s">
        <v>13</v>
      </c>
      <c r="D33" s="46">
        <v>4</v>
      </c>
      <c r="E33" s="38"/>
      <c r="F33" s="38"/>
      <c r="G33" s="30">
        <f t="shared" si="3"/>
        <v>0</v>
      </c>
      <c r="H33" s="30">
        <f t="shared" si="4"/>
        <v>0</v>
      </c>
      <c r="I33" s="30">
        <f t="shared" si="5"/>
        <v>0</v>
      </c>
    </row>
    <row r="34" spans="1:9" s="22" customFormat="1" ht="15.75" x14ac:dyDescent="0.25">
      <c r="A34" s="42">
        <f>SUBTOTAL(103,$D$9:D34)</f>
        <v>23</v>
      </c>
      <c r="B34" s="44" t="s">
        <v>38</v>
      </c>
      <c r="C34" s="45" t="s">
        <v>25</v>
      </c>
      <c r="D34" s="46">
        <v>1</v>
      </c>
      <c r="E34" s="38"/>
      <c r="F34" s="38"/>
      <c r="G34" s="30">
        <f t="shared" si="3"/>
        <v>0</v>
      </c>
      <c r="H34" s="30">
        <f t="shared" si="4"/>
        <v>0</v>
      </c>
      <c r="I34" s="30">
        <f t="shared" si="5"/>
        <v>0</v>
      </c>
    </row>
    <row r="35" spans="1:9" s="22" customFormat="1" ht="31.5" x14ac:dyDescent="0.25">
      <c r="A35" s="42">
        <f>SUBTOTAL(103,$D$9:D35)</f>
        <v>24</v>
      </c>
      <c r="B35" s="44" t="s">
        <v>39</v>
      </c>
      <c r="C35" s="45" t="s">
        <v>25</v>
      </c>
      <c r="D35" s="46">
        <v>1</v>
      </c>
      <c r="E35" s="35"/>
      <c r="F35" s="35"/>
      <c r="G35" s="30">
        <f t="shared" si="3"/>
        <v>0</v>
      </c>
      <c r="H35" s="30">
        <f t="shared" si="4"/>
        <v>0</v>
      </c>
      <c r="I35" s="30">
        <f t="shared" si="5"/>
        <v>0</v>
      </c>
    </row>
    <row r="36" spans="1:9" s="22" customFormat="1" ht="31.5" x14ac:dyDescent="0.25">
      <c r="A36" s="42">
        <f>SUBTOTAL(103,$D$9:D36)</f>
        <v>25</v>
      </c>
      <c r="B36" s="44" t="s">
        <v>40</v>
      </c>
      <c r="C36" s="45" t="s">
        <v>25</v>
      </c>
      <c r="D36" s="46">
        <v>1</v>
      </c>
      <c r="E36" s="35"/>
      <c r="F36" s="35"/>
      <c r="G36" s="30">
        <f t="shared" si="3"/>
        <v>0</v>
      </c>
      <c r="H36" s="30">
        <f t="shared" si="4"/>
        <v>0</v>
      </c>
      <c r="I36" s="30">
        <f t="shared" si="5"/>
        <v>0</v>
      </c>
    </row>
    <row r="37" spans="1:9" s="22" customFormat="1" ht="47.25" x14ac:dyDescent="0.25">
      <c r="A37" s="42">
        <f>SUBTOTAL(103,$D$9:D37)</f>
        <v>26</v>
      </c>
      <c r="B37" s="44" t="s">
        <v>41</v>
      </c>
      <c r="C37" s="45" t="s">
        <v>25</v>
      </c>
      <c r="D37" s="45">
        <v>1</v>
      </c>
      <c r="E37" s="30"/>
      <c r="F37" s="30"/>
      <c r="G37" s="30">
        <f t="shared" si="3"/>
        <v>0</v>
      </c>
      <c r="H37" s="30">
        <f t="shared" si="4"/>
        <v>0</v>
      </c>
      <c r="I37" s="30">
        <f t="shared" si="5"/>
        <v>0</v>
      </c>
    </row>
    <row r="38" spans="1:9" s="22" customFormat="1" ht="157.5" x14ac:dyDescent="0.25">
      <c r="A38" s="42">
        <f>SUBTOTAL(103,$D$9:D38)</f>
        <v>27</v>
      </c>
      <c r="B38" s="44" t="s">
        <v>49</v>
      </c>
      <c r="C38" s="45" t="s">
        <v>25</v>
      </c>
      <c r="D38" s="45">
        <v>1</v>
      </c>
      <c r="E38" s="38"/>
      <c r="F38" s="38"/>
      <c r="G38" s="30">
        <f t="shared" si="3"/>
        <v>0</v>
      </c>
      <c r="H38" s="30">
        <f t="shared" si="4"/>
        <v>0</v>
      </c>
      <c r="I38" s="30">
        <f t="shared" si="5"/>
        <v>0</v>
      </c>
    </row>
    <row r="39" spans="1:9" s="22" customFormat="1" ht="15.75" x14ac:dyDescent="0.25">
      <c r="A39" s="55"/>
      <c r="B39" s="32" t="s">
        <v>50</v>
      </c>
      <c r="C39" s="33"/>
      <c r="D39" s="34"/>
      <c r="E39" s="56"/>
      <c r="F39" s="56"/>
      <c r="G39" s="57"/>
      <c r="H39" s="57"/>
      <c r="I39" s="57"/>
    </row>
    <row r="40" spans="1:9" s="22" customFormat="1" ht="15.75" x14ac:dyDescent="0.25">
      <c r="A40" s="42">
        <f>SUBTOTAL(103,$D$9:D40)</f>
        <v>28</v>
      </c>
      <c r="B40" s="47" t="s">
        <v>51</v>
      </c>
      <c r="C40" s="45" t="s">
        <v>13</v>
      </c>
      <c r="D40" s="46">
        <v>7</v>
      </c>
      <c r="E40" s="35"/>
      <c r="F40" s="35"/>
      <c r="G40" s="30">
        <f t="shared" ref="G40:G54" si="6">ROUND(D40*E40,2)</f>
        <v>0</v>
      </c>
      <c r="H40" s="30">
        <f t="shared" ref="H40:H54" si="7">ROUND(D40*F40,2)</f>
        <v>0</v>
      </c>
      <c r="I40" s="30">
        <f t="shared" ref="I40:I54" si="8">G40+H40</f>
        <v>0</v>
      </c>
    </row>
    <row r="41" spans="1:9" s="22" customFormat="1" ht="15.75" x14ac:dyDescent="0.25">
      <c r="A41" s="42">
        <f>SUBTOTAL(103,$D$9:D41)</f>
        <v>29</v>
      </c>
      <c r="B41" s="47" t="s">
        <v>52</v>
      </c>
      <c r="C41" s="45" t="s">
        <v>13</v>
      </c>
      <c r="D41" s="46">
        <v>1</v>
      </c>
      <c r="E41" s="35"/>
      <c r="F41" s="35"/>
      <c r="G41" s="30">
        <f t="shared" si="6"/>
        <v>0</v>
      </c>
      <c r="H41" s="30">
        <f t="shared" si="7"/>
        <v>0</v>
      </c>
      <c r="I41" s="30">
        <f t="shared" si="8"/>
        <v>0</v>
      </c>
    </row>
    <row r="42" spans="1:9" s="22" customFormat="1" ht="15.75" x14ac:dyDescent="0.25">
      <c r="A42" s="42">
        <f>SUBTOTAL(103,$D$9:D42)</f>
        <v>30</v>
      </c>
      <c r="B42" s="47" t="s">
        <v>53</v>
      </c>
      <c r="C42" s="45" t="s">
        <v>54</v>
      </c>
      <c r="D42" s="46">
        <v>150</v>
      </c>
      <c r="E42" s="30"/>
      <c r="F42" s="30"/>
      <c r="G42" s="30">
        <f t="shared" si="6"/>
        <v>0</v>
      </c>
      <c r="H42" s="30">
        <f t="shared" si="7"/>
        <v>0</v>
      </c>
      <c r="I42" s="30">
        <f t="shared" si="8"/>
        <v>0</v>
      </c>
    </row>
    <row r="43" spans="1:9" s="22" customFormat="1" ht="15.75" x14ac:dyDescent="0.25">
      <c r="A43" s="42">
        <f>SUBTOTAL(103,$D$9:D43)</f>
        <v>31</v>
      </c>
      <c r="B43" s="48" t="s">
        <v>55</v>
      </c>
      <c r="C43" s="46" t="s">
        <v>54</v>
      </c>
      <c r="D43" s="46">
        <v>150</v>
      </c>
      <c r="E43" s="38"/>
      <c r="F43" s="38"/>
      <c r="G43" s="30">
        <f t="shared" si="6"/>
        <v>0</v>
      </c>
      <c r="H43" s="30">
        <f t="shared" si="7"/>
        <v>0</v>
      </c>
      <c r="I43" s="30">
        <f t="shared" si="8"/>
        <v>0</v>
      </c>
    </row>
    <row r="44" spans="1:9" s="22" customFormat="1" ht="15.75" x14ac:dyDescent="0.25">
      <c r="A44" s="42">
        <f>SUBTOTAL(103,$D$9:D44)</f>
        <v>32</v>
      </c>
      <c r="B44" s="48" t="s">
        <v>56</v>
      </c>
      <c r="C44" s="46" t="s">
        <v>54</v>
      </c>
      <c r="D44" s="46">
        <v>300</v>
      </c>
      <c r="E44" s="38"/>
      <c r="F44" s="38"/>
      <c r="G44" s="30">
        <f t="shared" si="6"/>
        <v>0</v>
      </c>
      <c r="H44" s="30">
        <f t="shared" si="7"/>
        <v>0</v>
      </c>
      <c r="I44" s="30">
        <f t="shared" si="8"/>
        <v>0</v>
      </c>
    </row>
    <row r="45" spans="1:9" s="22" customFormat="1" ht="15.75" x14ac:dyDescent="0.25">
      <c r="A45" s="42">
        <f>SUBTOTAL(103,$D$9:D45)</f>
        <v>33</v>
      </c>
      <c r="B45" s="48" t="s">
        <v>57</v>
      </c>
      <c r="C45" s="46" t="s">
        <v>13</v>
      </c>
      <c r="D45" s="46">
        <v>900</v>
      </c>
      <c r="E45" s="35"/>
      <c r="F45" s="35"/>
      <c r="G45" s="30">
        <f t="shared" si="6"/>
        <v>0</v>
      </c>
      <c r="H45" s="30">
        <f t="shared" si="7"/>
        <v>0</v>
      </c>
      <c r="I45" s="30">
        <f t="shared" si="8"/>
        <v>0</v>
      </c>
    </row>
    <row r="46" spans="1:9" s="22" customFormat="1" ht="15.75" x14ac:dyDescent="0.25">
      <c r="A46" s="42">
        <f>SUBTOTAL(103,$D$9:D46)</f>
        <v>34</v>
      </c>
      <c r="B46" s="48" t="s">
        <v>58</v>
      </c>
      <c r="C46" s="46" t="s">
        <v>13</v>
      </c>
      <c r="D46" s="46">
        <v>10</v>
      </c>
      <c r="E46" s="30"/>
      <c r="F46" s="30"/>
      <c r="G46" s="30">
        <f t="shared" si="6"/>
        <v>0</v>
      </c>
      <c r="H46" s="30">
        <f t="shared" si="7"/>
        <v>0</v>
      </c>
      <c r="I46" s="30">
        <f t="shared" si="8"/>
        <v>0</v>
      </c>
    </row>
    <row r="47" spans="1:9" s="22" customFormat="1" ht="15.75" x14ac:dyDescent="0.25">
      <c r="A47" s="42">
        <f>SUBTOTAL(103,$D$9:D47)</f>
        <v>35</v>
      </c>
      <c r="B47" s="48" t="s">
        <v>59</v>
      </c>
      <c r="C47" s="46" t="s">
        <v>13</v>
      </c>
      <c r="D47" s="46">
        <v>7</v>
      </c>
      <c r="E47" s="38"/>
      <c r="F47" s="38"/>
      <c r="G47" s="30">
        <f t="shared" si="6"/>
        <v>0</v>
      </c>
      <c r="H47" s="30">
        <f t="shared" si="7"/>
        <v>0</v>
      </c>
      <c r="I47" s="30">
        <f t="shared" si="8"/>
        <v>0</v>
      </c>
    </row>
    <row r="48" spans="1:9" s="22" customFormat="1" ht="15.75" x14ac:dyDescent="0.25">
      <c r="A48" s="42">
        <f>SUBTOTAL(103,$D$9:D48)</f>
        <v>36</v>
      </c>
      <c r="B48" s="48" t="s">
        <v>60</v>
      </c>
      <c r="C48" s="46" t="s">
        <v>13</v>
      </c>
      <c r="D48" s="46">
        <v>1</v>
      </c>
      <c r="E48" s="38"/>
      <c r="F48" s="38"/>
      <c r="G48" s="30">
        <f t="shared" si="6"/>
        <v>0</v>
      </c>
      <c r="H48" s="30">
        <f t="shared" si="7"/>
        <v>0</v>
      </c>
      <c r="I48" s="30">
        <f t="shared" si="8"/>
        <v>0</v>
      </c>
    </row>
    <row r="49" spans="1:11" s="22" customFormat="1" ht="15.75" x14ac:dyDescent="0.25">
      <c r="A49" s="42">
        <f>SUBTOTAL(103,$D$9:D49)</f>
        <v>37</v>
      </c>
      <c r="B49" s="48" t="s">
        <v>61</v>
      </c>
      <c r="C49" s="45" t="s">
        <v>13</v>
      </c>
      <c r="D49" s="45">
        <v>2</v>
      </c>
      <c r="E49" s="35"/>
      <c r="F49" s="35"/>
      <c r="G49" s="30">
        <f t="shared" si="6"/>
        <v>0</v>
      </c>
      <c r="H49" s="30">
        <f t="shared" si="7"/>
        <v>0</v>
      </c>
      <c r="I49" s="30">
        <f t="shared" si="8"/>
        <v>0</v>
      </c>
    </row>
    <row r="50" spans="1:11" s="22" customFormat="1" ht="15.75" x14ac:dyDescent="0.25">
      <c r="A50" s="42">
        <f>SUBTOTAL(103,$D$9:D50)</f>
        <v>38</v>
      </c>
      <c r="B50" s="49" t="s">
        <v>62</v>
      </c>
      <c r="C50" s="45" t="s">
        <v>13</v>
      </c>
      <c r="D50" s="45">
        <v>3</v>
      </c>
      <c r="E50" s="35"/>
      <c r="F50" s="35"/>
      <c r="G50" s="30">
        <f t="shared" si="6"/>
        <v>0</v>
      </c>
      <c r="H50" s="30">
        <f t="shared" si="7"/>
        <v>0</v>
      </c>
      <c r="I50" s="30">
        <f t="shared" si="8"/>
        <v>0</v>
      </c>
    </row>
    <row r="51" spans="1:11" s="22" customFormat="1" ht="15.75" x14ac:dyDescent="0.25">
      <c r="A51" s="42">
        <f>SUBTOTAL(103,$D$9:D51)</f>
        <v>39</v>
      </c>
      <c r="B51" s="50" t="s">
        <v>63</v>
      </c>
      <c r="C51" s="45" t="s">
        <v>13</v>
      </c>
      <c r="D51" s="45">
        <v>1</v>
      </c>
      <c r="E51" s="30"/>
      <c r="F51" s="30"/>
      <c r="G51" s="30">
        <f t="shared" si="6"/>
        <v>0</v>
      </c>
      <c r="H51" s="30">
        <f t="shared" si="7"/>
        <v>0</v>
      </c>
      <c r="I51" s="30">
        <f t="shared" si="8"/>
        <v>0</v>
      </c>
    </row>
    <row r="52" spans="1:11" s="22" customFormat="1" ht="15.75" x14ac:dyDescent="0.25">
      <c r="A52" s="42">
        <f>SUBTOTAL(103,$D$9:D52)</f>
        <v>40</v>
      </c>
      <c r="B52" s="48" t="s">
        <v>64</v>
      </c>
      <c r="C52" s="45" t="s">
        <v>13</v>
      </c>
      <c r="D52" s="45">
        <v>1</v>
      </c>
      <c r="E52" s="38"/>
      <c r="F52" s="38"/>
      <c r="G52" s="30">
        <f t="shared" si="6"/>
        <v>0</v>
      </c>
      <c r="H52" s="30">
        <f t="shared" si="7"/>
        <v>0</v>
      </c>
      <c r="I52" s="30">
        <f t="shared" si="8"/>
        <v>0</v>
      </c>
    </row>
    <row r="53" spans="1:11" s="22" customFormat="1" ht="15.75" x14ac:dyDescent="0.25">
      <c r="A53" s="42">
        <f>SUBTOTAL(103,$D$9:D53)</f>
        <v>41</v>
      </c>
      <c r="B53" s="48" t="s">
        <v>65</v>
      </c>
      <c r="C53" s="45" t="s">
        <v>66</v>
      </c>
      <c r="D53" s="45">
        <v>1</v>
      </c>
      <c r="E53" s="30"/>
      <c r="F53" s="30"/>
      <c r="G53" s="30">
        <f t="shared" si="6"/>
        <v>0</v>
      </c>
      <c r="H53" s="30">
        <f t="shared" si="7"/>
        <v>0</v>
      </c>
      <c r="I53" s="30">
        <f t="shared" si="8"/>
        <v>0</v>
      </c>
    </row>
    <row r="54" spans="1:11" s="22" customFormat="1" ht="173.25" x14ac:dyDescent="0.25">
      <c r="A54" s="42">
        <f>SUBTOTAL(103,$D$9:D54)</f>
        <v>42</v>
      </c>
      <c r="B54" s="48" t="s">
        <v>67</v>
      </c>
      <c r="C54" s="45" t="s">
        <v>66</v>
      </c>
      <c r="D54" s="45">
        <v>1</v>
      </c>
      <c r="E54" s="35"/>
      <c r="F54" s="35"/>
      <c r="G54" s="30">
        <f t="shared" si="6"/>
        <v>0</v>
      </c>
      <c r="H54" s="30">
        <f t="shared" si="7"/>
        <v>0</v>
      </c>
      <c r="I54" s="30">
        <f t="shared" si="8"/>
        <v>0</v>
      </c>
    </row>
    <row r="55" spans="1:11" s="22" customFormat="1" ht="15.75" x14ac:dyDescent="0.25">
      <c r="A55" s="52"/>
      <c r="B55" s="29" t="s">
        <v>21</v>
      </c>
      <c r="C55" s="39"/>
      <c r="D55" s="40"/>
      <c r="E55" s="31"/>
      <c r="F55" s="31"/>
      <c r="G55" s="31"/>
      <c r="H55" s="31"/>
      <c r="I55" s="31"/>
    </row>
    <row r="56" spans="1:11" s="22" customFormat="1" ht="15.75" x14ac:dyDescent="0.25">
      <c r="A56" s="42">
        <f>SUBTOTAL(103,$D$9:D56)</f>
        <v>43</v>
      </c>
      <c r="B56" s="48" t="s">
        <v>69</v>
      </c>
      <c r="C56" s="45" t="s">
        <v>66</v>
      </c>
      <c r="D56" s="45">
        <v>1</v>
      </c>
      <c r="E56" s="38"/>
      <c r="F56" s="38"/>
      <c r="G56" s="30">
        <f t="shared" ref="G56:G57" si="9">ROUND(D56*E56,2)</f>
        <v>0</v>
      </c>
      <c r="H56" s="30">
        <f t="shared" ref="H56:H57" si="10">ROUND(D56*F56,2)</f>
        <v>0</v>
      </c>
      <c r="I56" s="30">
        <f t="shared" ref="I56:I57" si="11">G56+H56</f>
        <v>0</v>
      </c>
    </row>
    <row r="57" spans="1:11" s="22" customFormat="1" ht="15.75" x14ac:dyDescent="0.25">
      <c r="A57" s="42">
        <f>SUBTOTAL(103,$D$9:D57)</f>
        <v>44</v>
      </c>
      <c r="B57" s="36" t="s">
        <v>68</v>
      </c>
      <c r="C57" s="41" t="s">
        <v>20</v>
      </c>
      <c r="D57" s="45">
        <v>1</v>
      </c>
      <c r="E57" s="38"/>
      <c r="F57" s="38"/>
      <c r="G57" s="30">
        <f t="shared" si="9"/>
        <v>0</v>
      </c>
      <c r="H57" s="30">
        <f t="shared" si="10"/>
        <v>0</v>
      </c>
      <c r="I57" s="30">
        <f t="shared" si="11"/>
        <v>0</v>
      </c>
    </row>
    <row r="58" spans="1:11" s="22" customFormat="1" ht="15.75" x14ac:dyDescent="0.25">
      <c r="A58" s="42">
        <f>SUBTOTAL(103,$D$9:D58)</f>
        <v>45</v>
      </c>
      <c r="B58" s="36" t="s">
        <v>70</v>
      </c>
      <c r="C58" s="41" t="s">
        <v>20</v>
      </c>
      <c r="D58" s="45">
        <v>1</v>
      </c>
      <c r="E58" s="38"/>
      <c r="F58" s="38"/>
      <c r="G58" s="30">
        <f t="shared" ref="G58" si="12">ROUND(D58*E58,2)</f>
        <v>0</v>
      </c>
      <c r="H58" s="30">
        <f t="shared" ref="H58" si="13">ROUND(D58*F58,2)</f>
        <v>0</v>
      </c>
      <c r="I58" s="30">
        <f t="shared" ref="I58" si="14">G58+H58</f>
        <v>0</v>
      </c>
    </row>
    <row r="59" spans="1:11" ht="15.75" x14ac:dyDescent="0.2">
      <c r="A59" s="54"/>
      <c r="B59" s="8" t="s">
        <v>10</v>
      </c>
      <c r="C59" s="8"/>
      <c r="D59" s="8"/>
      <c r="E59" s="9"/>
      <c r="F59" s="9"/>
      <c r="G59" s="25">
        <f>SUM(G8:G58)</f>
        <v>0</v>
      </c>
      <c r="H59" s="25">
        <f t="shared" ref="H59:I59" si="15">SUM(H8:H58)</f>
        <v>0</v>
      </c>
      <c r="I59" s="25">
        <f t="shared" si="15"/>
        <v>0</v>
      </c>
      <c r="J59" s="19"/>
      <c r="K59" s="19"/>
    </row>
    <row r="60" spans="1:11" x14ac:dyDescent="0.2">
      <c r="A60" s="17"/>
      <c r="B60" s="10" t="s">
        <v>9</v>
      </c>
      <c r="C60" s="11"/>
      <c r="D60" s="5"/>
      <c r="E60" s="6"/>
      <c r="F60" s="6"/>
      <c r="G60" s="6"/>
      <c r="H60" s="6"/>
      <c r="I60" s="12">
        <f>I59/6</f>
        <v>0</v>
      </c>
      <c r="J60" s="19"/>
      <c r="K60" s="19"/>
    </row>
    <row r="61" spans="1:11" x14ac:dyDescent="0.2">
      <c r="A61" s="13"/>
      <c r="B61" s="19"/>
      <c r="C61" s="15"/>
      <c r="D61" s="16"/>
      <c r="E61" s="16"/>
      <c r="F61" s="16"/>
      <c r="G61" s="16"/>
      <c r="H61" s="16"/>
      <c r="I61" s="16"/>
      <c r="J61" s="19"/>
      <c r="K61" s="19"/>
    </row>
    <row r="62" spans="1:11" ht="22.5" customHeight="1" x14ac:dyDescent="0.2">
      <c r="A62" s="13"/>
      <c r="B62" s="19" t="s">
        <v>11</v>
      </c>
      <c r="C62" s="15"/>
      <c r="D62" s="16"/>
      <c r="E62" s="16"/>
      <c r="F62" s="16"/>
      <c r="G62" s="16"/>
      <c r="H62" s="16"/>
      <c r="I62" s="16"/>
      <c r="J62" s="19"/>
      <c r="K62" s="19"/>
    </row>
    <row r="63" spans="1:11" ht="31.5" customHeight="1" x14ac:dyDescent="0.2">
      <c r="A63" s="13"/>
      <c r="B63" s="62" t="s">
        <v>12</v>
      </c>
      <c r="C63" s="62"/>
      <c r="D63" s="62"/>
      <c r="E63" s="62"/>
      <c r="F63" s="62"/>
      <c r="G63" s="62"/>
      <c r="H63" s="62"/>
      <c r="I63" s="62"/>
      <c r="J63" s="19"/>
      <c r="K63" s="19"/>
    </row>
    <row r="64" spans="1:11" x14ac:dyDescent="0.2">
      <c r="A64" s="13"/>
      <c r="B64" s="19"/>
      <c r="C64" s="15"/>
      <c r="D64" s="16"/>
      <c r="E64" s="16"/>
      <c r="F64" s="16"/>
      <c r="G64" s="16"/>
      <c r="H64" s="16"/>
      <c r="I64" s="16"/>
      <c r="J64" s="19"/>
      <c r="K64" s="19"/>
    </row>
    <row r="65" spans="1:10" ht="15.75" x14ac:dyDescent="0.2">
      <c r="A65" s="13"/>
      <c r="B65" s="24" t="s">
        <v>17</v>
      </c>
      <c r="C65" s="15"/>
      <c r="D65" s="16"/>
      <c r="E65" s="16"/>
      <c r="F65" s="16"/>
      <c r="G65" s="16"/>
      <c r="H65" s="16"/>
      <c r="I65" s="16"/>
      <c r="J65" s="14"/>
    </row>
    <row r="66" spans="1:10" ht="15.75" x14ac:dyDescent="0.2">
      <c r="A66" s="13"/>
      <c r="B66" s="24" t="s">
        <v>18</v>
      </c>
      <c r="C66" s="15"/>
      <c r="D66" s="16"/>
      <c r="E66" s="16"/>
      <c r="F66" s="16"/>
      <c r="G66" s="16"/>
      <c r="H66" s="16"/>
      <c r="I66" s="16"/>
      <c r="J66" s="14"/>
    </row>
    <row r="67" spans="1:10" ht="15.75" x14ac:dyDescent="0.2">
      <c r="A67" s="13"/>
      <c r="B67" s="24" t="s">
        <v>19</v>
      </c>
      <c r="C67" s="15"/>
      <c r="D67" s="16"/>
      <c r="E67" s="16"/>
      <c r="F67" s="16"/>
      <c r="G67" s="16"/>
      <c r="H67" s="16"/>
      <c r="I67" s="16"/>
      <c r="J67" s="14"/>
    </row>
    <row r="68" spans="1:10" x14ac:dyDescent="0.2">
      <c r="A68" s="13"/>
      <c r="B68" s="14"/>
      <c r="C68" s="15"/>
      <c r="D68" s="16"/>
      <c r="E68" s="16"/>
      <c r="F68" s="16"/>
      <c r="G68" s="16"/>
      <c r="H68" s="16"/>
      <c r="I68" s="16"/>
      <c r="J68" s="14"/>
    </row>
    <row r="69" spans="1:10" x14ac:dyDescent="0.2">
      <c r="A69" s="13"/>
      <c r="B69" s="14"/>
      <c r="C69" s="15"/>
      <c r="D69" s="16"/>
      <c r="E69" s="16"/>
      <c r="F69" s="16"/>
      <c r="G69" s="16"/>
      <c r="H69" s="16"/>
      <c r="I69" s="16"/>
      <c r="J69" s="14"/>
    </row>
  </sheetData>
  <autoFilter ref="A6:I60"/>
  <mergeCells count="6">
    <mergeCell ref="F1:I1"/>
    <mergeCell ref="A2:I2"/>
    <mergeCell ref="A3:I3"/>
    <mergeCell ref="B63:I63"/>
    <mergeCell ref="A5:I5"/>
    <mergeCell ref="B4:I4"/>
  </mergeCells>
  <pageMargins left="0.23622047244094491" right="0.23622047244094491" top="0.74803149606299213" bottom="0.74803149606299213" header="0.31496062992125984" footer="0.31496062992125984"/>
  <pageSetup paperSize="9" scale="59" fitToHeight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khnychenkov</dc:creator>
  <cp:lastModifiedBy>Авраменко Павел Михайлович</cp:lastModifiedBy>
  <cp:lastPrinted>2024-09-09T11:20:08Z</cp:lastPrinted>
  <dcterms:created xsi:type="dcterms:W3CDTF">2018-08-28T08:38:44Z</dcterms:created>
  <dcterms:modified xsi:type="dcterms:W3CDTF">2024-11-12T09:18:28Z</dcterms:modified>
</cp:coreProperties>
</file>