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I:\Finance\УЗ\Тендеры\Каплина\391 ЗИП для СХД\"/>
    </mc:Choice>
  </mc:AlternateContent>
  <xr:revisionPtr revIDLastSave="0" documentId="8_{8B028FCC-429F-4687-A325-A5E64AA6C65C}" xr6:coauthVersionLast="36" xr6:coauthVersionMax="36" xr10:uidLastSave="{00000000-0000-0000-0000-000000000000}"/>
  <bookViews>
    <workbookView xWindow="3408" yWindow="-17532" windowWidth="32700" windowHeight="17052" firstSheet="2" activeTab="5" xr2:uid="{38B273A1-F3CB-4155-A1F0-955817DED5B5}"/>
  </bookViews>
  <sheets>
    <sheet name="ЛОТ1 Hitachi VSP G600 " sheetId="1" r:id="rId1"/>
    <sheet name="ЛОТ2 NetAPP AFF A400" sheetId="2" r:id="rId2"/>
    <sheet name="ЛОТ3 NETApp AFF A700 " sheetId="3" r:id="rId3"/>
    <sheet name="ЛОТ4 NetApp E2860" sheetId="4" r:id="rId4"/>
    <sheet name="ЛОТ5NetApp FAS8200 " sheetId="5" r:id="rId5"/>
    <sheet name="ЛОТ6 NetApp FAS9000" sheetId="6" r:id="rId6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6" l="1"/>
  <c r="J6" i="6"/>
  <c r="J7" i="6"/>
  <c r="J8" i="6"/>
  <c r="J9" i="6"/>
  <c r="J10" i="6"/>
  <c r="J11" i="6"/>
  <c r="J12" i="6"/>
  <c r="J13" i="6"/>
  <c r="J14" i="6"/>
  <c r="J15" i="6"/>
  <c r="J16" i="6"/>
  <c r="J5" i="6"/>
  <c r="J10" i="5"/>
  <c r="J4" i="5"/>
  <c r="J5" i="5"/>
  <c r="J6" i="5"/>
  <c r="J7" i="5"/>
  <c r="J8" i="5"/>
  <c r="J9" i="5"/>
  <c r="J3" i="5"/>
  <c r="J20" i="4"/>
  <c r="J5" i="4"/>
  <c r="J6" i="4"/>
  <c r="J7" i="4"/>
  <c r="J8" i="4"/>
  <c r="J9" i="4"/>
  <c r="J10" i="4"/>
  <c r="J11" i="4"/>
  <c r="J12" i="4"/>
  <c r="J13" i="4"/>
  <c r="J14" i="4"/>
  <c r="J15" i="4"/>
  <c r="J16" i="4"/>
  <c r="J17" i="4"/>
  <c r="J18" i="4"/>
  <c r="J19" i="4"/>
  <c r="J4" i="4"/>
  <c r="J11" i="3"/>
  <c r="J4" i="3"/>
  <c r="J5" i="3"/>
  <c r="J6" i="3"/>
  <c r="J7" i="3"/>
  <c r="J8" i="3"/>
  <c r="J9" i="3"/>
  <c r="J10" i="3"/>
  <c r="J12" i="2"/>
  <c r="J6" i="2"/>
  <c r="J7" i="2"/>
  <c r="J8" i="2"/>
  <c r="J9" i="2"/>
  <c r="J10" i="2"/>
  <c r="J11" i="2"/>
  <c r="J5" i="2"/>
  <c r="J6" i="1"/>
  <c r="J7" i="1"/>
  <c r="J8" i="1"/>
  <c r="J9" i="1"/>
  <c r="J10" i="1"/>
  <c r="J5" i="1"/>
  <c r="J11" i="1" s="1"/>
</calcChain>
</file>

<file path=xl/sharedStrings.xml><?xml version="1.0" encoding="utf-8"?>
<sst xmlns="http://schemas.openxmlformats.org/spreadsheetml/2006/main" count="399" uniqueCount="105">
  <si>
    <t>Storage</t>
  </si>
  <si>
    <t>Storage model</t>
  </si>
  <si>
    <t>PartNumber</t>
  </si>
  <si>
    <t>Model</t>
  </si>
  <si>
    <t>ZIP type</t>
  </si>
  <si>
    <t>Description</t>
  </si>
  <si>
    <t>qty</t>
  </si>
  <si>
    <t>DC1-T2-VSP01</t>
  </si>
  <si>
    <t>Hitachi VSP G600</t>
  </si>
  <si>
    <t>DKS5H-J600SS</t>
  </si>
  <si>
    <t>HDD SAS</t>
  </si>
  <si>
    <t>SAS/10 Krpm/600 GB</t>
  </si>
  <si>
    <t>DKS5H-J1R2SS</t>
  </si>
  <si>
    <t>SAS/10 Krpm/1.2 TB</t>
  </si>
  <si>
    <t>PSU Controller Enc</t>
  </si>
  <si>
    <t>FAN Controller Enc</t>
  </si>
  <si>
    <t>FAN Disk enc</t>
  </si>
  <si>
    <t>Controller</t>
  </si>
  <si>
    <t>SN Storage</t>
  </si>
  <si>
    <t>требуется уточнение</t>
  </si>
  <si>
    <t>dc1-k-nastore02</t>
  </si>
  <si>
    <t>212037000023(212037000024)</t>
  </si>
  <si>
    <t>NetApp AFF A400</t>
  </si>
  <si>
    <t>BBU Controller enc</t>
  </si>
  <si>
    <t>PSU Controller enc</t>
  </si>
  <si>
    <t>X5726A</t>
  </si>
  <si>
    <t>PSD094200281045</t>
  </si>
  <si>
    <t>PSU Disk enc</t>
  </si>
  <si>
    <t>DS224-12-Pwr-Supply X5726A PSD094200281045</t>
  </si>
  <si>
    <t>FAN Controller enc</t>
  </si>
  <si>
    <t>111-04198</t>
  </si>
  <si>
    <t>112-00437+A0</t>
  </si>
  <si>
    <t>SAS Controller</t>
  </si>
  <si>
    <t>SN storage</t>
  </si>
  <si>
    <t>dc1-kasp-netapp01</t>
  </si>
  <si>
    <t>792041000490 (792042000309)</t>
  </si>
  <si>
    <t>NetApp AFF A700</t>
  </si>
  <si>
    <t>PSU X5726A</t>
  </si>
  <si>
    <t>111-02587</t>
  </si>
  <si>
    <t>Controller 111-02587</t>
  </si>
  <si>
    <t>111-02396</t>
  </si>
  <si>
    <t>SAS Controller 111-02396</t>
  </si>
  <si>
    <t>dc1-ra-nastore01</t>
  </si>
  <si>
    <t>NetApp E2860</t>
  </si>
  <si>
    <t>114-00176+E1</t>
  </si>
  <si>
    <t>PSU 114-00176+E1</t>
  </si>
  <si>
    <t>Требуется уточнение</t>
  </si>
  <si>
    <t>FAN 111-03070+B0+B0</t>
  </si>
  <si>
    <t>111-03736+H0</t>
  </si>
  <si>
    <t>E2800A-32GB</t>
  </si>
  <si>
    <t>Controller 111-03736+H0 E2800A-32GB-IC</t>
  </si>
  <si>
    <t>dc1-ra-nastore02</t>
  </si>
  <si>
    <t>NetApp E2861</t>
  </si>
  <si>
    <t>WUH721818AL5204 E-X4146A</t>
  </si>
  <si>
    <t>Disk</t>
  </si>
  <si>
    <t>HDD WDU SAS 7,2k 18Tb for NetApp E2860 (WUH721818AL5204 E-X4146A)</t>
  </si>
  <si>
    <t>dc2-kv-backup01</t>
  </si>
  <si>
    <t>E2800A-32GB-IC</t>
  </si>
  <si>
    <t>X357_TPM5V3T8ATE X357A-R6</t>
  </si>
  <si>
    <t>HDD NetApp NLSAS 7,2k 4Tb for NetApp E2860 (HUS726T4TALS204 E-X4103A)</t>
  </si>
  <si>
    <t>dc1-k-backup02</t>
  </si>
  <si>
    <t>ST4000NM003A E-X4103A</t>
  </si>
  <si>
    <t>HDD NetApp NLSAS 7,2k 4Tb for NetApp E2860 (ST4000NM003A E-X4103A)</t>
  </si>
  <si>
    <t>dc1-t2-fas01</t>
  </si>
  <si>
    <t>211645000069/211645000070</t>
  </si>
  <si>
    <t>NetApp FAS8200</t>
  </si>
  <si>
    <t>X356_S16333T8ATE</t>
  </si>
  <si>
    <t>SSD SAS</t>
  </si>
  <si>
    <t>X356_S16333T8ATE – Netapp 3.8TB SSD SAS 2.5″ HDD for DS2246,DS224C, FAS2552, FAS2650</t>
  </si>
  <si>
    <t xml:space="preserve">271-00046 </t>
  </si>
  <si>
    <t>NVMEM Bat 271-00046 834</t>
  </si>
  <si>
    <t xml:space="preserve">441-00025 </t>
  </si>
  <si>
    <t>SN Sroage</t>
  </si>
  <si>
    <t>dc1-k-nastore01</t>
  </si>
  <si>
    <t>211917000112 / 211917000113</t>
  </si>
  <si>
    <t>NetApp FAS9000</t>
  </si>
  <si>
    <t>x375A</t>
  </si>
  <si>
    <t>X375_WVELE04TA07</t>
  </si>
  <si>
    <t>HDD NLSAS</t>
  </si>
  <si>
    <t>X375A | NetApp 3.5" 4TB at 7.2k RPM 12Gb/s NL-SAS Drive (108-00590)</t>
  </si>
  <si>
    <t>x343</t>
  </si>
  <si>
    <t>X343_SSKBE1T8A10</t>
  </si>
  <si>
    <t>X343_SSKBE1T8A10 – NetApp 1.8TB 10K RPM SAS 2.5″ HDD for DS224C, DS2246 24 bay enclosures</t>
  </si>
  <si>
    <t>x358</t>
  </si>
  <si>
    <t>X357_TPM5V3T8ATE</t>
  </si>
  <si>
    <t>X358_TPM5V3T8ATE – NetApp 3.8TB SSD SAS 2.5″ HDD for DS224C</t>
  </si>
  <si>
    <t>114-00146</t>
  </si>
  <si>
    <t>PSD092190420401</t>
  </si>
  <si>
    <t>PSU 114-00146 PSD092190420401</t>
  </si>
  <si>
    <t>FAN B0 31912004920</t>
  </si>
  <si>
    <t>111-02396+B0</t>
  </si>
  <si>
    <t>NetApp 111-02396 IO Module 4-Port SAS 12GB Storage Bulk</t>
  </si>
  <si>
    <t>Host adapter Controller enc</t>
  </si>
  <si>
    <t>SAS Host Adapter 9b (PMC-Sierra PM8072 rev. C, SAS, &lt;UP&gt;)</t>
  </si>
  <si>
    <t xml:space="preserve"> X4B32QB4BNTDSO-C-NT1</t>
  </si>
  <si>
    <t xml:space="preserve">CE-01-1830-03682306 </t>
  </si>
  <si>
    <t>RAM Controller</t>
  </si>
  <si>
    <t>DIMM X4B32QB4BNTDSO-C-NT1 CE-01-1830-03682306</t>
  </si>
  <si>
    <t>X5240A</t>
  </si>
  <si>
    <t>PSD0B0184633584</t>
  </si>
  <si>
    <t>DS460-12-Pwr-Supply X5240A PSD0B0184633584</t>
  </si>
  <si>
    <t>Цена за ед, USD в т.ч. НДС</t>
  </si>
  <si>
    <t>Стоимость, USD в т.ч. НДС</t>
  </si>
  <si>
    <t>Итого</t>
  </si>
  <si>
    <t xml:space="preserve">Итого: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</si>
</sst>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9"/>
      <color rgb="FF000000"/>
      <name val="Verdana"/>
      <family val="2"/>
      <charset val="204"/>
    </font>
    <font>
      <sz val="11"/>
      <color rgb="FF172B4D"/>
      <name val="Segoe UI"/>
      <family val="2"/>
      <charset val="204"/>
    </font>
    <font>
      <sz val="10"/>
      <color rgb="FF333333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theme="0" tint="-0.14999847407452621"/>
        <bgColor theme="0" tint="-0.14999847407452621"/>
      </patternFill>
    </fill>
  </fills>
  <borders count="6">
    <border>
      <left/>
      <right/>
      <top/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2" borderId="1" xfId="0" applyFont="1" applyFill="1" applyBorder="1"/>
    <xf numFmtId="0" fontId="0" fillId="3" borderId="1" xfId="0" applyFill="1" applyBorder="1"/>
    <xf numFmtId="0" fontId="0" fillId="0" borderId="1" xfId="0" applyBorder="1"/>
    <xf numFmtId="14" fontId="0" fillId="0" borderId="0" xfId="0" applyNumberFormat="1"/>
    <xf numFmtId="0" fontId="0" fillId="0" borderId="0" xfId="0" applyAlignment="1">
      <alignment horizontal="left"/>
    </xf>
    <xf numFmtId="0" fontId="4" fillId="0" borderId="0" xfId="0" applyFont="1"/>
    <xf numFmtId="0" fontId="2" fillId="0" borderId="0" xfId="0" applyFont="1"/>
    <xf numFmtId="1" fontId="0" fillId="0" borderId="0" xfId="0" applyNumberFormat="1"/>
    <xf numFmtId="0" fontId="5" fillId="0" borderId="0" xfId="0" applyFont="1"/>
    <xf numFmtId="0" fontId="5" fillId="0" borderId="0" xfId="0" applyFont="1" applyFill="1"/>
    <xf numFmtId="0" fontId="0" fillId="0" borderId="0" xfId="0" applyFill="1" applyAlignment="1">
      <alignment horizontal="left"/>
    </xf>
    <xf numFmtId="14" fontId="0" fillId="3" borderId="1" xfId="0" applyNumberFormat="1" applyFill="1" applyBorder="1"/>
    <xf numFmtId="14" fontId="0" fillId="0" borderId="1" xfId="0" applyNumberFormat="1" applyBorder="1"/>
    <xf numFmtId="0" fontId="1" fillId="2" borderId="0" xfId="0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0" fontId="2" fillId="3" borderId="2" xfId="0" applyFont="1" applyFill="1" applyBorder="1"/>
    <xf numFmtId="0" fontId="0" fillId="3" borderId="2" xfId="0" applyNumberFormat="1" applyFill="1" applyBorder="1"/>
    <xf numFmtId="0" fontId="0" fillId="3" borderId="2" xfId="0" applyFill="1" applyBorder="1"/>
    <xf numFmtId="0" fontId="0" fillId="3" borderId="2" xfId="0" applyFill="1" applyBorder="1" applyAlignment="1">
      <alignment horizontal="left"/>
    </xf>
    <xf numFmtId="0" fontId="0" fillId="0" borderId="2" xfId="0" applyBorder="1"/>
    <xf numFmtId="0" fontId="2" fillId="0" borderId="2" xfId="0" applyFont="1" applyBorder="1"/>
    <xf numFmtId="0" fontId="0" fillId="0" borderId="2" xfId="0" applyNumberFormat="1" applyBorder="1"/>
    <xf numFmtId="0" fontId="3" fillId="0" borderId="2" xfId="0" applyFont="1" applyBorder="1"/>
    <xf numFmtId="0" fontId="0" fillId="0" borderId="2" xfId="0" applyBorder="1" applyAlignment="1">
      <alignment horizontal="left"/>
    </xf>
    <xf numFmtId="1" fontId="0" fillId="3" borderId="2" xfId="0" applyNumberFormat="1" applyFill="1" applyBorder="1"/>
    <xf numFmtId="0" fontId="0" fillId="3" borderId="3" xfId="0" applyFill="1" applyBorder="1"/>
    <xf numFmtId="0" fontId="0" fillId="0" borderId="2" xfId="0" applyFill="1" applyBorder="1"/>
    <xf numFmtId="0" fontId="0" fillId="0" borderId="0" xfId="0" applyFill="1"/>
    <xf numFmtId="0" fontId="0" fillId="0" borderId="0" xfId="0" applyNumberFormat="1"/>
    <xf numFmtId="14" fontId="0" fillId="3" borderId="2" xfId="0" applyNumberFormat="1" applyFill="1" applyBorder="1"/>
    <xf numFmtId="0" fontId="0" fillId="0" borderId="3" xfId="0" applyBorder="1"/>
    <xf numFmtId="14" fontId="0" fillId="0" borderId="3" xfId="0" applyNumberFormat="1" applyBorder="1"/>
    <xf numFmtId="0" fontId="0" fillId="0" borderId="5" xfId="0" applyBorder="1"/>
  </cellXfs>
  <cellStyles count="1">
    <cellStyle name="Обычный" xfId="0" builtinId="0"/>
  </cellStyles>
  <dxfs count="9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numFmt numFmtId="0" formatCode="General"/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numFmt numFmtId="0" formatCode="General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numFmt numFmtId="1" formatCode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numFmt numFmtId="19" formatCode="dd/mm/yy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2DDF8B2-56FD-4B00-A30E-A612D9BE5F28}" name="Таблица1" displayName="Таблица1" ref="A3:J11" totalsRowShown="0">
  <autoFilter ref="A3:J11" xr:uid="{ED2B8EDD-3528-42F5-8B50-1CC6D7EEA032}"/>
  <sortState ref="A4:H10">
    <sortCondition ref="B10:B17"/>
  </sortState>
  <tableColumns count="10">
    <tableColumn id="2" xr3:uid="{59023BF7-0E74-4EA3-973B-9711EC421946}" name="Storage"/>
    <tableColumn id="3" xr3:uid="{1710DAC9-A199-4D42-B338-619C993B899A}" name="SN storage" dataDxfId="95"/>
    <tableColumn id="4" xr3:uid="{BB60E2EB-D71C-4412-8970-89481FA291A8}" name="Storage model"/>
    <tableColumn id="7" xr3:uid="{F7262B7C-8FCE-4C83-9F95-3C3B472B8245}" name="PartNumber"/>
    <tableColumn id="8" xr3:uid="{6662E05B-54C7-448C-A80C-FFD09370C737}" name="Model" dataDxfId="94"/>
    <tableColumn id="15" xr3:uid="{AC961428-76FE-4092-B41B-9D9CC2186A78}" name="ZIP type" dataDxfId="93"/>
    <tableColumn id="9" xr3:uid="{1E601EA4-5CF9-481A-B8E0-BFF058A30432}" name="Description"/>
    <tableColumn id="10" xr3:uid="{7601A1A7-6505-4506-B0E6-CA87F45F7C17}" name="qty" dataDxfId="92"/>
    <tableColumn id="1" xr3:uid="{7AA46374-A887-47E6-BC83-2655387D919F}" name="Цена за ед, USD в т.ч. НДС"/>
    <tableColumn id="5" xr3:uid="{D794C5E3-904B-44D7-90E2-50F740126C7E}" name="Стоимость, USD в т.ч. НДС" dataDxfId="87">
      <calculatedColumnFormula>Таблица1[[#This Row],[qty]]*Таблица1[[#This Row],[Цена за ед, USD в т.ч. НДС]]</calculatedColumnFormula>
    </tableColumn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1978BE8-016C-4CF4-A5A7-30622F817641}" name="Таблица13" displayName="Таблица13" ref="A3:J20" totalsRowShown="0">
  <autoFilter ref="A3:J20" xr:uid="{30CD51B2-431B-4ECC-9C05-0307315859E9}"/>
  <sortState ref="A4:H7">
    <sortCondition ref="B10:B15"/>
  </sortState>
  <tableColumns count="10">
    <tableColumn id="2" xr3:uid="{5E69CFE0-F3A4-4AFF-998D-314E3041ED29}" name="Storage"/>
    <tableColumn id="3" xr3:uid="{BA3AFF53-0D50-45A8-92A0-78DF232E640E}" name="SN Storage" dataDxfId="91"/>
    <tableColumn id="4" xr3:uid="{1893109E-1DAC-41C5-BFF5-5A1033BB321C}" name="Storage model"/>
    <tableColumn id="7" xr3:uid="{42615413-5458-4028-9A4B-75B44C5F94D0}" name="PartNumber"/>
    <tableColumn id="8" xr3:uid="{EC29906E-5300-4D41-9472-18E950BE872E}" name="Model" dataDxfId="90"/>
    <tableColumn id="15" xr3:uid="{B1903295-4FF1-4C39-9526-8A370B73087C}" name="ZIP type" dataDxfId="89"/>
    <tableColumn id="9" xr3:uid="{1422A1F8-F926-45D5-A178-26BB0D41A3EB}" name="Description"/>
    <tableColumn id="10" xr3:uid="{190FA34A-2FEB-43D6-A7C1-09A1ED331535}" name="qty" dataDxfId="88"/>
    <tableColumn id="1" xr3:uid="{71AF0B61-10EF-4591-BBEE-3F109BE6A616}" name="Цена за ед, USD в т.ч. НДС"/>
    <tableColumn id="5" xr3:uid="{FEBDD312-CAC2-49E7-A113-1E1E37CC951E}" name="Стоимость, USD в т.ч. НДС" dataDxfId="78">
      <calculatedColumnFormula>Таблица13[[#This Row],[qty]]*Таблица13[[#This Row],[Цена за ед, USD в т.ч. НДС]]</calculatedColumnFormula>
    </tableColumn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509F18-5563-4BCD-A8E4-A503D82C6630}">
  <dimension ref="A4:J11"/>
  <sheetViews>
    <sheetView workbookViewId="0">
      <selection activeCell="J4" sqref="J4"/>
    </sheetView>
  </sheetViews>
  <sheetFormatPr defaultRowHeight="14.4" x14ac:dyDescent="0.3"/>
  <cols>
    <col min="1" max="1" width="13.44140625" bestFit="1" customWidth="1"/>
    <col min="2" max="2" width="10.5546875" bestFit="1" customWidth="1"/>
    <col min="3" max="3" width="15.88671875" bestFit="1" customWidth="1"/>
    <col min="4" max="5" width="20.5546875" bestFit="1" customWidth="1"/>
    <col min="6" max="6" width="17.88671875" bestFit="1" customWidth="1"/>
    <col min="7" max="7" width="19.33203125" bestFit="1" customWidth="1"/>
    <col min="9" max="9" width="26.5546875" customWidth="1"/>
    <col min="10" max="10" width="26.109375" customWidth="1"/>
  </cols>
  <sheetData>
    <row r="4" spans="1:10" x14ac:dyDescent="0.3">
      <c r="A4" s="15" t="s">
        <v>0</v>
      </c>
      <c r="B4" s="15" t="s">
        <v>18</v>
      </c>
      <c r="C4" s="15" t="s">
        <v>1</v>
      </c>
      <c r="D4" s="15" t="s">
        <v>2</v>
      </c>
      <c r="E4" s="15" t="s">
        <v>3</v>
      </c>
      <c r="F4" s="15" t="s">
        <v>4</v>
      </c>
      <c r="G4" s="15" t="s">
        <v>5</v>
      </c>
      <c r="H4" s="16" t="s">
        <v>6</v>
      </c>
      <c r="I4" s="14" t="s">
        <v>101</v>
      </c>
      <c r="J4" s="14" t="s">
        <v>102</v>
      </c>
    </row>
    <row r="5" spans="1:10" x14ac:dyDescent="0.3">
      <c r="A5" s="17" t="s">
        <v>7</v>
      </c>
      <c r="B5" s="18">
        <v>442557</v>
      </c>
      <c r="C5" s="19" t="s">
        <v>8</v>
      </c>
      <c r="D5" s="19" t="s">
        <v>9</v>
      </c>
      <c r="E5" s="19" t="s">
        <v>9</v>
      </c>
      <c r="F5" s="19" t="s">
        <v>10</v>
      </c>
      <c r="G5" s="19" t="s">
        <v>11</v>
      </c>
      <c r="H5" s="20">
        <v>10</v>
      </c>
      <c r="I5" s="21"/>
      <c r="J5" s="21">
        <f>H5*I5</f>
        <v>0</v>
      </c>
    </row>
    <row r="6" spans="1:10" x14ac:dyDescent="0.3">
      <c r="A6" s="22" t="s">
        <v>7</v>
      </c>
      <c r="B6" s="23">
        <v>442557</v>
      </c>
      <c r="C6" s="21" t="s">
        <v>8</v>
      </c>
      <c r="D6" s="24" t="s">
        <v>12</v>
      </c>
      <c r="E6" s="21" t="s">
        <v>12</v>
      </c>
      <c r="F6" s="21" t="s">
        <v>10</v>
      </c>
      <c r="G6" s="21" t="s">
        <v>13</v>
      </c>
      <c r="H6" s="25">
        <v>10</v>
      </c>
      <c r="I6" s="21"/>
      <c r="J6" s="21">
        <f t="shared" ref="J6:J10" si="0">H6*I6</f>
        <v>0</v>
      </c>
    </row>
    <row r="7" spans="1:10" x14ac:dyDescent="0.3">
      <c r="A7" s="17" t="s">
        <v>7</v>
      </c>
      <c r="B7" s="18">
        <v>442557</v>
      </c>
      <c r="C7" s="19" t="s">
        <v>8</v>
      </c>
      <c r="D7" s="19" t="s">
        <v>19</v>
      </c>
      <c r="E7" s="19" t="s">
        <v>19</v>
      </c>
      <c r="F7" s="19" t="s">
        <v>14</v>
      </c>
      <c r="G7" s="19"/>
      <c r="H7" s="20">
        <v>2</v>
      </c>
      <c r="I7" s="21"/>
      <c r="J7" s="21">
        <f t="shared" si="0"/>
        <v>0</v>
      </c>
    </row>
    <row r="8" spans="1:10" x14ac:dyDescent="0.3">
      <c r="A8" s="22" t="s">
        <v>7</v>
      </c>
      <c r="B8" s="23">
        <v>442557</v>
      </c>
      <c r="C8" s="21" t="s">
        <v>8</v>
      </c>
      <c r="D8" s="19" t="s">
        <v>19</v>
      </c>
      <c r="E8" s="19" t="s">
        <v>19</v>
      </c>
      <c r="F8" s="21" t="s">
        <v>15</v>
      </c>
      <c r="G8" s="21"/>
      <c r="H8" s="25">
        <v>4</v>
      </c>
      <c r="I8" s="21"/>
      <c r="J8" s="21">
        <f t="shared" si="0"/>
        <v>0</v>
      </c>
    </row>
    <row r="9" spans="1:10" x14ac:dyDescent="0.3">
      <c r="A9" s="17" t="s">
        <v>7</v>
      </c>
      <c r="B9" s="18">
        <v>442557</v>
      </c>
      <c r="C9" s="19" t="s">
        <v>8</v>
      </c>
      <c r="D9" s="19" t="s">
        <v>19</v>
      </c>
      <c r="E9" s="19" t="s">
        <v>19</v>
      </c>
      <c r="F9" s="19" t="s">
        <v>16</v>
      </c>
      <c r="G9" s="19"/>
      <c r="H9" s="20">
        <v>2</v>
      </c>
      <c r="I9" s="21"/>
      <c r="J9" s="21">
        <f t="shared" si="0"/>
        <v>0</v>
      </c>
    </row>
    <row r="10" spans="1:10" x14ac:dyDescent="0.3">
      <c r="A10" s="22" t="s">
        <v>7</v>
      </c>
      <c r="B10" s="23">
        <v>442557</v>
      </c>
      <c r="C10" s="21" t="s">
        <v>8</v>
      </c>
      <c r="D10" s="19" t="s">
        <v>19</v>
      </c>
      <c r="E10" s="19" t="s">
        <v>19</v>
      </c>
      <c r="F10" s="21" t="s">
        <v>17</v>
      </c>
      <c r="G10" s="21"/>
      <c r="H10" s="25">
        <v>1</v>
      </c>
      <c r="I10" s="21"/>
      <c r="J10" s="21">
        <f t="shared" si="0"/>
        <v>0</v>
      </c>
    </row>
    <row r="11" spans="1:10" x14ac:dyDescent="0.3">
      <c r="A11" s="17" t="s">
        <v>103</v>
      </c>
      <c r="B11" s="21"/>
      <c r="C11" s="21"/>
      <c r="D11" s="21"/>
      <c r="E11" s="21"/>
      <c r="F11" s="21"/>
      <c r="G11" s="21"/>
      <c r="H11" s="21"/>
      <c r="I11" s="21"/>
      <c r="J11" s="21">
        <f>SUM(J5:J10)</f>
        <v>0</v>
      </c>
    </row>
  </sheetData>
  <conditionalFormatting sqref="B5:B10">
    <cfRule type="expression" dxfId="77" priority="9" stopIfTrue="1">
      <formula>DATEDIF($A5,$A$1,"d")&gt;1825</formula>
    </cfRule>
    <cfRule type="expression" dxfId="76" priority="10">
      <formula>DATEDIF($A5,$A$1,"d")&gt;1095</formula>
    </cfRule>
  </conditionalFormatting>
  <conditionalFormatting sqref="D5:D10">
    <cfRule type="duplicateValues" dxfId="75" priority="12"/>
    <cfRule type="containsText" dxfId="74" priority="13" operator="containsText" text="NA">
      <formula>NOT(ISERROR(SEARCH("NA",D5)))</formula>
    </cfRule>
  </conditionalFormatting>
  <conditionalFormatting sqref="E5:E6 G5:G10">
    <cfRule type="containsText" dxfId="73" priority="11" operator="containsText" text="NA">
      <formula>NOT(ISERROR(SEARCH("NA",E5)))</formula>
    </cfRule>
  </conditionalFormatting>
  <conditionalFormatting sqref="G5:G10">
    <cfRule type="duplicateValues" dxfId="72" priority="14"/>
  </conditionalFormatting>
  <conditionalFormatting sqref="E7">
    <cfRule type="duplicateValues" dxfId="71" priority="7"/>
    <cfRule type="containsText" dxfId="70" priority="8" operator="containsText" text="NA">
      <formula>NOT(ISERROR(SEARCH("NA",E7)))</formula>
    </cfRule>
  </conditionalFormatting>
  <conditionalFormatting sqref="E8">
    <cfRule type="duplicateValues" dxfId="69" priority="5"/>
    <cfRule type="containsText" dxfId="68" priority="6" operator="containsText" text="NA">
      <formula>NOT(ISERROR(SEARCH("NA",E8)))</formula>
    </cfRule>
  </conditionalFormatting>
  <conditionalFormatting sqref="E9">
    <cfRule type="duplicateValues" dxfId="67" priority="3"/>
    <cfRule type="containsText" dxfId="66" priority="4" operator="containsText" text="NA">
      <formula>NOT(ISERROR(SEARCH("NA",E9)))</formula>
    </cfRule>
  </conditionalFormatting>
  <conditionalFormatting sqref="E10">
    <cfRule type="duplicateValues" dxfId="65" priority="1"/>
    <cfRule type="containsText" dxfId="64" priority="2" operator="containsText" text="NA">
      <formula>NOT(ISERROR(SEARCH("NA",E10)))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E13F74-7B79-4139-B8FE-4423942D9E64}">
  <dimension ref="A4:J12"/>
  <sheetViews>
    <sheetView workbookViewId="0">
      <selection activeCell="J4" sqref="J4"/>
    </sheetView>
  </sheetViews>
  <sheetFormatPr defaultRowHeight="14.4" x14ac:dyDescent="0.3"/>
  <cols>
    <col min="1" max="1" width="15.33203125" bestFit="1" customWidth="1"/>
    <col min="2" max="2" width="25.5546875" bestFit="1" customWidth="1"/>
    <col min="3" max="3" width="16.44140625" bestFit="1" customWidth="1"/>
    <col min="4" max="5" width="20.5546875" bestFit="1" customWidth="1"/>
    <col min="6" max="6" width="18" bestFit="1" customWidth="1"/>
    <col min="7" max="7" width="26.77734375" customWidth="1"/>
    <col min="8" max="8" width="3.88671875" bestFit="1" customWidth="1"/>
    <col min="9" max="9" width="25.21875" customWidth="1"/>
    <col min="10" max="10" width="28.44140625" customWidth="1"/>
  </cols>
  <sheetData>
    <row r="4" spans="1:10" x14ac:dyDescent="0.3">
      <c r="A4" s="1" t="s">
        <v>0</v>
      </c>
      <c r="B4" s="15" t="s">
        <v>18</v>
      </c>
      <c r="C4" s="15" t="s">
        <v>1</v>
      </c>
      <c r="D4" s="15" t="s">
        <v>2</v>
      </c>
      <c r="E4" s="15" t="s">
        <v>3</v>
      </c>
      <c r="F4" s="15" t="s">
        <v>4</v>
      </c>
      <c r="G4" s="15" t="s">
        <v>5</v>
      </c>
      <c r="H4" s="16" t="s">
        <v>6</v>
      </c>
      <c r="I4" s="14" t="s">
        <v>101</v>
      </c>
      <c r="J4" s="14" t="s">
        <v>102</v>
      </c>
    </row>
    <row r="5" spans="1:10" x14ac:dyDescent="0.3">
      <c r="A5" s="2" t="s">
        <v>20</v>
      </c>
      <c r="B5" s="26" t="s">
        <v>21</v>
      </c>
      <c r="C5" s="19" t="s">
        <v>22</v>
      </c>
      <c r="D5" s="19" t="s">
        <v>19</v>
      </c>
      <c r="E5" s="19" t="s">
        <v>19</v>
      </c>
      <c r="F5" s="19" t="s">
        <v>23</v>
      </c>
      <c r="G5" s="19" t="s">
        <v>19</v>
      </c>
      <c r="H5" s="20">
        <v>2</v>
      </c>
      <c r="I5" s="21"/>
      <c r="J5" s="21">
        <f>H5*I5</f>
        <v>0</v>
      </c>
    </row>
    <row r="6" spans="1:10" x14ac:dyDescent="0.3">
      <c r="A6" s="3" t="s">
        <v>20</v>
      </c>
      <c r="B6" s="21" t="s">
        <v>21</v>
      </c>
      <c r="C6" s="21" t="s">
        <v>22</v>
      </c>
      <c r="D6" s="19" t="s">
        <v>19</v>
      </c>
      <c r="E6" s="21" t="s">
        <v>19</v>
      </c>
      <c r="F6" s="21" t="s">
        <v>24</v>
      </c>
      <c r="G6" s="21" t="s">
        <v>19</v>
      </c>
      <c r="H6" s="25">
        <v>1</v>
      </c>
      <c r="I6" s="21"/>
      <c r="J6" s="21">
        <f t="shared" ref="J6:J11" si="0">H6*I6</f>
        <v>0</v>
      </c>
    </row>
    <row r="7" spans="1:10" x14ac:dyDescent="0.3">
      <c r="A7" s="2" t="s">
        <v>20</v>
      </c>
      <c r="B7" s="26" t="s">
        <v>21</v>
      </c>
      <c r="C7" s="19" t="s">
        <v>22</v>
      </c>
      <c r="D7" s="19" t="s">
        <v>25</v>
      </c>
      <c r="E7" s="19" t="s">
        <v>26</v>
      </c>
      <c r="F7" s="19" t="s">
        <v>27</v>
      </c>
      <c r="G7" s="19" t="s">
        <v>28</v>
      </c>
      <c r="H7" s="20">
        <v>1</v>
      </c>
      <c r="I7" s="21"/>
      <c r="J7" s="21">
        <f t="shared" si="0"/>
        <v>0</v>
      </c>
    </row>
    <row r="8" spans="1:10" x14ac:dyDescent="0.3">
      <c r="A8" s="3" t="s">
        <v>20</v>
      </c>
      <c r="B8" s="21" t="s">
        <v>21</v>
      </c>
      <c r="C8" s="21" t="s">
        <v>22</v>
      </c>
      <c r="D8" s="19" t="s">
        <v>19</v>
      </c>
      <c r="E8" s="21" t="s">
        <v>19</v>
      </c>
      <c r="F8" s="21" t="s">
        <v>29</v>
      </c>
      <c r="G8" s="21" t="s">
        <v>19</v>
      </c>
      <c r="H8" s="25">
        <v>1</v>
      </c>
      <c r="I8" s="21"/>
      <c r="J8" s="21">
        <f t="shared" si="0"/>
        <v>0</v>
      </c>
    </row>
    <row r="9" spans="1:10" x14ac:dyDescent="0.3">
      <c r="A9" s="2" t="s">
        <v>20</v>
      </c>
      <c r="B9" s="26" t="s">
        <v>21</v>
      </c>
      <c r="C9" s="19" t="s">
        <v>22</v>
      </c>
      <c r="D9" s="19" t="s">
        <v>19</v>
      </c>
      <c r="E9" s="19" t="s">
        <v>19</v>
      </c>
      <c r="F9" s="19" t="s">
        <v>16</v>
      </c>
      <c r="G9" s="19" t="s">
        <v>19</v>
      </c>
      <c r="H9" s="20">
        <v>1</v>
      </c>
      <c r="I9" s="21"/>
      <c r="J9" s="21">
        <f t="shared" si="0"/>
        <v>0</v>
      </c>
    </row>
    <row r="10" spans="1:10" x14ac:dyDescent="0.3">
      <c r="A10" s="3" t="s">
        <v>20</v>
      </c>
      <c r="B10" s="21" t="s">
        <v>21</v>
      </c>
      <c r="C10" s="21" t="s">
        <v>22</v>
      </c>
      <c r="D10" s="21" t="s">
        <v>30</v>
      </c>
      <c r="E10" s="21" t="s">
        <v>19</v>
      </c>
      <c r="F10" s="21" t="s">
        <v>17</v>
      </c>
      <c r="G10" s="21" t="s">
        <v>19</v>
      </c>
      <c r="H10" s="25">
        <v>1</v>
      </c>
      <c r="I10" s="21"/>
      <c r="J10" s="21">
        <f t="shared" si="0"/>
        <v>0</v>
      </c>
    </row>
    <row r="11" spans="1:10" x14ac:dyDescent="0.3">
      <c r="A11" s="27" t="s">
        <v>20</v>
      </c>
      <c r="B11" s="26" t="s">
        <v>21</v>
      </c>
      <c r="C11" s="19" t="s">
        <v>22</v>
      </c>
      <c r="D11" s="19" t="s">
        <v>31</v>
      </c>
      <c r="E11" s="19" t="s">
        <v>19</v>
      </c>
      <c r="F11" s="19" t="s">
        <v>32</v>
      </c>
      <c r="G11" s="19" t="s">
        <v>19</v>
      </c>
      <c r="H11" s="20">
        <v>1</v>
      </c>
      <c r="I11" s="21"/>
      <c r="J11" s="21">
        <f t="shared" si="0"/>
        <v>0</v>
      </c>
    </row>
    <row r="12" spans="1:10" x14ac:dyDescent="0.3">
      <c r="A12" s="28" t="s">
        <v>103</v>
      </c>
      <c r="B12" s="21"/>
      <c r="C12" s="21"/>
      <c r="D12" s="21"/>
      <c r="E12" s="21"/>
      <c r="F12" s="21"/>
      <c r="G12" s="21"/>
      <c r="H12" s="21"/>
      <c r="I12" s="21"/>
      <c r="J12" s="21">
        <f>SUM(J5:J11)</f>
        <v>0</v>
      </c>
    </row>
  </sheetData>
  <conditionalFormatting sqref="B5 B7 B9 B11">
    <cfRule type="expression" dxfId="63" priority="13" stopIfTrue="1">
      <formula>DATEDIF(#REF!,#REF!,"d")&gt;1825</formula>
    </cfRule>
    <cfRule type="expression" dxfId="62" priority="14">
      <formula>DATEDIF(#REF!,#REF!,"d")&gt;1095</formula>
    </cfRule>
  </conditionalFormatting>
  <conditionalFormatting sqref="D5:D11">
    <cfRule type="duplicateValues" dxfId="61" priority="16"/>
    <cfRule type="containsText" dxfId="60" priority="17" operator="containsText" text="NA">
      <formula>NOT(ISERROR(SEARCH("NA",D5)))</formula>
    </cfRule>
  </conditionalFormatting>
  <conditionalFormatting sqref="E7 G7">
    <cfRule type="containsText" dxfId="59" priority="15" operator="containsText" text="NA">
      <formula>NOT(ISERROR(SEARCH("NA",E7)))</formula>
    </cfRule>
  </conditionalFormatting>
  <conditionalFormatting sqref="G7">
    <cfRule type="duplicateValues" dxfId="58" priority="18"/>
  </conditionalFormatting>
  <conditionalFormatting sqref="E5">
    <cfRule type="duplicateValues" dxfId="57" priority="11"/>
    <cfRule type="containsText" dxfId="56" priority="12" operator="containsText" text="NA">
      <formula>NOT(ISERROR(SEARCH("NA",E5)))</formula>
    </cfRule>
  </conditionalFormatting>
  <conditionalFormatting sqref="E9">
    <cfRule type="duplicateValues" dxfId="55" priority="9"/>
    <cfRule type="containsText" dxfId="54" priority="10" operator="containsText" text="NA">
      <formula>NOT(ISERROR(SEARCH("NA",E9)))</formula>
    </cfRule>
  </conditionalFormatting>
  <conditionalFormatting sqref="E11">
    <cfRule type="duplicateValues" dxfId="53" priority="7"/>
    <cfRule type="containsText" dxfId="52" priority="8" operator="containsText" text="NA">
      <formula>NOT(ISERROR(SEARCH("NA",E11)))</formula>
    </cfRule>
  </conditionalFormatting>
  <conditionalFormatting sqref="G5">
    <cfRule type="duplicateValues" dxfId="51" priority="5"/>
    <cfRule type="containsText" dxfId="50" priority="6" operator="containsText" text="NA">
      <formula>NOT(ISERROR(SEARCH("NA",G5)))</formula>
    </cfRule>
  </conditionalFormatting>
  <conditionalFormatting sqref="G9">
    <cfRule type="duplicateValues" dxfId="49" priority="3"/>
    <cfRule type="containsText" dxfId="48" priority="4" operator="containsText" text="NA">
      <formula>NOT(ISERROR(SEARCH("NA",G9)))</formula>
    </cfRule>
  </conditionalFormatting>
  <conditionalFormatting sqref="G11">
    <cfRule type="duplicateValues" dxfId="47" priority="1"/>
    <cfRule type="containsText" dxfId="46" priority="2" operator="containsText" text="NA">
      <formula>NOT(ISERROR(SEARCH("NA",G11)))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2465AC-8F87-4CAE-8E53-FA7BC3662719}">
  <dimension ref="A3:J11"/>
  <sheetViews>
    <sheetView workbookViewId="0">
      <selection activeCell="F16" sqref="F16"/>
    </sheetView>
  </sheetViews>
  <sheetFormatPr defaultRowHeight="14.4" x14ac:dyDescent="0.3"/>
  <cols>
    <col min="1" max="1" width="18" bestFit="1" customWidth="1"/>
    <col min="2" max="2" width="13.109375" bestFit="1" customWidth="1"/>
    <col min="3" max="3" width="16.44140625" bestFit="1" customWidth="1"/>
    <col min="4" max="5" width="20.5546875" bestFit="1" customWidth="1"/>
    <col min="6" max="6" width="18" bestFit="1" customWidth="1"/>
    <col min="7" max="7" width="23.33203125" bestFit="1" customWidth="1"/>
    <col min="8" max="8" width="6.109375" bestFit="1" customWidth="1"/>
    <col min="9" max="9" width="25.88671875" customWidth="1"/>
    <col min="10" max="10" width="28.44140625" customWidth="1"/>
  </cols>
  <sheetData>
    <row r="3" spans="1:10" x14ac:dyDescent="0.3">
      <c r="A3" t="s">
        <v>0</v>
      </c>
      <c r="B3" t="s">
        <v>33</v>
      </c>
      <c r="C3" t="s">
        <v>1</v>
      </c>
      <c r="D3" t="s">
        <v>2</v>
      </c>
      <c r="E3" t="s">
        <v>3</v>
      </c>
      <c r="F3" t="s">
        <v>4</v>
      </c>
      <c r="G3" t="s">
        <v>5</v>
      </c>
      <c r="H3" t="s">
        <v>6</v>
      </c>
      <c r="I3" t="s">
        <v>101</v>
      </c>
      <c r="J3" t="s">
        <v>102</v>
      </c>
    </row>
    <row r="4" spans="1:10" x14ac:dyDescent="0.3">
      <c r="A4" t="s">
        <v>34</v>
      </c>
      <c r="B4" s="4" t="s">
        <v>35</v>
      </c>
      <c r="C4" t="s">
        <v>36</v>
      </c>
      <c r="D4" t="s">
        <v>19</v>
      </c>
      <c r="E4" t="s">
        <v>19</v>
      </c>
      <c r="F4" t="s">
        <v>23</v>
      </c>
      <c r="H4" s="5">
        <v>2</v>
      </c>
      <c r="J4">
        <f>Таблица1[[#This Row],[qty]]*Таблица1[[#This Row],[Цена за ед, USD в т.ч. НДС]]</f>
        <v>0</v>
      </c>
    </row>
    <row r="5" spans="1:10" x14ac:dyDescent="0.3">
      <c r="A5" t="s">
        <v>34</v>
      </c>
      <c r="B5" s="4" t="s">
        <v>35</v>
      </c>
      <c r="C5" t="s">
        <v>36</v>
      </c>
      <c r="D5" t="s">
        <v>19</v>
      </c>
      <c r="E5" t="s">
        <v>19</v>
      </c>
      <c r="F5" t="s">
        <v>24</v>
      </c>
      <c r="H5" s="5">
        <v>1</v>
      </c>
      <c r="J5">
        <f>Таблица1[[#This Row],[qty]]*Таблица1[[#This Row],[Цена за ед, USD в т.ч. НДС]]</f>
        <v>0</v>
      </c>
    </row>
    <row r="6" spans="1:10" ht="16.8" x14ac:dyDescent="0.4">
      <c r="A6" t="s">
        <v>34</v>
      </c>
      <c r="B6" s="4" t="s">
        <v>35</v>
      </c>
      <c r="C6" t="s">
        <v>36</v>
      </c>
      <c r="D6" s="6" t="s">
        <v>25</v>
      </c>
      <c r="F6" t="s">
        <v>27</v>
      </c>
      <c r="G6" t="s">
        <v>37</v>
      </c>
      <c r="H6" s="5">
        <v>1</v>
      </c>
      <c r="J6">
        <f>Таблица1[[#This Row],[qty]]*Таблица1[[#This Row],[Цена за ед, USD в т.ч. НДС]]</f>
        <v>0</v>
      </c>
    </row>
    <row r="7" spans="1:10" x14ac:dyDescent="0.3">
      <c r="A7" t="s">
        <v>34</v>
      </c>
      <c r="B7" s="4" t="s">
        <v>35</v>
      </c>
      <c r="C7" t="s">
        <v>36</v>
      </c>
      <c r="D7" t="s">
        <v>19</v>
      </c>
      <c r="E7" t="s">
        <v>19</v>
      </c>
      <c r="F7" t="s">
        <v>29</v>
      </c>
      <c r="H7" s="5">
        <v>1</v>
      </c>
      <c r="J7">
        <f>Таблица1[[#This Row],[qty]]*Таблица1[[#This Row],[Цена за ед, USD в т.ч. НДС]]</f>
        <v>0</v>
      </c>
    </row>
    <row r="8" spans="1:10" x14ac:dyDescent="0.3">
      <c r="A8" t="s">
        <v>34</v>
      </c>
      <c r="B8" s="4" t="s">
        <v>35</v>
      </c>
      <c r="C8" t="s">
        <v>36</v>
      </c>
      <c r="D8" t="s">
        <v>19</v>
      </c>
      <c r="E8" t="s">
        <v>19</v>
      </c>
      <c r="F8" t="s">
        <v>16</v>
      </c>
      <c r="H8" s="5">
        <v>1</v>
      </c>
      <c r="J8">
        <f>Таблица1[[#This Row],[qty]]*Таблица1[[#This Row],[Цена за ед, USD в т.ч. НДС]]</f>
        <v>0</v>
      </c>
    </row>
    <row r="9" spans="1:10" x14ac:dyDescent="0.3">
      <c r="A9" t="s">
        <v>34</v>
      </c>
      <c r="B9" s="4" t="s">
        <v>35</v>
      </c>
      <c r="C9" t="s">
        <v>36</v>
      </c>
      <c r="D9" t="s">
        <v>38</v>
      </c>
      <c r="F9" t="s">
        <v>17</v>
      </c>
      <c r="G9" t="s">
        <v>39</v>
      </c>
      <c r="H9" s="5">
        <v>1</v>
      </c>
      <c r="J9">
        <f>Таблица1[[#This Row],[qty]]*Таблица1[[#This Row],[Цена за ед, USD в т.ч. НДС]]</f>
        <v>0</v>
      </c>
    </row>
    <row r="10" spans="1:10" x14ac:dyDescent="0.3">
      <c r="A10" t="s">
        <v>34</v>
      </c>
      <c r="B10" s="4" t="s">
        <v>35</v>
      </c>
      <c r="C10" t="s">
        <v>36</v>
      </c>
      <c r="D10" t="s">
        <v>40</v>
      </c>
      <c r="F10" t="s">
        <v>32</v>
      </c>
      <c r="G10" t="s">
        <v>41</v>
      </c>
      <c r="H10" s="5">
        <v>1</v>
      </c>
      <c r="J10">
        <f>Таблица1[[#This Row],[qty]]*Таблица1[[#This Row],[Цена за ед, USD в т.ч. НДС]]</f>
        <v>0</v>
      </c>
    </row>
    <row r="11" spans="1:10" x14ac:dyDescent="0.3">
      <c r="A11" t="s">
        <v>104</v>
      </c>
      <c r="B11" s="4"/>
      <c r="E11" s="29"/>
      <c r="F11" s="29"/>
      <c r="H11" s="11"/>
      <c r="J11" s="30">
        <f>SUM(J4:J10)</f>
        <v>0</v>
      </c>
    </row>
  </sheetData>
  <conditionalFormatting sqref="B4:B11">
    <cfRule type="expression" dxfId="45" priority="5" stopIfTrue="1">
      <formula>DATEDIF(#REF!,#REF!,"d")&gt;1825</formula>
    </cfRule>
    <cfRule type="expression" dxfId="44" priority="6">
      <formula>DATEDIF(#REF!,#REF!,"d")&gt;1095</formula>
    </cfRule>
  </conditionalFormatting>
  <conditionalFormatting sqref="D4:D11">
    <cfRule type="duplicateValues" dxfId="43" priority="8"/>
    <cfRule type="containsText" dxfId="42" priority="9" operator="containsText" text="NA">
      <formula>NOT(ISERROR(SEARCH("NA",D4)))</formula>
    </cfRule>
  </conditionalFormatting>
  <conditionalFormatting sqref="E6 G4:G11 E9:E10">
    <cfRule type="containsText" dxfId="41" priority="7" operator="containsText" text="NA">
      <formula>NOT(ISERROR(SEARCH("NA",E4)))</formula>
    </cfRule>
  </conditionalFormatting>
  <conditionalFormatting sqref="G4:G11">
    <cfRule type="duplicateValues" dxfId="40" priority="10"/>
  </conditionalFormatting>
  <conditionalFormatting sqref="E4:E5">
    <cfRule type="duplicateValues" dxfId="39" priority="3"/>
    <cfRule type="containsText" dxfId="38" priority="4" operator="containsText" text="NA">
      <formula>NOT(ISERROR(SEARCH("NA",E4)))</formula>
    </cfRule>
  </conditionalFormatting>
  <conditionalFormatting sqref="E7:E8">
    <cfRule type="duplicateValues" dxfId="37" priority="1"/>
    <cfRule type="containsText" dxfId="36" priority="2" operator="containsText" text="NA">
      <formula>NOT(ISERROR(SEARCH("NA",E7)))</formula>
    </cfRule>
  </conditionalFormatting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BCC6E4-F978-4695-99D1-41CC39833C45}">
  <dimension ref="A3:J20"/>
  <sheetViews>
    <sheetView topLeftCell="D1" workbookViewId="0">
      <selection activeCell="J3" sqref="J3"/>
    </sheetView>
  </sheetViews>
  <sheetFormatPr defaultRowHeight="14.4" x14ac:dyDescent="0.3"/>
  <cols>
    <col min="1" max="1" width="16" bestFit="1" customWidth="1"/>
    <col min="2" max="2" width="14.33203125" customWidth="1"/>
    <col min="3" max="3" width="16.33203125" bestFit="1" customWidth="1"/>
    <col min="4" max="4" width="27.88671875" bestFit="1" customWidth="1"/>
    <col min="5" max="5" width="31.33203125" customWidth="1"/>
    <col min="6" max="6" width="17.88671875" bestFit="1" customWidth="1"/>
    <col min="7" max="7" width="49.88671875" customWidth="1"/>
    <col min="9" max="9" width="26.44140625" customWidth="1"/>
    <col min="10" max="10" width="33.33203125" customWidth="1"/>
  </cols>
  <sheetData>
    <row r="3" spans="1:10" x14ac:dyDescent="0.3">
      <c r="A3" t="s">
        <v>0</v>
      </c>
      <c r="B3" t="s">
        <v>18</v>
      </c>
      <c r="C3" t="s">
        <v>1</v>
      </c>
      <c r="D3" t="s">
        <v>2</v>
      </c>
      <c r="E3" t="s">
        <v>3</v>
      </c>
      <c r="F3" t="s">
        <v>4</v>
      </c>
      <c r="G3" t="s">
        <v>5</v>
      </c>
      <c r="H3" t="s">
        <v>6</v>
      </c>
      <c r="I3" t="s">
        <v>101</v>
      </c>
      <c r="J3" t="s">
        <v>102</v>
      </c>
    </row>
    <row r="4" spans="1:10" x14ac:dyDescent="0.3">
      <c r="A4" s="7" t="s">
        <v>42</v>
      </c>
      <c r="B4" s="8">
        <v>952142000245</v>
      </c>
      <c r="C4" t="s">
        <v>43</v>
      </c>
      <c r="D4" t="s">
        <v>44</v>
      </c>
      <c r="F4" t="s">
        <v>14</v>
      </c>
      <c r="G4" t="s">
        <v>45</v>
      </c>
      <c r="H4" s="5">
        <v>1</v>
      </c>
      <c r="J4">
        <f>Таблица13[[#This Row],[qty]]*Таблица13[[#This Row],[Цена за ед, USD в т.ч. НДС]]</f>
        <v>0</v>
      </c>
    </row>
    <row r="5" spans="1:10" x14ac:dyDescent="0.3">
      <c r="A5" s="7" t="s">
        <v>42</v>
      </c>
      <c r="B5" s="8">
        <v>952142000245</v>
      </c>
      <c r="C5" t="s">
        <v>43</v>
      </c>
      <c r="D5" t="s">
        <v>46</v>
      </c>
      <c r="E5" t="s">
        <v>46</v>
      </c>
      <c r="F5" t="s">
        <v>15</v>
      </c>
      <c r="G5" t="s">
        <v>47</v>
      </c>
      <c r="H5" s="5">
        <v>1</v>
      </c>
      <c r="J5">
        <f>Таблица13[[#This Row],[qty]]*Таблица13[[#This Row],[Цена за ед, USD в т.ч. НДС]]</f>
        <v>0</v>
      </c>
    </row>
    <row r="6" spans="1:10" x14ac:dyDescent="0.3">
      <c r="A6" s="7" t="s">
        <v>42</v>
      </c>
      <c r="B6" s="8">
        <v>952142000245</v>
      </c>
      <c r="C6" t="s">
        <v>43</v>
      </c>
      <c r="D6" t="s">
        <v>46</v>
      </c>
      <c r="E6" t="s">
        <v>46</v>
      </c>
      <c r="F6" t="s">
        <v>16</v>
      </c>
      <c r="G6" t="s">
        <v>47</v>
      </c>
      <c r="H6" s="5">
        <v>2</v>
      </c>
      <c r="J6">
        <f>Таблица13[[#This Row],[qty]]*Таблица13[[#This Row],[Цена за ед, USD в т.ч. НДС]]</f>
        <v>0</v>
      </c>
    </row>
    <row r="7" spans="1:10" x14ac:dyDescent="0.3">
      <c r="A7" s="7" t="s">
        <v>42</v>
      </c>
      <c r="B7" s="8">
        <v>952142000245</v>
      </c>
      <c r="C7" t="s">
        <v>43</v>
      </c>
      <c r="D7" s="9" t="s">
        <v>48</v>
      </c>
      <c r="E7" s="9" t="s">
        <v>49</v>
      </c>
      <c r="F7" t="s">
        <v>17</v>
      </c>
      <c r="G7" t="s">
        <v>50</v>
      </c>
      <c r="H7" s="5">
        <v>1</v>
      </c>
      <c r="J7">
        <f>Таблица13[[#This Row],[qty]]*Таблица13[[#This Row],[Цена за ед, USD в т.ч. НДС]]</f>
        <v>0</v>
      </c>
    </row>
    <row r="8" spans="1:10" x14ac:dyDescent="0.3">
      <c r="A8" s="7" t="s">
        <v>51</v>
      </c>
      <c r="B8" s="8">
        <v>952142000245</v>
      </c>
      <c r="C8" t="s">
        <v>52</v>
      </c>
      <c r="D8" s="9" t="s">
        <v>53</v>
      </c>
      <c r="E8" s="9" t="s">
        <v>53</v>
      </c>
      <c r="F8" t="s">
        <v>54</v>
      </c>
      <c r="G8" t="s">
        <v>55</v>
      </c>
      <c r="H8" s="5">
        <v>5</v>
      </c>
      <c r="J8">
        <f>Таблица13[[#This Row],[qty]]*Таблица13[[#This Row],[Цена за ед, USD в т.ч. НДС]]</f>
        <v>0</v>
      </c>
    </row>
    <row r="9" spans="1:10" x14ac:dyDescent="0.3">
      <c r="A9" t="s">
        <v>56</v>
      </c>
      <c r="B9" s="8">
        <v>722037500254</v>
      </c>
      <c r="C9" t="s">
        <v>43</v>
      </c>
      <c r="D9" t="s">
        <v>46</v>
      </c>
      <c r="F9" t="s">
        <v>14</v>
      </c>
      <c r="G9" t="s">
        <v>45</v>
      </c>
      <c r="H9" s="5">
        <v>1</v>
      </c>
      <c r="J9">
        <f>Таблица13[[#This Row],[qty]]*Таблица13[[#This Row],[Цена за ед, USD в т.ч. НДС]]</f>
        <v>0</v>
      </c>
    </row>
    <row r="10" spans="1:10" x14ac:dyDescent="0.3">
      <c r="A10" t="s">
        <v>56</v>
      </c>
      <c r="B10" s="8">
        <v>722037500254</v>
      </c>
      <c r="C10" t="s">
        <v>43</v>
      </c>
      <c r="D10" t="s">
        <v>46</v>
      </c>
      <c r="F10" t="s">
        <v>15</v>
      </c>
      <c r="G10" t="s">
        <v>47</v>
      </c>
      <c r="H10" s="5">
        <v>1</v>
      </c>
      <c r="J10">
        <f>Таблица13[[#This Row],[qty]]*Таблица13[[#This Row],[Цена за ед, USD в т.ч. НДС]]</f>
        <v>0</v>
      </c>
    </row>
    <row r="11" spans="1:10" x14ac:dyDescent="0.3">
      <c r="A11" t="s">
        <v>56</v>
      </c>
      <c r="B11" s="8">
        <v>722037500254</v>
      </c>
      <c r="C11" t="s">
        <v>43</v>
      </c>
      <c r="D11" t="s">
        <v>46</v>
      </c>
      <c r="F11" t="s">
        <v>16</v>
      </c>
      <c r="G11" t="s">
        <v>47</v>
      </c>
      <c r="H11" s="5">
        <v>1</v>
      </c>
      <c r="J11">
        <f>Таблица13[[#This Row],[qty]]*Таблица13[[#This Row],[Цена за ед, USD в т.ч. НДС]]</f>
        <v>0</v>
      </c>
    </row>
    <row r="12" spans="1:10" x14ac:dyDescent="0.3">
      <c r="A12" t="s">
        <v>56</v>
      </c>
      <c r="B12" s="8">
        <v>722037500254</v>
      </c>
      <c r="C12" t="s">
        <v>43</v>
      </c>
      <c r="D12" t="s">
        <v>48</v>
      </c>
      <c r="E12" s="9" t="s">
        <v>57</v>
      </c>
      <c r="F12" t="s">
        <v>17</v>
      </c>
      <c r="G12" t="s">
        <v>50</v>
      </c>
      <c r="H12" s="5">
        <v>1</v>
      </c>
      <c r="J12">
        <f>Таблица13[[#This Row],[qty]]*Таблица13[[#This Row],[Цена за ед, USD в т.ч. НДС]]</f>
        <v>0</v>
      </c>
    </row>
    <row r="13" spans="1:10" x14ac:dyDescent="0.3">
      <c r="A13" t="s">
        <v>56</v>
      </c>
      <c r="B13" s="8">
        <v>722037500254</v>
      </c>
      <c r="C13" t="s">
        <v>43</v>
      </c>
      <c r="D13" t="s">
        <v>58</v>
      </c>
      <c r="E13" s="9" t="s">
        <v>59</v>
      </c>
      <c r="F13" t="s">
        <v>54</v>
      </c>
      <c r="G13" s="9" t="s">
        <v>59</v>
      </c>
      <c r="H13" s="5">
        <v>5</v>
      </c>
      <c r="J13">
        <f>Таблица13[[#This Row],[qty]]*Таблица13[[#This Row],[Цена за ед, USD в т.ч. НДС]]</f>
        <v>0</v>
      </c>
    </row>
    <row r="14" spans="1:10" x14ac:dyDescent="0.3">
      <c r="A14" s="7" t="s">
        <v>60</v>
      </c>
      <c r="B14" s="8">
        <v>952119000277</v>
      </c>
      <c r="C14" t="s">
        <v>43</v>
      </c>
      <c r="D14" t="s">
        <v>46</v>
      </c>
      <c r="F14" t="s">
        <v>24</v>
      </c>
      <c r="G14" t="s">
        <v>45</v>
      </c>
      <c r="H14" s="5">
        <v>1</v>
      </c>
      <c r="J14">
        <f>Таблица13[[#This Row],[qty]]*Таблица13[[#This Row],[Цена за ед, USD в т.ч. НДС]]</f>
        <v>0</v>
      </c>
    </row>
    <row r="15" spans="1:10" x14ac:dyDescent="0.3">
      <c r="A15" s="7" t="s">
        <v>60</v>
      </c>
      <c r="B15" s="8">
        <v>952119000277</v>
      </c>
      <c r="C15" t="s">
        <v>43</v>
      </c>
      <c r="D15" t="s">
        <v>46</v>
      </c>
      <c r="F15" t="s">
        <v>27</v>
      </c>
      <c r="H15" s="5">
        <v>1</v>
      </c>
      <c r="J15">
        <f>Таблица13[[#This Row],[qty]]*Таблица13[[#This Row],[Цена за ед, USD в т.ч. НДС]]</f>
        <v>0</v>
      </c>
    </row>
    <row r="16" spans="1:10" x14ac:dyDescent="0.3">
      <c r="A16" s="7" t="s">
        <v>60</v>
      </c>
      <c r="B16" s="8">
        <v>952119000277</v>
      </c>
      <c r="C16" t="s">
        <v>43</v>
      </c>
      <c r="D16" t="s">
        <v>46</v>
      </c>
      <c r="F16" t="s">
        <v>15</v>
      </c>
      <c r="G16" t="s">
        <v>47</v>
      </c>
      <c r="H16" s="5">
        <v>1</v>
      </c>
      <c r="J16">
        <f>Таблица13[[#This Row],[qty]]*Таблица13[[#This Row],[Цена за ед, USD в т.ч. НДС]]</f>
        <v>0</v>
      </c>
    </row>
    <row r="17" spans="1:10" x14ac:dyDescent="0.3">
      <c r="A17" s="7" t="s">
        <v>60</v>
      </c>
      <c r="B17" s="8">
        <v>952119000277</v>
      </c>
      <c r="C17" t="s">
        <v>43</v>
      </c>
      <c r="D17" t="s">
        <v>46</v>
      </c>
      <c r="F17" t="s">
        <v>16</v>
      </c>
      <c r="G17" t="s">
        <v>47</v>
      </c>
      <c r="H17" s="5">
        <v>1</v>
      </c>
      <c r="J17">
        <f>Таблица13[[#This Row],[qty]]*Таблица13[[#This Row],[Цена за ед, USD в т.ч. НДС]]</f>
        <v>0</v>
      </c>
    </row>
    <row r="18" spans="1:10" x14ac:dyDescent="0.3">
      <c r="A18" s="7" t="s">
        <v>60</v>
      </c>
      <c r="B18" s="8">
        <v>952119000277</v>
      </c>
      <c r="C18" t="s">
        <v>43</v>
      </c>
      <c r="D18" t="s">
        <v>48</v>
      </c>
      <c r="E18" s="9" t="s">
        <v>57</v>
      </c>
      <c r="F18" t="s">
        <v>17</v>
      </c>
      <c r="G18" t="s">
        <v>50</v>
      </c>
      <c r="H18" s="5">
        <v>1</v>
      </c>
      <c r="J18">
        <f>Таблица13[[#This Row],[qty]]*Таблица13[[#This Row],[Цена за ед, USD в т.ч. НДС]]</f>
        <v>0</v>
      </c>
    </row>
    <row r="19" spans="1:10" x14ac:dyDescent="0.3">
      <c r="A19" s="7" t="s">
        <v>60</v>
      </c>
      <c r="B19" s="8">
        <v>952119000277</v>
      </c>
      <c r="C19" t="s">
        <v>43</v>
      </c>
      <c r="D19" t="s">
        <v>61</v>
      </c>
      <c r="E19" s="10" t="s">
        <v>62</v>
      </c>
      <c r="F19" t="s">
        <v>54</v>
      </c>
      <c r="G19" s="10" t="s">
        <v>62</v>
      </c>
      <c r="H19" s="11">
        <v>5</v>
      </c>
      <c r="J19">
        <f>Таблица13[[#This Row],[qty]]*Таблица13[[#This Row],[Цена за ед, USD в т.ч. НДС]]</f>
        <v>0</v>
      </c>
    </row>
    <row r="20" spans="1:10" x14ac:dyDescent="0.3">
      <c r="A20" t="s">
        <v>103</v>
      </c>
      <c r="B20" s="8"/>
      <c r="E20" s="29"/>
      <c r="F20" s="29"/>
      <c r="H20" s="11"/>
      <c r="J20">
        <f>SUM(J4:J19)</f>
        <v>0</v>
      </c>
    </row>
  </sheetData>
  <conditionalFormatting sqref="B4:B20">
    <cfRule type="expression" dxfId="35" priority="12" stopIfTrue="1">
      <formula>DATEDIF(#REF!,#REF!,"d")&gt;1825</formula>
    </cfRule>
    <cfRule type="expression" dxfId="34" priority="13">
      <formula>DATEDIF(#REF!,#REF!,"d")&gt;1095</formula>
    </cfRule>
  </conditionalFormatting>
  <conditionalFormatting sqref="D4 D7:D8">
    <cfRule type="duplicateValues" dxfId="33" priority="15"/>
  </conditionalFormatting>
  <conditionalFormatting sqref="D4:D11">
    <cfRule type="containsText" dxfId="32" priority="11" operator="containsText" text="NA">
      <formula>NOT(ISERROR(SEARCH("NA",D4)))</formula>
    </cfRule>
  </conditionalFormatting>
  <conditionalFormatting sqref="E4:E8 G4:G8">
    <cfRule type="containsText" dxfId="31" priority="14" operator="containsText" text="NA">
      <formula>NOT(ISERROR(SEARCH("NA",E4)))</formula>
    </cfRule>
  </conditionalFormatting>
  <conditionalFormatting sqref="G4:G8">
    <cfRule type="duplicateValues" dxfId="30" priority="16"/>
  </conditionalFormatting>
  <conditionalFormatting sqref="B9:B19">
    <cfRule type="expression" dxfId="29" priority="9" stopIfTrue="1">
      <formula>DATEDIF($A9,$A$1,"d")&gt;1825</formula>
    </cfRule>
    <cfRule type="expression" dxfId="28" priority="10">
      <formula>DATEDIF($A9,$A$1,"d")&gt;1095</formula>
    </cfRule>
  </conditionalFormatting>
  <conditionalFormatting sqref="D12:D13 D18:D19">
    <cfRule type="duplicateValues" dxfId="27" priority="6"/>
    <cfRule type="containsText" dxfId="26" priority="7" operator="containsText" text="NA">
      <formula>NOT(ISERROR(SEARCH("NA",D12)))</formula>
    </cfRule>
  </conditionalFormatting>
  <conditionalFormatting sqref="E9:E19 G9:G19">
    <cfRule type="containsText" dxfId="25" priority="5" operator="containsText" text="NA">
      <formula>NOT(ISERROR(SEARCH("NA",E9)))</formula>
    </cfRule>
  </conditionalFormatting>
  <conditionalFormatting sqref="G9:G19">
    <cfRule type="duplicateValues" dxfId="24" priority="8"/>
  </conditionalFormatting>
  <conditionalFormatting sqref="D15">
    <cfRule type="containsText" dxfId="23" priority="4" operator="containsText" text="NA">
      <formula>NOT(ISERROR(SEARCH("NA",D15)))</formula>
    </cfRule>
  </conditionalFormatting>
  <conditionalFormatting sqref="D17">
    <cfRule type="containsText" dxfId="22" priority="3" operator="containsText" text="NA">
      <formula>NOT(ISERROR(SEARCH("NA",D17)))</formula>
    </cfRule>
  </conditionalFormatting>
  <conditionalFormatting sqref="D16">
    <cfRule type="containsText" dxfId="21" priority="2" operator="containsText" text="NA">
      <formula>NOT(ISERROR(SEARCH("NA",D16)))</formula>
    </cfRule>
  </conditionalFormatting>
  <conditionalFormatting sqref="D14">
    <cfRule type="containsText" dxfId="20" priority="1" operator="containsText" text="NA">
      <formula>NOT(ISERROR(SEARCH("NA",D14)))</formula>
    </cfRule>
  </conditionalFormatting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7EE9DE-E4D3-4894-BB57-5C79A79180FA}">
  <dimension ref="A2:J10"/>
  <sheetViews>
    <sheetView topLeftCell="E1" workbookViewId="0">
      <selection activeCell="I2" sqref="I2:J2"/>
    </sheetView>
  </sheetViews>
  <sheetFormatPr defaultRowHeight="14.4" x14ac:dyDescent="0.3"/>
  <cols>
    <col min="1" max="1" width="11.6640625" bestFit="1" customWidth="1"/>
    <col min="2" max="2" width="26.44140625" bestFit="1" customWidth="1"/>
    <col min="3" max="3" width="15.6640625" bestFit="1" customWidth="1"/>
    <col min="4" max="5" width="20.5546875" bestFit="1" customWidth="1"/>
    <col min="6" max="6" width="18" bestFit="1" customWidth="1"/>
    <col min="7" max="7" width="45.21875" customWidth="1"/>
    <col min="9" max="9" width="27.44140625" customWidth="1"/>
    <col min="10" max="10" width="26.6640625" customWidth="1"/>
  </cols>
  <sheetData>
    <row r="2" spans="1:10" x14ac:dyDescent="0.3">
      <c r="A2" s="15" t="s">
        <v>0</v>
      </c>
      <c r="B2" s="15" t="s">
        <v>33</v>
      </c>
      <c r="C2" s="15" t="s">
        <v>1</v>
      </c>
      <c r="D2" s="15" t="s">
        <v>2</v>
      </c>
      <c r="E2" s="15" t="s">
        <v>3</v>
      </c>
      <c r="F2" s="15" t="s">
        <v>4</v>
      </c>
      <c r="G2" s="15" t="s">
        <v>5</v>
      </c>
      <c r="H2" s="16" t="s">
        <v>6</v>
      </c>
      <c r="I2" s="14" t="s">
        <v>101</v>
      </c>
      <c r="J2" s="14" t="s">
        <v>102</v>
      </c>
    </row>
    <row r="3" spans="1:10" x14ac:dyDescent="0.3">
      <c r="A3" s="17" t="s">
        <v>63</v>
      </c>
      <c r="B3" s="31" t="s">
        <v>64</v>
      </c>
      <c r="C3" s="19" t="s">
        <v>65</v>
      </c>
      <c r="D3" s="19" t="s">
        <v>66</v>
      </c>
      <c r="E3" s="19"/>
      <c r="F3" s="19" t="s">
        <v>67</v>
      </c>
      <c r="G3" s="19" t="s">
        <v>68</v>
      </c>
      <c r="H3" s="20">
        <v>4</v>
      </c>
      <c r="I3" s="21"/>
      <c r="J3" s="21">
        <f>H3*I3</f>
        <v>0</v>
      </c>
    </row>
    <row r="4" spans="1:10" x14ac:dyDescent="0.3">
      <c r="A4" s="22" t="s">
        <v>63</v>
      </c>
      <c r="B4" s="21" t="s">
        <v>64</v>
      </c>
      <c r="C4" s="21" t="s">
        <v>65</v>
      </c>
      <c r="D4" s="21" t="s">
        <v>69</v>
      </c>
      <c r="E4" s="21">
        <v>834</v>
      </c>
      <c r="F4" s="21" t="s">
        <v>23</v>
      </c>
      <c r="G4" s="21" t="s">
        <v>70</v>
      </c>
      <c r="H4" s="25">
        <v>2</v>
      </c>
      <c r="I4" s="21"/>
      <c r="J4" s="21">
        <f t="shared" ref="J4:J9" si="0">H4*I4</f>
        <v>0</v>
      </c>
    </row>
    <row r="5" spans="1:10" x14ac:dyDescent="0.3">
      <c r="A5" s="17" t="s">
        <v>63</v>
      </c>
      <c r="B5" s="31" t="s">
        <v>64</v>
      </c>
      <c r="C5" s="19" t="s">
        <v>65</v>
      </c>
      <c r="D5" s="19" t="s">
        <v>19</v>
      </c>
      <c r="E5" s="19" t="s">
        <v>19</v>
      </c>
      <c r="F5" s="19" t="s">
        <v>24</v>
      </c>
      <c r="G5" s="19"/>
      <c r="H5" s="20">
        <v>1</v>
      </c>
      <c r="I5" s="21"/>
      <c r="J5" s="21">
        <f t="shared" si="0"/>
        <v>0</v>
      </c>
    </row>
    <row r="6" spans="1:10" x14ac:dyDescent="0.3">
      <c r="A6" s="22" t="s">
        <v>63</v>
      </c>
      <c r="B6" s="21" t="s">
        <v>64</v>
      </c>
      <c r="C6" s="21" t="s">
        <v>65</v>
      </c>
      <c r="D6" s="21" t="s">
        <v>25</v>
      </c>
      <c r="E6" s="21" t="s">
        <v>26</v>
      </c>
      <c r="F6" s="21" t="s">
        <v>27</v>
      </c>
      <c r="G6" s="21" t="s">
        <v>28</v>
      </c>
      <c r="H6" s="25">
        <v>1</v>
      </c>
      <c r="I6" s="21"/>
      <c r="J6" s="21">
        <f t="shared" si="0"/>
        <v>0</v>
      </c>
    </row>
    <row r="7" spans="1:10" x14ac:dyDescent="0.3">
      <c r="A7" s="17" t="s">
        <v>63</v>
      </c>
      <c r="B7" s="31" t="s">
        <v>64</v>
      </c>
      <c r="C7" s="19" t="s">
        <v>65</v>
      </c>
      <c r="D7" s="19" t="s">
        <v>71</v>
      </c>
      <c r="E7" s="19">
        <v>21629056497</v>
      </c>
      <c r="F7" s="19" t="s">
        <v>29</v>
      </c>
      <c r="G7" s="19"/>
      <c r="H7" s="20">
        <v>2</v>
      </c>
      <c r="I7" s="21"/>
      <c r="J7" s="21">
        <f t="shared" si="0"/>
        <v>0</v>
      </c>
    </row>
    <row r="8" spans="1:10" x14ac:dyDescent="0.3">
      <c r="A8" s="22" t="s">
        <v>63</v>
      </c>
      <c r="B8" s="21" t="s">
        <v>64</v>
      </c>
      <c r="C8" s="21" t="s">
        <v>65</v>
      </c>
      <c r="D8" s="19" t="s">
        <v>19</v>
      </c>
      <c r="E8" s="19" t="s">
        <v>19</v>
      </c>
      <c r="F8" s="21" t="s">
        <v>16</v>
      </c>
      <c r="G8" s="21"/>
      <c r="H8" s="25">
        <v>2</v>
      </c>
      <c r="I8" s="21"/>
      <c r="J8" s="21">
        <f t="shared" si="0"/>
        <v>0</v>
      </c>
    </row>
    <row r="9" spans="1:10" x14ac:dyDescent="0.3">
      <c r="A9" s="17" t="s">
        <v>63</v>
      </c>
      <c r="B9" s="31" t="s">
        <v>64</v>
      </c>
      <c r="C9" s="19" t="s">
        <v>65</v>
      </c>
      <c r="D9" s="19" t="s">
        <v>19</v>
      </c>
      <c r="E9" s="19" t="s">
        <v>19</v>
      </c>
      <c r="F9" s="19" t="s">
        <v>17</v>
      </c>
      <c r="G9" s="19"/>
      <c r="H9" s="20">
        <v>1</v>
      </c>
      <c r="I9" s="21"/>
      <c r="J9" s="21">
        <f t="shared" si="0"/>
        <v>0</v>
      </c>
    </row>
    <row r="10" spans="1:10" x14ac:dyDescent="0.3">
      <c r="A10" s="21" t="s">
        <v>103</v>
      </c>
      <c r="B10" s="21"/>
      <c r="C10" s="21"/>
      <c r="D10" s="21"/>
      <c r="E10" s="21"/>
      <c r="F10" s="21"/>
      <c r="G10" s="21"/>
      <c r="H10" s="21"/>
      <c r="I10" s="21"/>
      <c r="J10" s="21">
        <f>SUM(J3:J9)</f>
        <v>0</v>
      </c>
    </row>
  </sheetData>
  <conditionalFormatting sqref="B3 B5 B7 B9">
    <cfRule type="expression" dxfId="19" priority="7" stopIfTrue="1">
      <formula>DATEDIF($B3,$B$1,"d")&gt;1825</formula>
    </cfRule>
    <cfRule type="expression" dxfId="18" priority="8">
      <formula>DATEDIF($B3,$B$1,"d")&gt;1095</formula>
    </cfRule>
  </conditionalFormatting>
  <conditionalFormatting sqref="D3:D9">
    <cfRule type="duplicateValues" dxfId="17" priority="10"/>
    <cfRule type="containsText" dxfId="16" priority="11" operator="containsText" text="NA">
      <formula>NOT(ISERROR(SEARCH("NA",D3)))</formula>
    </cfRule>
  </conditionalFormatting>
  <conditionalFormatting sqref="E3:E4 G5:G9 E6:E7">
    <cfRule type="containsText" dxfId="15" priority="9" operator="containsText" text="NA">
      <formula>NOT(ISERROR(SEARCH("NA",E3)))</formula>
    </cfRule>
  </conditionalFormatting>
  <conditionalFormatting sqref="G3:G9">
    <cfRule type="duplicateValues" dxfId="14" priority="12"/>
  </conditionalFormatting>
  <conditionalFormatting sqref="E9">
    <cfRule type="duplicateValues" dxfId="13" priority="5"/>
    <cfRule type="containsText" dxfId="12" priority="6" operator="containsText" text="NA">
      <formula>NOT(ISERROR(SEARCH("NA",E9)))</formula>
    </cfRule>
  </conditionalFormatting>
  <conditionalFormatting sqref="E5">
    <cfRule type="duplicateValues" dxfId="11" priority="3"/>
    <cfRule type="containsText" dxfId="10" priority="4" operator="containsText" text="NA">
      <formula>NOT(ISERROR(SEARCH("NA",E5)))</formula>
    </cfRule>
  </conditionalFormatting>
  <conditionalFormatting sqref="E8">
    <cfRule type="duplicateValues" dxfId="9" priority="1"/>
    <cfRule type="containsText" dxfId="8" priority="2" operator="containsText" text="NA">
      <formula>NOT(ISERROR(SEARCH("NA",E8)))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0E87D-C8EC-48B0-968D-E33243028EF7}">
  <dimension ref="A4:J17"/>
  <sheetViews>
    <sheetView tabSelected="1" topLeftCell="F1" workbookViewId="0">
      <selection activeCell="G19" sqref="G19"/>
    </sheetView>
  </sheetViews>
  <sheetFormatPr defaultRowHeight="14.4" x14ac:dyDescent="0.3"/>
  <cols>
    <col min="1" max="1" width="15.33203125" bestFit="1" customWidth="1"/>
    <col min="2" max="2" width="27.33203125" bestFit="1" customWidth="1"/>
    <col min="3" max="3" width="15.6640625" bestFit="1" customWidth="1"/>
    <col min="4" max="4" width="25.6640625" bestFit="1" customWidth="1"/>
    <col min="5" max="5" width="54" bestFit="1" customWidth="1"/>
    <col min="6" max="6" width="25.88671875" bestFit="1" customWidth="1"/>
    <col min="7" max="7" width="87.109375" bestFit="1" customWidth="1"/>
    <col min="9" max="9" width="24.88671875" customWidth="1"/>
    <col min="10" max="10" width="30.109375" customWidth="1"/>
  </cols>
  <sheetData>
    <row r="4" spans="1:10" x14ac:dyDescent="0.3">
      <c r="A4" s="1" t="s">
        <v>0</v>
      </c>
      <c r="B4" s="1" t="s">
        <v>72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H4" s="16" t="s">
        <v>6</v>
      </c>
      <c r="I4" s="14" t="s">
        <v>101</v>
      </c>
      <c r="J4" s="14" t="s">
        <v>102</v>
      </c>
    </row>
    <row r="5" spans="1:10" x14ac:dyDescent="0.3">
      <c r="A5" s="2" t="s">
        <v>73</v>
      </c>
      <c r="B5" s="12" t="s">
        <v>74</v>
      </c>
      <c r="C5" s="2" t="s">
        <v>75</v>
      </c>
      <c r="D5" s="2" t="s">
        <v>76</v>
      </c>
      <c r="E5" s="2" t="s">
        <v>77</v>
      </c>
      <c r="F5" s="2" t="s">
        <v>78</v>
      </c>
      <c r="G5" s="2" t="s">
        <v>79</v>
      </c>
      <c r="H5" s="20">
        <v>5</v>
      </c>
      <c r="I5" s="21"/>
      <c r="J5" s="21">
        <f>H5*I5</f>
        <v>0</v>
      </c>
    </row>
    <row r="6" spans="1:10" x14ac:dyDescent="0.3">
      <c r="A6" s="3" t="s">
        <v>73</v>
      </c>
      <c r="B6" s="13" t="s">
        <v>74</v>
      </c>
      <c r="C6" s="3" t="s">
        <v>75</v>
      </c>
      <c r="D6" s="3" t="s">
        <v>80</v>
      </c>
      <c r="E6" s="3" t="s">
        <v>81</v>
      </c>
      <c r="F6" s="3" t="s">
        <v>10</v>
      </c>
      <c r="G6" s="3" t="s">
        <v>82</v>
      </c>
      <c r="H6" s="25">
        <v>17</v>
      </c>
      <c r="I6" s="21"/>
      <c r="J6" s="21">
        <f t="shared" ref="J6:J16" si="0">H6*I6</f>
        <v>0</v>
      </c>
    </row>
    <row r="7" spans="1:10" x14ac:dyDescent="0.3">
      <c r="A7" s="2" t="s">
        <v>73</v>
      </c>
      <c r="B7" s="12" t="s">
        <v>74</v>
      </c>
      <c r="C7" s="2" t="s">
        <v>75</v>
      </c>
      <c r="D7" s="2" t="s">
        <v>83</v>
      </c>
      <c r="E7" s="2" t="s">
        <v>84</v>
      </c>
      <c r="F7" s="2" t="s">
        <v>67</v>
      </c>
      <c r="G7" s="2" t="s">
        <v>85</v>
      </c>
      <c r="H7" s="20">
        <v>2</v>
      </c>
      <c r="I7" s="21"/>
      <c r="J7" s="21">
        <f t="shared" si="0"/>
        <v>0</v>
      </c>
    </row>
    <row r="8" spans="1:10" x14ac:dyDescent="0.3">
      <c r="A8" s="3" t="s">
        <v>73</v>
      </c>
      <c r="B8" s="13" t="s">
        <v>74</v>
      </c>
      <c r="C8" s="3" t="s">
        <v>75</v>
      </c>
      <c r="D8" s="3" t="s">
        <v>19</v>
      </c>
      <c r="E8" s="3" t="s">
        <v>19</v>
      </c>
      <c r="F8" s="3" t="s">
        <v>23</v>
      </c>
      <c r="G8" s="3"/>
      <c r="H8" s="25">
        <v>2</v>
      </c>
      <c r="I8" s="21"/>
      <c r="J8" s="21">
        <f t="shared" si="0"/>
        <v>0</v>
      </c>
    </row>
    <row r="9" spans="1:10" x14ac:dyDescent="0.3">
      <c r="A9" s="2" t="s">
        <v>73</v>
      </c>
      <c r="B9" s="12" t="s">
        <v>74</v>
      </c>
      <c r="C9" s="2" t="s">
        <v>75</v>
      </c>
      <c r="D9" s="2" t="s">
        <v>86</v>
      </c>
      <c r="E9" s="2" t="s">
        <v>87</v>
      </c>
      <c r="F9" s="2" t="s">
        <v>24</v>
      </c>
      <c r="G9" s="2" t="s">
        <v>88</v>
      </c>
      <c r="H9" s="20">
        <v>1</v>
      </c>
      <c r="I9" s="21"/>
      <c r="J9" s="21">
        <f t="shared" si="0"/>
        <v>0</v>
      </c>
    </row>
    <row r="10" spans="1:10" x14ac:dyDescent="0.3">
      <c r="A10" s="3" t="s">
        <v>73</v>
      </c>
      <c r="B10" s="13" t="s">
        <v>74</v>
      </c>
      <c r="C10" s="3" t="s">
        <v>75</v>
      </c>
      <c r="D10" s="3" t="s">
        <v>19</v>
      </c>
      <c r="E10" s="3">
        <v>31912004920</v>
      </c>
      <c r="F10" s="3" t="s">
        <v>29</v>
      </c>
      <c r="G10" s="3" t="s">
        <v>89</v>
      </c>
      <c r="H10" s="25">
        <v>2</v>
      </c>
      <c r="I10" s="21"/>
      <c r="J10" s="21">
        <f t="shared" si="0"/>
        <v>0</v>
      </c>
    </row>
    <row r="11" spans="1:10" x14ac:dyDescent="0.3">
      <c r="A11" s="2" t="s">
        <v>73</v>
      </c>
      <c r="B11" s="12" t="s">
        <v>74</v>
      </c>
      <c r="C11" s="2" t="s">
        <v>75</v>
      </c>
      <c r="D11" s="2" t="s">
        <v>19</v>
      </c>
      <c r="E11" s="2" t="s">
        <v>19</v>
      </c>
      <c r="F11" s="2" t="s">
        <v>16</v>
      </c>
      <c r="G11" s="2"/>
      <c r="H11" s="20">
        <v>2</v>
      </c>
      <c r="I11" s="21"/>
      <c r="J11" s="21">
        <f t="shared" si="0"/>
        <v>0</v>
      </c>
    </row>
    <row r="12" spans="1:10" x14ac:dyDescent="0.3">
      <c r="A12" s="3" t="s">
        <v>73</v>
      </c>
      <c r="B12" s="13" t="s">
        <v>74</v>
      </c>
      <c r="C12" s="3" t="s">
        <v>75</v>
      </c>
      <c r="D12" s="3" t="s">
        <v>38</v>
      </c>
      <c r="E12" s="3" t="s">
        <v>19</v>
      </c>
      <c r="F12" s="3" t="s">
        <v>17</v>
      </c>
      <c r="G12" s="3" t="s">
        <v>39</v>
      </c>
      <c r="H12" s="25">
        <v>1</v>
      </c>
      <c r="I12" s="21"/>
      <c r="J12" s="21">
        <f t="shared" si="0"/>
        <v>0</v>
      </c>
    </row>
    <row r="13" spans="1:10" x14ac:dyDescent="0.3">
      <c r="A13" s="2" t="s">
        <v>73</v>
      </c>
      <c r="B13" s="12" t="s">
        <v>74</v>
      </c>
      <c r="C13" s="2" t="s">
        <v>75</v>
      </c>
      <c r="D13" s="2" t="s">
        <v>90</v>
      </c>
      <c r="E13" s="2" t="s">
        <v>91</v>
      </c>
      <c r="F13" s="2" t="s">
        <v>92</v>
      </c>
      <c r="G13" s="2" t="s">
        <v>93</v>
      </c>
      <c r="H13" s="20">
        <v>1</v>
      </c>
      <c r="I13" s="21"/>
      <c r="J13" s="21">
        <f t="shared" si="0"/>
        <v>0</v>
      </c>
    </row>
    <row r="14" spans="1:10" x14ac:dyDescent="0.3">
      <c r="A14" s="3" t="s">
        <v>73</v>
      </c>
      <c r="B14" s="13" t="s">
        <v>74</v>
      </c>
      <c r="C14" s="3" t="s">
        <v>75</v>
      </c>
      <c r="D14" s="3" t="s">
        <v>94</v>
      </c>
      <c r="E14" s="3" t="s">
        <v>95</v>
      </c>
      <c r="F14" s="3" t="s">
        <v>96</v>
      </c>
      <c r="G14" s="3" t="s">
        <v>97</v>
      </c>
      <c r="H14" s="25">
        <v>2</v>
      </c>
      <c r="I14" s="21"/>
      <c r="J14" s="21">
        <f t="shared" si="0"/>
        <v>0</v>
      </c>
    </row>
    <row r="15" spans="1:10" x14ac:dyDescent="0.3">
      <c r="A15" s="2" t="s">
        <v>73</v>
      </c>
      <c r="B15" s="12" t="s">
        <v>74</v>
      </c>
      <c r="C15" s="2" t="s">
        <v>75</v>
      </c>
      <c r="D15" s="2" t="s">
        <v>25</v>
      </c>
      <c r="E15" s="2" t="s">
        <v>26</v>
      </c>
      <c r="F15" s="2" t="s">
        <v>27</v>
      </c>
      <c r="G15" s="2" t="s">
        <v>28</v>
      </c>
      <c r="H15" s="20">
        <v>2</v>
      </c>
      <c r="I15" s="21"/>
      <c r="J15" s="21">
        <f t="shared" si="0"/>
        <v>0</v>
      </c>
    </row>
    <row r="16" spans="1:10" x14ac:dyDescent="0.3">
      <c r="A16" s="32" t="s">
        <v>73</v>
      </c>
      <c r="B16" s="33" t="s">
        <v>74</v>
      </c>
      <c r="C16" s="32" t="s">
        <v>75</v>
      </c>
      <c r="D16" s="32" t="s">
        <v>98</v>
      </c>
      <c r="E16" s="32" t="s">
        <v>99</v>
      </c>
      <c r="F16" s="32" t="s">
        <v>27</v>
      </c>
      <c r="G16" s="32" t="s">
        <v>100</v>
      </c>
      <c r="H16" s="25">
        <v>2</v>
      </c>
      <c r="I16" s="21"/>
      <c r="J16" s="21">
        <f t="shared" si="0"/>
        <v>0</v>
      </c>
    </row>
    <row r="17" spans="1:10" x14ac:dyDescent="0.3">
      <c r="A17" s="19" t="s">
        <v>103</v>
      </c>
      <c r="B17" s="21"/>
      <c r="C17" s="21"/>
      <c r="D17" s="21"/>
      <c r="E17" s="21"/>
      <c r="F17" s="21"/>
      <c r="G17" s="34"/>
      <c r="H17" s="21"/>
      <c r="I17" s="21"/>
      <c r="J17" s="21">
        <f>SUM(J5:J16)</f>
        <v>0</v>
      </c>
    </row>
  </sheetData>
  <conditionalFormatting sqref="B5:B16">
    <cfRule type="expression" dxfId="7" priority="3" stopIfTrue="1">
      <formula>DATEDIF(#REF!,#REF!,"d")&gt;1825</formula>
    </cfRule>
    <cfRule type="expression" dxfId="6" priority="4">
      <formula>DATEDIF(#REF!,#REF!,"d")&gt;1095</formula>
    </cfRule>
  </conditionalFormatting>
  <conditionalFormatting sqref="D5:D7 D12:D16 D9">
    <cfRule type="duplicateValues" dxfId="5" priority="6"/>
    <cfRule type="containsText" dxfId="4" priority="7" operator="containsText" text="NA">
      <formula>NOT(ISERROR(SEARCH("NA",D5)))</formula>
    </cfRule>
  </conditionalFormatting>
  <conditionalFormatting sqref="E5:E7 G5:G16 E13:E16 E9">
    <cfRule type="containsText" dxfId="3" priority="5" operator="containsText" text="NA">
      <formula>NOT(ISERROR(SEARCH("NA",E5)))</formula>
    </cfRule>
  </conditionalFormatting>
  <conditionalFormatting sqref="G5:G16">
    <cfRule type="duplicateValues" dxfId="2" priority="8"/>
  </conditionalFormatting>
  <conditionalFormatting sqref="E12">
    <cfRule type="duplicateValues" dxfId="1" priority="1"/>
    <cfRule type="containsText" dxfId="0" priority="2" operator="containsText" text="NA">
      <formula>NOT(ISERROR(SEARCH("NA",E12)))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ЛОТ1 Hitachi VSP G600 </vt:lpstr>
      <vt:lpstr>ЛОТ2 NetAPP AFF A400</vt:lpstr>
      <vt:lpstr>ЛОТ3 NETApp AFF A700 </vt:lpstr>
      <vt:lpstr>ЛОТ4 NetApp E2860</vt:lpstr>
      <vt:lpstr>ЛОТ5NetApp FAS8200 </vt:lpstr>
      <vt:lpstr>ЛОТ6 NetApp FAS9000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 GNM</dc:creator>
  <cp:lastModifiedBy>Каплина Ирина Викторовна</cp:lastModifiedBy>
  <dcterms:created xsi:type="dcterms:W3CDTF">2023-09-25T08:15:26Z</dcterms:created>
  <dcterms:modified xsi:type="dcterms:W3CDTF">2023-10-02T08:20:01Z</dcterms:modified>
</cp:coreProperties>
</file>