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to12.LTSTROY\Desktop\ПИСКАРЕВКА\ПИСКАРЕВСКИЙ\тендеры\3 ЭТАП\стяжки\"/>
    </mc:Choice>
  </mc:AlternateContent>
  <xr:revisionPtr revIDLastSave="0" documentId="13_ncr:1_{0CF5E6B9-16EF-468E-BD33-606D0A53276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стяжки" sheetId="1" r:id="rId1"/>
  </sheets>
  <definedNames>
    <definedName name="_xlnm._FilterDatabase" localSheetId="0" hidden="1">стяжки!$A$8:$M$88</definedName>
    <definedName name="Print_Area_1">#REF!</definedName>
    <definedName name="_xlnm.Print_Area" localSheetId="0">стяжки!$A$1:$M$105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4" i="1" l="1"/>
  <c r="K84" i="1"/>
  <c r="I84" i="1"/>
  <c r="M84" i="1" s="1"/>
  <c r="L83" i="1"/>
  <c r="K83" i="1"/>
  <c r="I83" i="1"/>
  <c r="M83" i="1" s="1"/>
  <c r="L82" i="1"/>
  <c r="K82" i="1"/>
  <c r="I82" i="1"/>
  <c r="M82" i="1" s="1"/>
  <c r="L81" i="1"/>
  <c r="K81" i="1"/>
  <c r="I81" i="1"/>
  <c r="M81" i="1" s="1"/>
  <c r="L80" i="1"/>
  <c r="K80" i="1"/>
  <c r="I80" i="1"/>
  <c r="M80" i="1" s="1"/>
  <c r="G80" i="1"/>
  <c r="G83" i="1" s="1"/>
  <c r="G76" i="1"/>
  <c r="G75" i="1"/>
  <c r="G74" i="1"/>
  <c r="G71" i="1"/>
  <c r="G65" i="1"/>
  <c r="G68" i="1" s="1"/>
  <c r="I60" i="1"/>
  <c r="K60" i="1"/>
  <c r="L60" i="1"/>
  <c r="L61" i="1"/>
  <c r="L62" i="1"/>
  <c r="G63" i="1"/>
  <c r="G62" i="1"/>
  <c r="I62" i="1" s="1"/>
  <c r="G61" i="1"/>
  <c r="I61" i="1" s="1"/>
  <c r="L55" i="1"/>
  <c r="L56" i="1"/>
  <c r="L57" i="1"/>
  <c r="L58" i="1"/>
  <c r="G54" i="1"/>
  <c r="G58" i="1" s="1"/>
  <c r="L51" i="1"/>
  <c r="L52" i="1"/>
  <c r="G50" i="1"/>
  <c r="G52" i="1" s="1"/>
  <c r="G45" i="1"/>
  <c r="G48" i="1" s="1"/>
  <c r="G43" i="1"/>
  <c r="G42" i="1"/>
  <c r="G41" i="1"/>
  <c r="G38" i="1"/>
  <c r="G37" i="1"/>
  <c r="G34" i="1"/>
  <c r="G33" i="1"/>
  <c r="G32" i="1"/>
  <c r="G29" i="1"/>
  <c r="G28" i="1"/>
  <c r="G27" i="1"/>
  <c r="L24" i="1"/>
  <c r="L23" i="1"/>
  <c r="L22" i="1"/>
  <c r="L21" i="1"/>
  <c r="L20" i="1"/>
  <c r="K20" i="1"/>
  <c r="I20" i="1"/>
  <c r="G24" i="1"/>
  <c r="K24" i="1" s="1"/>
  <c r="G23" i="1"/>
  <c r="I23" i="1" s="1"/>
  <c r="G22" i="1"/>
  <c r="K22" i="1" s="1"/>
  <c r="G21" i="1"/>
  <c r="K21" i="1" s="1"/>
  <c r="I14" i="1"/>
  <c r="K14" i="1"/>
  <c r="L14" i="1"/>
  <c r="L15" i="1"/>
  <c r="L16" i="1"/>
  <c r="G18" i="1"/>
  <c r="G17" i="1"/>
  <c r="G16" i="1"/>
  <c r="I16" i="1" s="1"/>
  <c r="G15" i="1"/>
  <c r="I15" i="1" s="1"/>
  <c r="L9" i="1"/>
  <c r="L10" i="1"/>
  <c r="L11" i="1"/>
  <c r="L12" i="1"/>
  <c r="G12" i="1"/>
  <c r="K12" i="1" s="1"/>
  <c r="G11" i="1"/>
  <c r="K11" i="1" s="1"/>
  <c r="G10" i="1"/>
  <c r="K10" i="1" s="1"/>
  <c r="G9" i="1"/>
  <c r="K9" i="1" s="1"/>
  <c r="G81" i="1" l="1"/>
  <c r="G82" i="1"/>
  <c r="M60" i="1"/>
  <c r="K62" i="1"/>
  <c r="M62" i="1" s="1"/>
  <c r="G66" i="1"/>
  <c r="I66" i="1" s="1"/>
  <c r="K61" i="1"/>
  <c r="M61" i="1" s="1"/>
  <c r="G67" i="1"/>
  <c r="I67" i="1" s="1"/>
  <c r="G55" i="1"/>
  <c r="I55" i="1" s="1"/>
  <c r="G57" i="1"/>
  <c r="I57" i="1" s="1"/>
  <c r="I58" i="1"/>
  <c r="K58" i="1"/>
  <c r="M20" i="1"/>
  <c r="G56" i="1"/>
  <c r="K57" i="1"/>
  <c r="M57" i="1" s="1"/>
  <c r="I52" i="1"/>
  <c r="K52" i="1"/>
  <c r="I22" i="1"/>
  <c r="M22" i="1" s="1"/>
  <c r="G51" i="1"/>
  <c r="M14" i="1"/>
  <c r="K23" i="1"/>
  <c r="M23" i="1" s="1"/>
  <c r="I21" i="1"/>
  <c r="M21" i="1" s="1"/>
  <c r="G46" i="1"/>
  <c r="K46" i="1" s="1"/>
  <c r="I24" i="1"/>
  <c r="M24" i="1" s="1"/>
  <c r="G47" i="1"/>
  <c r="I12" i="1"/>
  <c r="M12" i="1" s="1"/>
  <c r="I10" i="1"/>
  <c r="M10" i="1" s="1"/>
  <c r="K16" i="1"/>
  <c r="M16" i="1" s="1"/>
  <c r="I11" i="1"/>
  <c r="M11" i="1" s="1"/>
  <c r="K15" i="1"/>
  <c r="M15" i="1" s="1"/>
  <c r="I9" i="1"/>
  <c r="M9" i="1" s="1"/>
  <c r="L78" i="1"/>
  <c r="K78" i="1"/>
  <c r="I78" i="1"/>
  <c r="I71" i="1"/>
  <c r="L71" i="1"/>
  <c r="L70" i="1"/>
  <c r="K70" i="1"/>
  <c r="I70" i="1"/>
  <c r="L66" i="1"/>
  <c r="L67" i="1"/>
  <c r="K68" i="1"/>
  <c r="L68" i="1"/>
  <c r="I68" i="1"/>
  <c r="L46" i="1"/>
  <c r="L47" i="1"/>
  <c r="L48" i="1"/>
  <c r="K48" i="1"/>
  <c r="I47" i="1"/>
  <c r="L43" i="1"/>
  <c r="L42" i="1"/>
  <c r="L41" i="1"/>
  <c r="L40" i="1"/>
  <c r="K40" i="1"/>
  <c r="I40" i="1"/>
  <c r="K43" i="1"/>
  <c r="K42" i="1"/>
  <c r="I41" i="1"/>
  <c r="L38" i="1"/>
  <c r="L37" i="1"/>
  <c r="L36" i="1"/>
  <c r="K36" i="1"/>
  <c r="I36" i="1"/>
  <c r="K38" i="1"/>
  <c r="K37" i="1"/>
  <c r="K34" i="1"/>
  <c r="I33" i="1"/>
  <c r="K32" i="1"/>
  <c r="L32" i="1"/>
  <c r="L33" i="1"/>
  <c r="L34" i="1"/>
  <c r="K29" i="1"/>
  <c r="K28" i="1"/>
  <c r="K27" i="1"/>
  <c r="L27" i="1"/>
  <c r="L28" i="1"/>
  <c r="L29" i="1"/>
  <c r="F29" i="1"/>
  <c r="K66" i="1" l="1"/>
  <c r="M66" i="1" s="1"/>
  <c r="K67" i="1"/>
  <c r="M67" i="1" s="1"/>
  <c r="K55" i="1"/>
  <c r="M55" i="1" s="1"/>
  <c r="M58" i="1"/>
  <c r="I56" i="1"/>
  <c r="K56" i="1"/>
  <c r="M52" i="1"/>
  <c r="I51" i="1"/>
  <c r="K51" i="1"/>
  <c r="M78" i="1"/>
  <c r="I27" i="1"/>
  <c r="M27" i="1" s="1"/>
  <c r="K71" i="1"/>
  <c r="M71" i="1" s="1"/>
  <c r="M70" i="1"/>
  <c r="M68" i="1"/>
  <c r="K33" i="1"/>
  <c r="M33" i="1" s="1"/>
  <c r="I48" i="1"/>
  <c r="M48" i="1" s="1"/>
  <c r="K47" i="1"/>
  <c r="M47" i="1" s="1"/>
  <c r="K41" i="1"/>
  <c r="M41" i="1" s="1"/>
  <c r="M40" i="1"/>
  <c r="I46" i="1"/>
  <c r="M46" i="1" s="1"/>
  <c r="I34" i="1"/>
  <c r="M34" i="1" s="1"/>
  <c r="I43" i="1"/>
  <c r="M43" i="1" s="1"/>
  <c r="I42" i="1"/>
  <c r="M42" i="1" s="1"/>
  <c r="I38" i="1"/>
  <c r="M38" i="1" s="1"/>
  <c r="I37" i="1"/>
  <c r="M37" i="1" s="1"/>
  <c r="M36" i="1"/>
  <c r="I29" i="1"/>
  <c r="M29" i="1" s="1"/>
  <c r="I32" i="1"/>
  <c r="M32" i="1" s="1"/>
  <c r="I28" i="1"/>
  <c r="M28" i="1" s="1"/>
  <c r="M56" i="1" l="1"/>
  <c r="M51" i="1"/>
  <c r="I73" i="1" l="1"/>
  <c r="K73" i="1"/>
  <c r="L73" i="1"/>
  <c r="I74" i="1"/>
  <c r="K74" i="1"/>
  <c r="L74" i="1"/>
  <c r="I75" i="1"/>
  <c r="K75" i="1"/>
  <c r="L75" i="1"/>
  <c r="M73" i="1" l="1"/>
  <c r="M74" i="1"/>
  <c r="M75" i="1"/>
  <c r="L26" i="1"/>
  <c r="L31" i="1"/>
  <c r="L45" i="1"/>
  <c r="L50" i="1"/>
  <c r="L54" i="1"/>
  <c r="I63" i="1"/>
  <c r="K63" i="1"/>
  <c r="L63" i="1"/>
  <c r="L65" i="1"/>
  <c r="L17" i="1"/>
  <c r="L8" i="1"/>
  <c r="M63" i="1" l="1"/>
  <c r="I45" i="1" l="1"/>
  <c r="K45" i="1"/>
  <c r="K8" i="1"/>
  <c r="I8" i="1"/>
  <c r="M8" i="1" l="1"/>
  <c r="M45" i="1"/>
  <c r="I50" i="1" l="1"/>
  <c r="K50" i="1"/>
  <c r="I17" i="1" l="1"/>
  <c r="K17" i="1"/>
  <c r="K65" i="1"/>
  <c r="I65" i="1"/>
  <c r="K26" i="1"/>
  <c r="I26" i="1"/>
  <c r="M50" i="1"/>
  <c r="K54" i="1"/>
  <c r="I54" i="1"/>
  <c r="M26" i="1" l="1"/>
  <c r="M65" i="1"/>
  <c r="I31" i="1"/>
  <c r="I85" i="1" s="1"/>
  <c r="K31" i="1"/>
  <c r="K85" i="1" s="1"/>
  <c r="M54" i="1"/>
  <c r="M17" i="1"/>
  <c r="M31" i="1" l="1"/>
  <c r="M85" i="1" s="1"/>
  <c r="M86" i="1" s="1"/>
</calcChain>
</file>

<file path=xl/sharedStrings.xml><?xml version="1.0" encoding="utf-8"?>
<sst xmlns="http://schemas.openxmlformats.org/spreadsheetml/2006/main" count="193" uniqueCount="83">
  <si>
    <t>№пп</t>
  </si>
  <si>
    <t>Тип пола</t>
  </si>
  <si>
    <t>Наименование помещения</t>
  </si>
  <si>
    <t>5.2</t>
  </si>
  <si>
    <t>в т.ч. НДС20%</t>
  </si>
  <si>
    <t>Генеральный директор</t>
  </si>
  <si>
    <t>5.3</t>
  </si>
  <si>
    <t>Стоимость работ</t>
  </si>
  <si>
    <t>Стоимость материалов</t>
  </si>
  <si>
    <t>Стоимость за ед.(работы+материалы)</t>
  </si>
  <si>
    <t>Итого стоимость</t>
  </si>
  <si>
    <t>за ед.</t>
  </si>
  <si>
    <t>РАСЧЕТ ДОГОВОРНОЙ ЦЕНЫ</t>
  </si>
  <si>
    <t>3</t>
  </si>
  <si>
    <t>5.4</t>
  </si>
  <si>
    <t>5.5</t>
  </si>
  <si>
    <t>5.6</t>
  </si>
  <si>
    <t>5.7</t>
  </si>
  <si>
    <t>5.8</t>
  </si>
  <si>
    <t>ЛК</t>
  </si>
  <si>
    <t>12</t>
  </si>
  <si>
    <t>помещения МОПов 2 этаж</t>
  </si>
  <si>
    <t>В стоимость работ входят работы по заделке отверстий в перекрытии после прохождения инженерных сетей</t>
  </si>
  <si>
    <t>ООО "Залей Пол" __________________ Е.А. Самус</t>
  </si>
  <si>
    <t>наименование работ</t>
  </si>
  <si>
    <t>Объем</t>
  </si>
  <si>
    <t>ед. изм</t>
  </si>
  <si>
    <t>м2</t>
  </si>
  <si>
    <t>ед изм</t>
  </si>
  <si>
    <t>М.П.</t>
  </si>
  <si>
    <t>ПОДРЯДЧИК</t>
  </si>
  <si>
    <t>ООО "..."</t>
  </si>
  <si>
    <t>_____________/ФИО</t>
  </si>
  <si>
    <t xml:space="preserve">Включается полный комплекс работ по разделу согласно п. 2 информационной карты. </t>
  </si>
  <si>
    <t xml:space="preserve">Прилагаемые объемы работ, материалов и оборудования служат для обоснования цены предложения и проверки квалификации претендента. </t>
  </si>
  <si>
    <t>За отсутствие в расчете работ, которые необходимо будет выполнять, несет ответственность претендент, даже в случае, если они прямо не прописаны в проекте и ТЗ.</t>
  </si>
  <si>
    <t>Изменение объемов работ, связанных с корректировкой проекта, с прохождением наружных инженерных сетей, другими условиями, не будет являться основанием для изменения стоимости работ.</t>
  </si>
  <si>
    <t xml:space="preserve">1.    В предложении замена оборудования, материалов не допускается, за исключением, если эта возможность прописана в ТЗ. </t>
  </si>
  <si>
    <t>После выбора подрядчика и согласования с Генеральным проектировщиком, для дальнейшей оптимизации цены договора, улучшения качества систем, сокращения сроков работ замена возможна.</t>
  </si>
  <si>
    <t>2.   В случае, если в проектных спецификациях материалы и оборудование не учтены, но Претендент, как специалист в данной области, предвидит безусловную необходимость поставок и монтажа неучтенных позиций, обязательно указывать их в предложении с примечаниями: НЕУЧТЕНО В ДОКУМЕНТАЦИИ, НЕОБХОДИМО ДЛЯ…</t>
  </si>
  <si>
    <t>В стоимости работ учесть производство всего комплекса работ, «под ключ». В том числе работы и их стоимость, выполнение которых неразрывно связано с выполнением данного вида работ, но явно не отражено в проектной документации. Учесть все необходимое для производства работ оборудование, механизмы, материалы, электроинструмент, СИЗ, расходные материалы, комплектующие и пр., наличие которых необходимо для выполнения данного комплекса работ.</t>
  </si>
  <si>
    <t>ВСЕГО</t>
  </si>
  <si>
    <t>НШ и ДОУ</t>
  </si>
  <si>
    <t xml:space="preserve">на объекте строительства: "Многоквартирный дом со встроенными помещениями, встроенно-пристроенной подземной автостоянкой, отдельно стоящим зданием общеобразовательной организации начального общего образования на 100 мест, дошкольной образовательной организации на 80 мест», расположенном по адресу: Санкт-Петербург, Пискаревский проспект, 3 Этап
</t>
  </si>
  <si>
    <t>на выполнение комплекса работ по устройству стяжек с подстилающими слоями</t>
  </si>
  <si>
    <t>ТИП ПОЛА 0.1</t>
  </si>
  <si>
    <t>Устройство обеспыливающей пропитки за 2 раза</t>
  </si>
  <si>
    <t>Устройство стяжки полусухой из ЦПР М200, арм сеткой 4Вр1 100*100 с уклоном 1% к приямкам толщ. 40-90 мм</t>
  </si>
  <si>
    <t>Укладка разделительного слоя -пароизоляционная пленка 1 слой</t>
  </si>
  <si>
    <t>Устройство теплоизоляции- МВП технофлор стандарт или аналог толщ. 100 мм</t>
  </si>
  <si>
    <t>Нанесение грунтовки за 2 раза</t>
  </si>
  <si>
    <t>ТИП ПОЛА 0.2</t>
  </si>
  <si>
    <t>Устройство стяжки полусухой из ЦПР М200, арм сеткой 4Вр1 100*100 с уклоном 1% к приямкам толщ. 40-100 мм</t>
  </si>
  <si>
    <t>Устройство теплоизоляции- МВП технофлор стандарт или аналог толщ. 50 мм</t>
  </si>
  <si>
    <t>ТИП ПОЛА 0.3</t>
  </si>
  <si>
    <t>Устройство стяжки полусухой из ЦПР М150, арм сеткой 4Вр1 100*100 толщ. 40 мм</t>
  </si>
  <si>
    <t>Устройство теплоизоляции- МВП технофлор стандарт или аналог толщ. 40 мм</t>
  </si>
  <si>
    <t>Устройство гидроизоляции обмазочной с заведением на стены на 300 мм</t>
  </si>
  <si>
    <t>ТИП ПОЛА 0.4</t>
  </si>
  <si>
    <t>ТИП ПОЛА 1.1</t>
  </si>
  <si>
    <t>Устройство стяжки полусухой из ЦПР М150, арм сеткой 4Вр1 100*100 толщ. 70 мм</t>
  </si>
  <si>
    <t>ТИП ПОЛА 1.2</t>
  </si>
  <si>
    <t>Устройство звукоизоляции из полифома или аналога</t>
  </si>
  <si>
    <t>ТИП ПОЛА 2</t>
  </si>
  <si>
    <t>ТИП ПОЛА 3.1</t>
  </si>
  <si>
    <t>ТИП ПОЛА 3.2</t>
  </si>
  <si>
    <t>ТИП ПОЛА 4.1</t>
  </si>
  <si>
    <t>ТИП ПОЛА 4.2</t>
  </si>
  <si>
    <t>Устройство стяжки полусухой из ЦПР М150, арм сеткой 4Вр1 100*100 толщ. 60 мм</t>
  </si>
  <si>
    <t>ТИП ПОЛА 5</t>
  </si>
  <si>
    <t>ТИП ПОЛА 6</t>
  </si>
  <si>
    <t>Устройство стяжки полусухой из ЦПР М150, арм сеткой 4Вр1 100*100 толщ. 80 мм</t>
  </si>
  <si>
    <t>ТИП ПОЛА 7</t>
  </si>
  <si>
    <t>Устройство теплоизоляции- МВП технофлор стандарт или аналог толщ. 20 мм</t>
  </si>
  <si>
    <t>ТИП ПОЛА 8</t>
  </si>
  <si>
    <t>Устройство стяжки полусухой из ЦПР М150, арм сеткой 4Вр1 100*100 толщ. 30 мм</t>
  </si>
  <si>
    <t>Спуски в подвал</t>
  </si>
  <si>
    <t>Нанесение обеспылевающая влагостойкая пропитка "Монолит-20М-а" или аналог</t>
  </si>
  <si>
    <t>Устройство стяжки из ЦПР М100 арм сеткой 4Вр1 100*100 толщ. 50-100 мм</t>
  </si>
  <si>
    <t>Устройство гидроизоляции наплавляемой</t>
  </si>
  <si>
    <t>Устройство теплоизоляции из экструдированного пенополистирола Carbon Prof толщ. 100 мм</t>
  </si>
  <si>
    <t>Установка водосборного поддона 600*400*65 с металлической решеткой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</si>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</sst>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₽&quot;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0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/>
    <xf numFmtId="0" fontId="2" fillId="0" borderId="1" xfId="0" applyFont="1" applyFill="1" applyBorder="1" applyAlignment="1">
      <alignment vertical="center"/>
    </xf>
    <xf numFmtId="0" fontId="5" fillId="0" borderId="2" xfId="0" applyFont="1" applyFill="1" applyBorder="1"/>
    <xf numFmtId="0" fontId="3" fillId="0" borderId="9" xfId="1" applyFont="1" applyFill="1" applyBorder="1" applyAlignment="1">
      <alignment horizontal="right" wrapText="1"/>
    </xf>
    <xf numFmtId="0" fontId="3" fillId="0" borderId="0" xfId="1" applyFont="1" applyFill="1" applyBorder="1" applyAlignment="1">
      <alignment horizontal="right" wrapText="1"/>
    </xf>
    <xf numFmtId="0" fontId="2" fillId="0" borderId="0" xfId="1" applyFont="1" applyFill="1" applyAlignment="1">
      <alignment horizontal="left" wrapText="1"/>
    </xf>
    <xf numFmtId="0" fontId="2" fillId="0" borderId="0" xfId="1" applyFont="1" applyFill="1" applyAlignment="1">
      <alignment wrapText="1"/>
    </xf>
    <xf numFmtId="0" fontId="6" fillId="0" borderId="0" xfId="1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17" fontId="3" fillId="0" borderId="2" xfId="1" applyNumberFormat="1" applyFont="1" applyFill="1" applyBorder="1" applyAlignment="1">
      <alignment horizontal="center" vertical="center" wrapText="1"/>
    </xf>
    <xf numFmtId="17" fontId="3" fillId="0" borderId="6" xfId="1" applyNumberFormat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17" fontId="3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/>
    <xf numFmtId="4" fontId="6" fillId="0" borderId="1" xfId="1" applyNumberFormat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vertical="center" wrapText="1"/>
    </xf>
    <xf numFmtId="4" fontId="2" fillId="0" borderId="0" xfId="1" applyNumberFormat="1" applyFont="1" applyFill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3" fontId="2" fillId="0" borderId="5" xfId="1" applyNumberFormat="1" applyFont="1" applyFill="1" applyBorder="1" applyAlignment="1">
      <alignment horizontal="center" vertical="center" wrapText="1"/>
    </xf>
    <xf numFmtId="4" fontId="2" fillId="0" borderId="5" xfId="1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/>
    </xf>
    <xf numFmtId="4" fontId="2" fillId="0" borderId="5" xfId="1" applyNumberFormat="1" applyFont="1" applyFill="1" applyBorder="1" applyAlignment="1">
      <alignment vertical="center" wrapText="1"/>
    </xf>
    <xf numFmtId="4" fontId="2" fillId="0" borderId="5" xfId="1" applyNumberFormat="1" applyFont="1" applyFill="1" applyBorder="1" applyAlignment="1">
      <alignment wrapText="1"/>
    </xf>
    <xf numFmtId="0" fontId="2" fillId="0" borderId="5" xfId="1" applyFont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vertical="center" wrapText="1"/>
    </xf>
    <xf numFmtId="4" fontId="2" fillId="0" borderId="1" xfId="1" applyNumberFormat="1" applyFont="1" applyFill="1" applyBorder="1" applyAlignment="1">
      <alignment wrapText="1"/>
    </xf>
    <xf numFmtId="0" fontId="2" fillId="0" borderId="1" xfId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wrapText="1"/>
    </xf>
    <xf numFmtId="164" fontId="2" fillId="0" borderId="1" xfId="1" applyNumberFormat="1" applyFont="1" applyFill="1" applyBorder="1" applyAlignment="1">
      <alignment wrapText="1"/>
    </xf>
    <xf numFmtId="0" fontId="2" fillId="0" borderId="2" xfId="1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 wrapText="1"/>
    </xf>
    <xf numFmtId="164" fontId="2" fillId="0" borderId="2" xfId="1" applyNumberFormat="1" applyFont="1" applyFill="1" applyBorder="1" applyAlignment="1">
      <alignment wrapText="1"/>
    </xf>
    <xf numFmtId="4" fontId="2" fillId="0" borderId="2" xfId="1" applyNumberFormat="1" applyFont="1" applyFill="1" applyBorder="1" applyAlignment="1">
      <alignment wrapText="1"/>
    </xf>
    <xf numFmtId="0" fontId="2" fillId="0" borderId="2" xfId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right" vertical="center" wrapText="1"/>
    </xf>
    <xf numFmtId="0" fontId="3" fillId="0" borderId="6" xfId="1" applyFont="1" applyFill="1" applyBorder="1" applyAlignment="1">
      <alignment horizontal="right" vertical="center" wrapText="1"/>
    </xf>
    <xf numFmtId="0" fontId="2" fillId="0" borderId="6" xfId="1" applyFont="1" applyFill="1" applyBorder="1" applyAlignment="1">
      <alignment horizontal="center" wrapText="1"/>
    </xf>
    <xf numFmtId="0" fontId="2" fillId="0" borderId="6" xfId="1" applyFont="1" applyFill="1" applyBorder="1" applyAlignment="1">
      <alignment wrapText="1"/>
    </xf>
    <xf numFmtId="4" fontId="3" fillId="0" borderId="6" xfId="1" applyNumberFormat="1" applyFont="1" applyFill="1" applyBorder="1" applyAlignment="1">
      <alignment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wrapText="1"/>
    </xf>
    <xf numFmtId="0" fontId="2" fillId="0" borderId="9" xfId="1" applyFont="1" applyFill="1" applyBorder="1" applyAlignment="1">
      <alignment wrapText="1"/>
    </xf>
    <xf numFmtId="43" fontId="2" fillId="0" borderId="9" xfId="3" applyFont="1" applyFill="1" applyBorder="1" applyAlignment="1">
      <alignment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wrapText="1"/>
    </xf>
    <xf numFmtId="43" fontId="2" fillId="0" borderId="0" xfId="3" applyFont="1" applyFill="1" applyBorder="1" applyAlignment="1">
      <alignment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wrapText="1"/>
    </xf>
    <xf numFmtId="43" fontId="2" fillId="0" borderId="0" xfId="2" applyFont="1" applyFill="1" applyAlignment="1">
      <alignment wrapText="1"/>
    </xf>
    <xf numFmtId="0" fontId="2" fillId="0" borderId="0" xfId="1" applyFont="1" applyFill="1" applyAlignment="1">
      <alignment wrapText="1"/>
    </xf>
    <xf numFmtId="0" fontId="3" fillId="0" borderId="1" xfId="0" applyFont="1" applyFill="1" applyBorder="1" applyAlignment="1">
      <alignment wrapText="1"/>
    </xf>
  </cellXfs>
  <cellStyles count="4">
    <cellStyle name="Обычный" xfId="0" builtinId="0"/>
    <cellStyle name="Обычный 3" xfId="1" xr:uid="{00000000-0005-0000-0000-000001000000}"/>
    <cellStyle name="Финансовый" xfId="3" builtinId="3"/>
    <cellStyle name="Финансовый 8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5"/>
  <sheetViews>
    <sheetView tabSelected="1" view="pageBreakPreview" topLeftCell="A61" zoomScale="60" zoomScaleNormal="100" workbookViewId="0">
      <selection activeCell="P81" sqref="P81"/>
    </sheetView>
  </sheetViews>
  <sheetFormatPr defaultColWidth="8.85546875" defaultRowHeight="12.75" x14ac:dyDescent="0.2"/>
  <cols>
    <col min="1" max="1" width="10.42578125" style="72" bestFit="1" customWidth="1"/>
    <col min="2" max="2" width="10.28515625" style="72" hidden="1" customWidth="1"/>
    <col min="3" max="3" width="25.42578125" style="72" hidden="1" customWidth="1"/>
    <col min="4" max="4" width="67" style="7" customWidth="1"/>
    <col min="5" max="5" width="11.5703125" style="73" hidden="1" customWidth="1"/>
    <col min="6" max="7" width="11.5703125" style="73" customWidth="1"/>
    <col min="8" max="8" width="12.5703125" style="8" customWidth="1"/>
    <col min="9" max="9" width="15.85546875" style="8" customWidth="1"/>
    <col min="10" max="10" width="12" style="8" customWidth="1"/>
    <col min="11" max="12" width="16.28515625" style="8" customWidth="1"/>
    <col min="13" max="13" width="16.42578125" style="8" customWidth="1"/>
    <col min="14" max="16384" width="8.85546875" style="8"/>
  </cols>
  <sheetData>
    <row r="1" spans="1:13" x14ac:dyDescent="0.2">
      <c r="A1" s="75" t="s">
        <v>12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3" x14ac:dyDescent="0.2">
      <c r="A2" s="80" t="s">
        <v>44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ht="60" customHeight="1" x14ac:dyDescent="0.2">
      <c r="A3" s="75" t="s">
        <v>43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3" s="9" customFormat="1" ht="25.5" customHeight="1" x14ac:dyDescent="0.25">
      <c r="A4" s="81" t="s">
        <v>0</v>
      </c>
      <c r="B4" s="82" t="s">
        <v>1</v>
      </c>
      <c r="C4" s="81" t="s">
        <v>2</v>
      </c>
      <c r="D4" s="82" t="s">
        <v>24</v>
      </c>
      <c r="E4" s="82" t="s">
        <v>26</v>
      </c>
      <c r="F4" s="82" t="s">
        <v>28</v>
      </c>
      <c r="G4" s="82" t="s">
        <v>25</v>
      </c>
      <c r="H4" s="84" t="s">
        <v>7</v>
      </c>
      <c r="I4" s="85"/>
      <c r="J4" s="84" t="s">
        <v>8</v>
      </c>
      <c r="K4" s="85"/>
      <c r="L4" s="78" t="s">
        <v>9</v>
      </c>
      <c r="M4" s="78" t="s">
        <v>10</v>
      </c>
    </row>
    <row r="5" spans="1:13" ht="30" customHeight="1" x14ac:dyDescent="0.2">
      <c r="A5" s="81"/>
      <c r="B5" s="83"/>
      <c r="C5" s="81"/>
      <c r="D5" s="83"/>
      <c r="E5" s="83"/>
      <c r="F5" s="83"/>
      <c r="G5" s="83"/>
      <c r="H5" s="10" t="s">
        <v>11</v>
      </c>
      <c r="I5" s="10" t="s">
        <v>10</v>
      </c>
      <c r="J5" s="10" t="s">
        <v>11</v>
      </c>
      <c r="K5" s="10" t="s">
        <v>10</v>
      </c>
      <c r="L5" s="79"/>
      <c r="M5" s="79"/>
    </row>
    <row r="6" spans="1:13" ht="18.75" customHeight="1" x14ac:dyDescent="0.2">
      <c r="A6" s="11"/>
      <c r="B6" s="87" t="s">
        <v>42</v>
      </c>
      <c r="C6" s="88"/>
      <c r="D6" s="88"/>
      <c r="E6" s="88"/>
      <c r="F6" s="89"/>
      <c r="G6" s="12"/>
      <c r="H6" s="13"/>
      <c r="I6" s="13"/>
      <c r="J6" s="13"/>
      <c r="K6" s="13"/>
      <c r="L6" s="14"/>
      <c r="M6" s="15"/>
    </row>
    <row r="7" spans="1:13" ht="22.5" customHeight="1" x14ac:dyDescent="0.2">
      <c r="A7" s="16"/>
      <c r="B7" s="17"/>
      <c r="C7" s="17"/>
      <c r="D7" s="18" t="s">
        <v>45</v>
      </c>
      <c r="E7" s="16"/>
      <c r="F7" s="16"/>
      <c r="G7" s="16"/>
      <c r="H7" s="19"/>
      <c r="I7" s="19"/>
      <c r="J7" s="19"/>
      <c r="K7" s="19"/>
      <c r="L7" s="19"/>
      <c r="M7" s="20"/>
    </row>
    <row r="8" spans="1:13" s="25" customFormat="1" ht="21" customHeight="1" x14ac:dyDescent="0.2">
      <c r="A8" s="21">
        <v>1</v>
      </c>
      <c r="B8" s="76">
        <v>2</v>
      </c>
      <c r="C8" s="77"/>
      <c r="D8" s="22" t="s">
        <v>46</v>
      </c>
      <c r="E8" s="21"/>
      <c r="F8" s="21" t="s">
        <v>27</v>
      </c>
      <c r="G8" s="23">
        <v>38.69</v>
      </c>
      <c r="H8" s="24"/>
      <c r="I8" s="24">
        <f>H8*G8</f>
        <v>0</v>
      </c>
      <c r="J8" s="24"/>
      <c r="K8" s="24">
        <f>J8*G8</f>
        <v>0</v>
      </c>
      <c r="L8" s="24">
        <f>H8+J8</f>
        <v>0</v>
      </c>
      <c r="M8" s="24">
        <f>I8+K8</f>
        <v>0</v>
      </c>
    </row>
    <row r="9" spans="1:13" s="25" customFormat="1" ht="29.25" customHeight="1" x14ac:dyDescent="0.2">
      <c r="A9" s="21">
        <v>2</v>
      </c>
      <c r="B9" s="76"/>
      <c r="C9" s="77"/>
      <c r="D9" s="26" t="s">
        <v>47</v>
      </c>
      <c r="E9" s="21">
        <v>55</v>
      </c>
      <c r="F9" s="21" t="s">
        <v>27</v>
      </c>
      <c r="G9" s="23">
        <f>G8</f>
        <v>38.69</v>
      </c>
      <c r="H9" s="24"/>
      <c r="I9" s="24">
        <f t="shared" ref="I9:I12" si="0">H9*G9</f>
        <v>0</v>
      </c>
      <c r="J9" s="24"/>
      <c r="K9" s="24">
        <f t="shared" ref="K9:K12" si="1">J9*G9</f>
        <v>0</v>
      </c>
      <c r="L9" s="24">
        <f t="shared" ref="L9:L12" si="2">H9+J9</f>
        <v>0</v>
      </c>
      <c r="M9" s="24">
        <f t="shared" ref="M9:M12" si="3">I9+K9</f>
        <v>0</v>
      </c>
    </row>
    <row r="10" spans="1:13" ht="21.75" customHeight="1" x14ac:dyDescent="0.2">
      <c r="A10" s="21">
        <v>3</v>
      </c>
      <c r="B10" s="76"/>
      <c r="C10" s="77"/>
      <c r="D10" s="22" t="s">
        <v>48</v>
      </c>
      <c r="E10" s="27"/>
      <c r="F10" s="21" t="s">
        <v>27</v>
      </c>
      <c r="G10" s="28">
        <f>G8</f>
        <v>38.69</v>
      </c>
      <c r="H10" s="24"/>
      <c r="I10" s="24">
        <f t="shared" si="0"/>
        <v>0</v>
      </c>
      <c r="J10" s="24"/>
      <c r="K10" s="24">
        <f t="shared" si="1"/>
        <v>0</v>
      </c>
      <c r="L10" s="24">
        <f t="shared" si="2"/>
        <v>0</v>
      </c>
      <c r="M10" s="24">
        <f t="shared" si="3"/>
        <v>0</v>
      </c>
    </row>
    <row r="11" spans="1:13" ht="21" customHeight="1" x14ac:dyDescent="0.2">
      <c r="A11" s="21">
        <v>4</v>
      </c>
      <c r="B11" s="76"/>
      <c r="C11" s="77"/>
      <c r="D11" s="26" t="s">
        <v>49</v>
      </c>
      <c r="E11" s="27"/>
      <c r="F11" s="21" t="s">
        <v>27</v>
      </c>
      <c r="G11" s="28">
        <f>G8</f>
        <v>38.69</v>
      </c>
      <c r="H11" s="24"/>
      <c r="I11" s="24">
        <f t="shared" si="0"/>
        <v>0</v>
      </c>
      <c r="J11" s="24"/>
      <c r="K11" s="24">
        <f t="shared" si="1"/>
        <v>0</v>
      </c>
      <c r="L11" s="24">
        <f t="shared" si="2"/>
        <v>0</v>
      </c>
      <c r="M11" s="24">
        <f t="shared" si="3"/>
        <v>0</v>
      </c>
    </row>
    <row r="12" spans="1:13" ht="21.75" customHeight="1" x14ac:dyDescent="0.2">
      <c r="A12" s="21">
        <v>5</v>
      </c>
      <c r="B12" s="76"/>
      <c r="C12" s="77"/>
      <c r="D12" s="22" t="s">
        <v>50</v>
      </c>
      <c r="E12" s="27">
        <v>50</v>
      </c>
      <c r="F12" s="21" t="s">
        <v>27</v>
      </c>
      <c r="G12" s="28">
        <f>G8</f>
        <v>38.69</v>
      </c>
      <c r="H12" s="24"/>
      <c r="I12" s="24">
        <f t="shared" si="0"/>
        <v>0</v>
      </c>
      <c r="J12" s="24"/>
      <c r="K12" s="24">
        <f t="shared" si="1"/>
        <v>0</v>
      </c>
      <c r="L12" s="24">
        <f t="shared" si="2"/>
        <v>0</v>
      </c>
      <c r="M12" s="24">
        <f t="shared" si="3"/>
        <v>0</v>
      </c>
    </row>
    <row r="13" spans="1:13" ht="18" customHeight="1" x14ac:dyDescent="0.2">
      <c r="A13" s="29"/>
      <c r="B13" s="30"/>
      <c r="C13" s="31"/>
      <c r="D13" s="1" t="s">
        <v>51</v>
      </c>
      <c r="E13" s="32"/>
      <c r="F13" s="21"/>
      <c r="G13" s="31"/>
      <c r="H13" s="33"/>
      <c r="I13" s="33"/>
      <c r="J13" s="33"/>
      <c r="K13" s="33"/>
      <c r="L13" s="33"/>
      <c r="M13" s="33"/>
    </row>
    <row r="14" spans="1:13" ht="18" customHeight="1" x14ac:dyDescent="0.2">
      <c r="A14" s="29">
        <v>6</v>
      </c>
      <c r="B14" s="30"/>
      <c r="C14" s="31"/>
      <c r="D14" s="26" t="s">
        <v>46</v>
      </c>
      <c r="E14" s="32"/>
      <c r="F14" s="21" t="s">
        <v>27</v>
      </c>
      <c r="G14" s="31">
        <v>161.35</v>
      </c>
      <c r="H14" s="33"/>
      <c r="I14" s="34">
        <f t="shared" ref="I14:I16" si="4">H14*G14</f>
        <v>0</v>
      </c>
      <c r="J14" s="34"/>
      <c r="K14" s="34">
        <f t="shared" ref="K14:K16" si="5">J14*G14</f>
        <v>0</v>
      </c>
      <c r="L14" s="34">
        <f t="shared" ref="L14:L16" si="6">H14+J14</f>
        <v>0</v>
      </c>
      <c r="M14" s="34">
        <f t="shared" ref="M14:M16" si="7">I14+K14</f>
        <v>0</v>
      </c>
    </row>
    <row r="15" spans="1:13" ht="30.75" customHeight="1" x14ac:dyDescent="0.2">
      <c r="A15" s="29">
        <v>7</v>
      </c>
      <c r="B15" s="30"/>
      <c r="C15" s="31"/>
      <c r="D15" s="26" t="s">
        <v>52</v>
      </c>
      <c r="E15" s="32"/>
      <c r="F15" s="21" t="s">
        <v>27</v>
      </c>
      <c r="G15" s="31">
        <f>G14</f>
        <v>161.35</v>
      </c>
      <c r="H15" s="33"/>
      <c r="I15" s="34">
        <f t="shared" si="4"/>
        <v>0</v>
      </c>
      <c r="J15" s="34"/>
      <c r="K15" s="34">
        <f t="shared" si="5"/>
        <v>0</v>
      </c>
      <c r="L15" s="34">
        <f t="shared" si="6"/>
        <v>0</v>
      </c>
      <c r="M15" s="34">
        <f t="shared" si="7"/>
        <v>0</v>
      </c>
    </row>
    <row r="16" spans="1:13" ht="19.5" customHeight="1" x14ac:dyDescent="0.2">
      <c r="A16" s="29">
        <v>8</v>
      </c>
      <c r="B16" s="30"/>
      <c r="C16" s="31"/>
      <c r="D16" s="26" t="s">
        <v>48</v>
      </c>
      <c r="E16" s="32"/>
      <c r="F16" s="21" t="s">
        <v>27</v>
      </c>
      <c r="G16" s="31">
        <f>G14</f>
        <v>161.35</v>
      </c>
      <c r="H16" s="33"/>
      <c r="I16" s="34">
        <f t="shared" si="4"/>
        <v>0</v>
      </c>
      <c r="J16" s="34"/>
      <c r="K16" s="34">
        <f t="shared" si="5"/>
        <v>0</v>
      </c>
      <c r="L16" s="34">
        <f t="shared" si="6"/>
        <v>0</v>
      </c>
      <c r="M16" s="34">
        <f t="shared" si="7"/>
        <v>0</v>
      </c>
    </row>
    <row r="17" spans="1:13" ht="21.75" customHeight="1" x14ac:dyDescent="0.2">
      <c r="A17" s="35">
        <v>9</v>
      </c>
      <c r="B17" s="36" t="s">
        <v>13</v>
      </c>
      <c r="C17" s="37"/>
      <c r="D17" s="26" t="s">
        <v>53</v>
      </c>
      <c r="E17" s="32"/>
      <c r="F17" s="21" t="s">
        <v>27</v>
      </c>
      <c r="G17" s="31">
        <f>G14</f>
        <v>161.35</v>
      </c>
      <c r="H17" s="34"/>
      <c r="I17" s="34">
        <f t="shared" ref="I17" si="8">H17*G17</f>
        <v>0</v>
      </c>
      <c r="J17" s="34"/>
      <c r="K17" s="34">
        <f t="shared" ref="K17" si="9">J17*G17</f>
        <v>0</v>
      </c>
      <c r="L17" s="34">
        <f t="shared" ref="L17" si="10">H17+J17</f>
        <v>0</v>
      </c>
      <c r="M17" s="34">
        <f t="shared" ref="M17" si="11">I17+K17</f>
        <v>0</v>
      </c>
    </row>
    <row r="18" spans="1:13" ht="20.25" customHeight="1" x14ac:dyDescent="0.2">
      <c r="A18" s="35">
        <v>10</v>
      </c>
      <c r="B18" s="36"/>
      <c r="C18" s="37"/>
      <c r="D18" s="26" t="s">
        <v>50</v>
      </c>
      <c r="E18" s="32"/>
      <c r="F18" s="21" t="s">
        <v>27</v>
      </c>
      <c r="G18" s="31">
        <f>G14</f>
        <v>161.35</v>
      </c>
      <c r="H18" s="34"/>
      <c r="I18" s="34"/>
      <c r="J18" s="34"/>
      <c r="K18" s="34"/>
      <c r="L18" s="34"/>
      <c r="M18" s="34"/>
    </row>
    <row r="19" spans="1:13" ht="18.75" customHeight="1" x14ac:dyDescent="0.2">
      <c r="A19" s="21"/>
      <c r="B19" s="38"/>
      <c r="C19" s="39"/>
      <c r="D19" s="2" t="s">
        <v>54</v>
      </c>
      <c r="E19" s="27"/>
      <c r="F19" s="21"/>
      <c r="G19" s="21"/>
      <c r="H19" s="40"/>
      <c r="I19" s="40"/>
      <c r="J19" s="40"/>
      <c r="K19" s="40"/>
      <c r="L19" s="40"/>
      <c r="M19" s="40"/>
    </row>
    <row r="20" spans="1:13" ht="31.5" customHeight="1" x14ac:dyDescent="0.2">
      <c r="A20" s="41">
        <v>11</v>
      </c>
      <c r="B20" s="42"/>
      <c r="C20" s="22"/>
      <c r="D20" s="26" t="s">
        <v>55</v>
      </c>
      <c r="E20" s="43"/>
      <c r="F20" s="21" t="s">
        <v>27</v>
      </c>
      <c r="G20" s="21">
        <v>5.86</v>
      </c>
      <c r="H20" s="40"/>
      <c r="I20" s="34">
        <f t="shared" ref="I20:I24" si="12">H20*G20</f>
        <v>0</v>
      </c>
      <c r="J20" s="34"/>
      <c r="K20" s="34">
        <f t="shared" ref="K20:K24" si="13">J20*G20</f>
        <v>0</v>
      </c>
      <c r="L20" s="34">
        <f t="shared" ref="L20:L24" si="14">H20+J20</f>
        <v>0</v>
      </c>
      <c r="M20" s="34">
        <f t="shared" ref="M20:M24" si="15">I20+K20</f>
        <v>0</v>
      </c>
    </row>
    <row r="21" spans="1:13" ht="18" customHeight="1" x14ac:dyDescent="0.2">
      <c r="A21" s="41">
        <v>12</v>
      </c>
      <c r="B21" s="42"/>
      <c r="C21" s="22"/>
      <c r="D21" s="26" t="s">
        <v>48</v>
      </c>
      <c r="E21" s="43"/>
      <c r="F21" s="21" t="s">
        <v>27</v>
      </c>
      <c r="G21" s="21">
        <f>G20</f>
        <v>5.86</v>
      </c>
      <c r="H21" s="40"/>
      <c r="I21" s="34">
        <f t="shared" si="12"/>
        <v>0</v>
      </c>
      <c r="J21" s="34"/>
      <c r="K21" s="34">
        <f t="shared" si="13"/>
        <v>0</v>
      </c>
      <c r="L21" s="34">
        <f t="shared" si="14"/>
        <v>0</v>
      </c>
      <c r="M21" s="34">
        <f t="shared" si="15"/>
        <v>0</v>
      </c>
    </row>
    <row r="22" spans="1:13" ht="18.75" customHeight="1" x14ac:dyDescent="0.2">
      <c r="A22" s="41">
        <v>13</v>
      </c>
      <c r="B22" s="42"/>
      <c r="C22" s="22"/>
      <c r="D22" s="26" t="s">
        <v>56</v>
      </c>
      <c r="E22" s="43"/>
      <c r="F22" s="21" t="s">
        <v>27</v>
      </c>
      <c r="G22" s="21">
        <f>G20</f>
        <v>5.86</v>
      </c>
      <c r="H22" s="40"/>
      <c r="I22" s="34">
        <f t="shared" si="12"/>
        <v>0</v>
      </c>
      <c r="J22" s="34"/>
      <c r="K22" s="34">
        <f t="shared" si="13"/>
        <v>0</v>
      </c>
      <c r="L22" s="34">
        <f t="shared" si="14"/>
        <v>0</v>
      </c>
      <c r="M22" s="34">
        <f t="shared" si="15"/>
        <v>0</v>
      </c>
    </row>
    <row r="23" spans="1:13" ht="19.5" customHeight="1" x14ac:dyDescent="0.2">
      <c r="A23" s="41">
        <v>14</v>
      </c>
      <c r="B23" s="42"/>
      <c r="C23" s="22"/>
      <c r="D23" s="8" t="s">
        <v>57</v>
      </c>
      <c r="E23" s="43"/>
      <c r="F23" s="21" t="s">
        <v>27</v>
      </c>
      <c r="G23" s="21">
        <f>G20</f>
        <v>5.86</v>
      </c>
      <c r="H23" s="40"/>
      <c r="I23" s="34">
        <f t="shared" si="12"/>
        <v>0</v>
      </c>
      <c r="J23" s="34"/>
      <c r="K23" s="34">
        <f t="shared" si="13"/>
        <v>0</v>
      </c>
      <c r="L23" s="34">
        <f t="shared" si="14"/>
        <v>0</v>
      </c>
      <c r="M23" s="34">
        <f t="shared" si="15"/>
        <v>0</v>
      </c>
    </row>
    <row r="24" spans="1:13" ht="21" customHeight="1" x14ac:dyDescent="0.2">
      <c r="A24" s="41">
        <v>15</v>
      </c>
      <c r="B24" s="42"/>
      <c r="C24" s="22"/>
      <c r="D24" s="26" t="s">
        <v>50</v>
      </c>
      <c r="E24" s="43"/>
      <c r="F24" s="21" t="s">
        <v>27</v>
      </c>
      <c r="G24" s="21">
        <f>G20</f>
        <v>5.86</v>
      </c>
      <c r="H24" s="40"/>
      <c r="I24" s="34">
        <f t="shared" si="12"/>
        <v>0</v>
      </c>
      <c r="J24" s="34"/>
      <c r="K24" s="34">
        <f t="shared" si="13"/>
        <v>0</v>
      </c>
      <c r="L24" s="34">
        <f t="shared" si="14"/>
        <v>0</v>
      </c>
      <c r="M24" s="34">
        <f t="shared" si="15"/>
        <v>0</v>
      </c>
    </row>
    <row r="25" spans="1:13" ht="16.5" customHeight="1" x14ac:dyDescent="0.2">
      <c r="A25" s="41"/>
      <c r="B25" s="42"/>
      <c r="C25" s="22"/>
      <c r="D25" s="2" t="s">
        <v>58</v>
      </c>
      <c r="E25" s="43"/>
      <c r="F25" s="21"/>
      <c r="G25" s="21"/>
      <c r="H25" s="40"/>
      <c r="I25" s="40"/>
      <c r="J25" s="40"/>
      <c r="K25" s="40"/>
      <c r="L25" s="40"/>
      <c r="M25" s="40"/>
    </row>
    <row r="26" spans="1:13" ht="36" customHeight="1" x14ac:dyDescent="0.2">
      <c r="A26" s="41">
        <v>16</v>
      </c>
      <c r="B26" s="42" t="s">
        <v>3</v>
      </c>
      <c r="C26" s="22" t="s">
        <v>19</v>
      </c>
      <c r="D26" s="26" t="s">
        <v>55</v>
      </c>
      <c r="E26" s="43"/>
      <c r="F26" s="21" t="s">
        <v>27</v>
      </c>
      <c r="G26" s="21">
        <v>291.64</v>
      </c>
      <c r="H26" s="40"/>
      <c r="I26" s="40">
        <f t="shared" ref="I26:I68" si="16">H26*G26</f>
        <v>0</v>
      </c>
      <c r="J26" s="40"/>
      <c r="K26" s="40">
        <f t="shared" ref="K26:K65" si="17">J26*G26</f>
        <v>0</v>
      </c>
      <c r="L26" s="40">
        <f t="shared" ref="L26:L65" si="18">H26+J26</f>
        <v>0</v>
      </c>
      <c r="M26" s="40">
        <f t="shared" ref="M26:M65" si="19">I26+K26</f>
        <v>0</v>
      </c>
    </row>
    <row r="27" spans="1:13" ht="19.5" customHeight="1" x14ac:dyDescent="0.2">
      <c r="A27" s="41">
        <v>17</v>
      </c>
      <c r="B27" s="42"/>
      <c r="C27" s="22"/>
      <c r="D27" s="26" t="s">
        <v>48</v>
      </c>
      <c r="E27" s="43"/>
      <c r="F27" s="21" t="s">
        <v>27</v>
      </c>
      <c r="G27" s="21">
        <f>G26</f>
        <v>291.64</v>
      </c>
      <c r="H27" s="40"/>
      <c r="I27" s="40">
        <f t="shared" si="16"/>
        <v>0</v>
      </c>
      <c r="J27" s="40"/>
      <c r="K27" s="40">
        <f t="shared" ref="K27:K29" si="20">J27*G27</f>
        <v>0</v>
      </c>
      <c r="L27" s="40">
        <f t="shared" ref="L27:L29" si="21">H27+J27</f>
        <v>0</v>
      </c>
      <c r="M27" s="40">
        <f t="shared" ref="M27:M29" si="22">I27+K27</f>
        <v>0</v>
      </c>
    </row>
    <row r="28" spans="1:13" ht="18" customHeight="1" x14ac:dyDescent="0.2">
      <c r="A28" s="41">
        <v>18</v>
      </c>
      <c r="B28" s="42"/>
      <c r="C28" s="22"/>
      <c r="D28" s="26" t="s">
        <v>53</v>
      </c>
      <c r="E28" s="43"/>
      <c r="F28" s="21" t="s">
        <v>27</v>
      </c>
      <c r="G28" s="21">
        <f>G26</f>
        <v>291.64</v>
      </c>
      <c r="H28" s="40"/>
      <c r="I28" s="40">
        <f t="shared" si="16"/>
        <v>0</v>
      </c>
      <c r="J28" s="40"/>
      <c r="K28" s="40">
        <f t="shared" si="20"/>
        <v>0</v>
      </c>
      <c r="L28" s="40">
        <f t="shared" si="21"/>
        <v>0</v>
      </c>
      <c r="M28" s="40">
        <f t="shared" si="22"/>
        <v>0</v>
      </c>
    </row>
    <row r="29" spans="1:13" ht="21" customHeight="1" x14ac:dyDescent="0.2">
      <c r="A29" s="41">
        <v>19</v>
      </c>
      <c r="B29" s="42"/>
      <c r="C29" s="22"/>
      <c r="D29" s="26" t="s">
        <v>50</v>
      </c>
      <c r="E29" s="43"/>
      <c r="F29" s="21" t="str">
        <f>F26</f>
        <v>м2</v>
      </c>
      <c r="G29" s="21">
        <f>G26</f>
        <v>291.64</v>
      </c>
      <c r="H29" s="40"/>
      <c r="I29" s="40">
        <f t="shared" si="16"/>
        <v>0</v>
      </c>
      <c r="J29" s="40"/>
      <c r="K29" s="40">
        <f t="shared" si="20"/>
        <v>0</v>
      </c>
      <c r="L29" s="40">
        <f t="shared" si="21"/>
        <v>0</v>
      </c>
      <c r="M29" s="40">
        <f t="shared" si="22"/>
        <v>0</v>
      </c>
    </row>
    <row r="30" spans="1:13" ht="19.5" customHeight="1" x14ac:dyDescent="0.2">
      <c r="A30" s="41"/>
      <c r="B30" s="42"/>
      <c r="C30" s="22"/>
      <c r="D30" s="2" t="s">
        <v>59</v>
      </c>
      <c r="E30" s="43"/>
      <c r="F30" s="21"/>
      <c r="G30" s="21"/>
      <c r="H30" s="40"/>
      <c r="I30" s="40"/>
      <c r="J30" s="40"/>
      <c r="K30" s="40"/>
      <c r="L30" s="40"/>
      <c r="M30" s="40"/>
    </row>
    <row r="31" spans="1:13" ht="32.25" customHeight="1" x14ac:dyDescent="0.2">
      <c r="A31" s="21">
        <v>20</v>
      </c>
      <c r="B31" s="42" t="s">
        <v>6</v>
      </c>
      <c r="C31" s="22" t="s">
        <v>19</v>
      </c>
      <c r="D31" s="26" t="s">
        <v>60</v>
      </c>
      <c r="E31" s="43">
        <v>135</v>
      </c>
      <c r="F31" s="21" t="s">
        <v>27</v>
      </c>
      <c r="G31" s="21">
        <v>728.61</v>
      </c>
      <c r="H31" s="40"/>
      <c r="I31" s="40">
        <f t="shared" si="16"/>
        <v>0</v>
      </c>
      <c r="J31" s="40"/>
      <c r="K31" s="40">
        <f t="shared" si="17"/>
        <v>0</v>
      </c>
      <c r="L31" s="40">
        <f t="shared" si="18"/>
        <v>0</v>
      </c>
      <c r="M31" s="40">
        <f t="shared" si="19"/>
        <v>0</v>
      </c>
    </row>
    <row r="32" spans="1:13" ht="22.5" customHeight="1" x14ac:dyDescent="0.2">
      <c r="A32" s="21">
        <v>21</v>
      </c>
      <c r="B32" s="42"/>
      <c r="C32" s="22"/>
      <c r="D32" s="26" t="s">
        <v>48</v>
      </c>
      <c r="E32" s="43"/>
      <c r="F32" s="21" t="s">
        <v>27</v>
      </c>
      <c r="G32" s="21">
        <f>G31</f>
        <v>728.61</v>
      </c>
      <c r="H32" s="40"/>
      <c r="I32" s="40">
        <f t="shared" si="16"/>
        <v>0</v>
      </c>
      <c r="J32" s="40"/>
      <c r="K32" s="40">
        <f t="shared" ref="K32:K34" si="23">J32*G32</f>
        <v>0</v>
      </c>
      <c r="L32" s="40">
        <f t="shared" ref="L32:L34" si="24">H32+J32</f>
        <v>0</v>
      </c>
      <c r="M32" s="40">
        <f t="shared" ref="M32:M34" si="25">I32+K32</f>
        <v>0</v>
      </c>
    </row>
    <row r="33" spans="1:13" ht="22.5" customHeight="1" x14ac:dyDescent="0.2">
      <c r="A33" s="21">
        <v>22</v>
      </c>
      <c r="B33" s="42"/>
      <c r="C33" s="22"/>
      <c r="D33" s="26" t="s">
        <v>49</v>
      </c>
      <c r="E33" s="43"/>
      <c r="F33" s="21" t="s">
        <v>27</v>
      </c>
      <c r="G33" s="21">
        <f>G31</f>
        <v>728.61</v>
      </c>
      <c r="H33" s="40"/>
      <c r="I33" s="40">
        <f t="shared" si="16"/>
        <v>0</v>
      </c>
      <c r="J33" s="40"/>
      <c r="K33" s="40">
        <f t="shared" si="23"/>
        <v>0</v>
      </c>
      <c r="L33" s="40">
        <f t="shared" si="24"/>
        <v>0</v>
      </c>
      <c r="M33" s="40">
        <f t="shared" si="25"/>
        <v>0</v>
      </c>
    </row>
    <row r="34" spans="1:13" ht="21" customHeight="1" x14ac:dyDescent="0.2">
      <c r="A34" s="21">
        <v>23</v>
      </c>
      <c r="B34" s="42"/>
      <c r="C34" s="22"/>
      <c r="D34" s="26" t="s">
        <v>50</v>
      </c>
      <c r="E34" s="43"/>
      <c r="F34" s="21" t="s">
        <v>27</v>
      </c>
      <c r="G34" s="21">
        <f>G31</f>
        <v>728.61</v>
      </c>
      <c r="H34" s="40"/>
      <c r="I34" s="40">
        <f t="shared" si="16"/>
        <v>0</v>
      </c>
      <c r="J34" s="40"/>
      <c r="K34" s="40">
        <f t="shared" si="23"/>
        <v>0</v>
      </c>
      <c r="L34" s="40">
        <f t="shared" si="24"/>
        <v>0</v>
      </c>
      <c r="M34" s="40">
        <f t="shared" si="25"/>
        <v>0</v>
      </c>
    </row>
    <row r="35" spans="1:13" ht="21" customHeight="1" x14ac:dyDescent="0.2">
      <c r="A35" s="21"/>
      <c r="B35" s="42"/>
      <c r="C35" s="22"/>
      <c r="D35" s="2" t="s">
        <v>61</v>
      </c>
      <c r="E35" s="43"/>
      <c r="F35" s="21"/>
      <c r="G35" s="21"/>
      <c r="H35" s="40"/>
      <c r="I35" s="40"/>
      <c r="J35" s="40"/>
      <c r="K35" s="40"/>
      <c r="L35" s="40"/>
      <c r="M35" s="40"/>
    </row>
    <row r="36" spans="1:13" ht="33.75" customHeight="1" x14ac:dyDescent="0.2">
      <c r="A36" s="21">
        <v>24</v>
      </c>
      <c r="B36" s="42"/>
      <c r="C36" s="22"/>
      <c r="D36" s="26" t="s">
        <v>60</v>
      </c>
      <c r="E36" s="43"/>
      <c r="F36" s="21" t="s">
        <v>27</v>
      </c>
      <c r="G36" s="21">
        <v>1358.42</v>
      </c>
      <c r="H36" s="40"/>
      <c r="I36" s="40">
        <f t="shared" ref="I36:I38" si="26">H36*G36</f>
        <v>0</v>
      </c>
      <c r="J36" s="40"/>
      <c r="K36" s="40">
        <f t="shared" ref="K36:K38" si="27">J36*G36</f>
        <v>0</v>
      </c>
      <c r="L36" s="40">
        <f t="shared" ref="L36:L38" si="28">H36+J36</f>
        <v>0</v>
      </c>
      <c r="M36" s="40">
        <f t="shared" ref="M36:M38" si="29">I36+K36</f>
        <v>0</v>
      </c>
    </row>
    <row r="37" spans="1:13" ht="21" customHeight="1" x14ac:dyDescent="0.2">
      <c r="A37" s="21">
        <v>25</v>
      </c>
      <c r="B37" s="42"/>
      <c r="C37" s="22"/>
      <c r="D37" s="3" t="s">
        <v>62</v>
      </c>
      <c r="E37" s="43"/>
      <c r="F37" s="21" t="s">
        <v>27</v>
      </c>
      <c r="G37" s="21">
        <f>G36</f>
        <v>1358.42</v>
      </c>
      <c r="H37" s="40"/>
      <c r="I37" s="40">
        <f t="shared" si="26"/>
        <v>0</v>
      </c>
      <c r="J37" s="40"/>
      <c r="K37" s="40">
        <f t="shared" si="27"/>
        <v>0</v>
      </c>
      <c r="L37" s="40">
        <f t="shared" si="28"/>
        <v>0</v>
      </c>
      <c r="M37" s="40">
        <f t="shared" si="29"/>
        <v>0</v>
      </c>
    </row>
    <row r="38" spans="1:13" ht="21" customHeight="1" x14ac:dyDescent="0.2">
      <c r="A38" s="21">
        <v>26</v>
      </c>
      <c r="B38" s="42"/>
      <c r="C38" s="22"/>
      <c r="D38" s="26" t="s">
        <v>50</v>
      </c>
      <c r="E38" s="43"/>
      <c r="F38" s="21" t="s">
        <v>27</v>
      </c>
      <c r="G38" s="21">
        <f>G36</f>
        <v>1358.42</v>
      </c>
      <c r="H38" s="40"/>
      <c r="I38" s="40">
        <f t="shared" si="26"/>
        <v>0</v>
      </c>
      <c r="J38" s="40"/>
      <c r="K38" s="40">
        <f t="shared" si="27"/>
        <v>0</v>
      </c>
      <c r="L38" s="40">
        <f t="shared" si="28"/>
        <v>0</v>
      </c>
      <c r="M38" s="40">
        <f t="shared" si="29"/>
        <v>0</v>
      </c>
    </row>
    <row r="39" spans="1:13" ht="21" customHeight="1" x14ac:dyDescent="0.2">
      <c r="A39" s="21"/>
      <c r="B39" s="42"/>
      <c r="C39" s="22"/>
      <c r="D39" s="2" t="s">
        <v>63</v>
      </c>
      <c r="E39" s="43"/>
      <c r="F39" s="21"/>
      <c r="G39" s="21"/>
      <c r="H39" s="40"/>
      <c r="I39" s="40"/>
      <c r="J39" s="40"/>
      <c r="K39" s="40"/>
      <c r="L39" s="40"/>
      <c r="M39" s="40"/>
    </row>
    <row r="40" spans="1:13" ht="31.5" customHeight="1" x14ac:dyDescent="0.2">
      <c r="A40" s="21">
        <v>27</v>
      </c>
      <c r="B40" s="42"/>
      <c r="C40" s="22"/>
      <c r="D40" s="26" t="s">
        <v>60</v>
      </c>
      <c r="E40" s="43"/>
      <c r="F40" s="21" t="s">
        <v>27</v>
      </c>
      <c r="G40" s="21">
        <v>33.29</v>
      </c>
      <c r="H40" s="40"/>
      <c r="I40" s="40">
        <f t="shared" ref="I40:I43" si="30">H40*G40</f>
        <v>0</v>
      </c>
      <c r="J40" s="40"/>
      <c r="K40" s="40">
        <f t="shared" ref="K40:K43" si="31">J40*G40</f>
        <v>0</v>
      </c>
      <c r="L40" s="40">
        <f t="shared" ref="L40:L43" si="32">H40+J40</f>
        <v>0</v>
      </c>
      <c r="M40" s="40">
        <f t="shared" ref="M40:M43" si="33">I40+K40</f>
        <v>0</v>
      </c>
    </row>
    <row r="41" spans="1:13" ht="22.5" customHeight="1" x14ac:dyDescent="0.2">
      <c r="A41" s="21">
        <v>28</v>
      </c>
      <c r="B41" s="42"/>
      <c r="C41" s="22"/>
      <c r="D41" s="26" t="s">
        <v>48</v>
      </c>
      <c r="E41" s="43"/>
      <c r="F41" s="21" t="s">
        <v>27</v>
      </c>
      <c r="G41" s="21">
        <f>G40</f>
        <v>33.29</v>
      </c>
      <c r="H41" s="40"/>
      <c r="I41" s="40">
        <f t="shared" si="30"/>
        <v>0</v>
      </c>
      <c r="J41" s="40"/>
      <c r="K41" s="40">
        <f t="shared" si="31"/>
        <v>0</v>
      </c>
      <c r="L41" s="40">
        <f t="shared" si="32"/>
        <v>0</v>
      </c>
      <c r="M41" s="40">
        <f t="shared" si="33"/>
        <v>0</v>
      </c>
    </row>
    <row r="42" spans="1:13" ht="21" customHeight="1" x14ac:dyDescent="0.2">
      <c r="A42" s="21">
        <v>29</v>
      </c>
      <c r="B42" s="42"/>
      <c r="C42" s="22"/>
      <c r="D42" s="26" t="s">
        <v>49</v>
      </c>
      <c r="E42" s="43"/>
      <c r="F42" s="21" t="s">
        <v>27</v>
      </c>
      <c r="G42" s="21">
        <f>G40</f>
        <v>33.29</v>
      </c>
      <c r="H42" s="40"/>
      <c r="I42" s="40">
        <f t="shared" si="30"/>
        <v>0</v>
      </c>
      <c r="J42" s="40"/>
      <c r="K42" s="40">
        <f t="shared" si="31"/>
        <v>0</v>
      </c>
      <c r="L42" s="40">
        <f t="shared" si="32"/>
        <v>0</v>
      </c>
      <c r="M42" s="40">
        <f t="shared" si="33"/>
        <v>0</v>
      </c>
    </row>
    <row r="43" spans="1:13" ht="21" customHeight="1" x14ac:dyDescent="0.2">
      <c r="A43" s="21">
        <v>30</v>
      </c>
      <c r="B43" s="42"/>
      <c r="C43" s="22"/>
      <c r="D43" s="26" t="s">
        <v>50</v>
      </c>
      <c r="E43" s="43"/>
      <c r="F43" s="21" t="s">
        <v>27</v>
      </c>
      <c r="G43" s="21">
        <f>G40</f>
        <v>33.29</v>
      </c>
      <c r="H43" s="40"/>
      <c r="I43" s="40">
        <f t="shared" si="30"/>
        <v>0</v>
      </c>
      <c r="J43" s="40"/>
      <c r="K43" s="40">
        <f t="shared" si="31"/>
        <v>0</v>
      </c>
      <c r="L43" s="40">
        <f t="shared" si="32"/>
        <v>0</v>
      </c>
      <c r="M43" s="40">
        <f t="shared" si="33"/>
        <v>0</v>
      </c>
    </row>
    <row r="44" spans="1:13" ht="21" customHeight="1" x14ac:dyDescent="0.2">
      <c r="A44" s="21"/>
      <c r="B44" s="42"/>
      <c r="C44" s="22"/>
      <c r="D44" s="2" t="s">
        <v>64</v>
      </c>
      <c r="E44" s="43"/>
      <c r="F44" s="21"/>
      <c r="G44" s="21"/>
      <c r="H44" s="40"/>
      <c r="I44" s="40"/>
      <c r="J44" s="40"/>
      <c r="K44" s="40"/>
      <c r="L44" s="40"/>
      <c r="M44" s="40"/>
    </row>
    <row r="45" spans="1:13" ht="31.5" customHeight="1" x14ac:dyDescent="0.2">
      <c r="A45" s="41">
        <v>31</v>
      </c>
      <c r="B45" s="42" t="s">
        <v>14</v>
      </c>
      <c r="C45" s="22" t="s">
        <v>19</v>
      </c>
      <c r="D45" s="26" t="s">
        <v>60</v>
      </c>
      <c r="E45" s="43">
        <v>100</v>
      </c>
      <c r="F45" s="21" t="s">
        <v>27</v>
      </c>
      <c r="G45" s="21">
        <f>366.97</f>
        <v>366.97</v>
      </c>
      <c r="H45" s="40"/>
      <c r="I45" s="40">
        <f t="shared" si="16"/>
        <v>0</v>
      </c>
      <c r="J45" s="40"/>
      <c r="K45" s="40">
        <f t="shared" si="17"/>
        <v>0</v>
      </c>
      <c r="L45" s="40">
        <f t="shared" si="18"/>
        <v>0</v>
      </c>
      <c r="M45" s="40">
        <f t="shared" si="19"/>
        <v>0</v>
      </c>
    </row>
    <row r="46" spans="1:13" ht="17.25" customHeight="1" x14ac:dyDescent="0.2">
      <c r="A46" s="41">
        <v>32</v>
      </c>
      <c r="B46" s="42"/>
      <c r="C46" s="22"/>
      <c r="D46" s="26" t="s">
        <v>48</v>
      </c>
      <c r="E46" s="43"/>
      <c r="F46" s="21" t="s">
        <v>27</v>
      </c>
      <c r="G46" s="21">
        <f>G45</f>
        <v>366.97</v>
      </c>
      <c r="H46" s="40"/>
      <c r="I46" s="40">
        <f t="shared" si="16"/>
        <v>0</v>
      </c>
      <c r="J46" s="40"/>
      <c r="K46" s="40">
        <f t="shared" ref="K46:K48" si="34">J46*G46</f>
        <v>0</v>
      </c>
      <c r="L46" s="40">
        <f t="shared" ref="L46:L48" si="35">H46+J46</f>
        <v>0</v>
      </c>
      <c r="M46" s="40">
        <f t="shared" ref="M46:M48" si="36">I46+K46</f>
        <v>0</v>
      </c>
    </row>
    <row r="47" spans="1:13" ht="17.25" customHeight="1" x14ac:dyDescent="0.2">
      <c r="A47" s="41">
        <v>33</v>
      </c>
      <c r="B47" s="42"/>
      <c r="C47" s="22"/>
      <c r="D47" s="26" t="s">
        <v>49</v>
      </c>
      <c r="E47" s="43"/>
      <c r="F47" s="21" t="s">
        <v>27</v>
      </c>
      <c r="G47" s="21">
        <f>G45</f>
        <v>366.97</v>
      </c>
      <c r="H47" s="40"/>
      <c r="I47" s="40">
        <f t="shared" si="16"/>
        <v>0</v>
      </c>
      <c r="J47" s="40"/>
      <c r="K47" s="40">
        <f t="shared" si="34"/>
        <v>0</v>
      </c>
      <c r="L47" s="40">
        <f t="shared" si="35"/>
        <v>0</v>
      </c>
      <c r="M47" s="40">
        <f t="shared" si="36"/>
        <v>0</v>
      </c>
    </row>
    <row r="48" spans="1:13" ht="21" customHeight="1" x14ac:dyDescent="0.2">
      <c r="A48" s="41">
        <v>34</v>
      </c>
      <c r="B48" s="42"/>
      <c r="C48" s="22"/>
      <c r="D48" s="26" t="s">
        <v>50</v>
      </c>
      <c r="E48" s="43"/>
      <c r="F48" s="21" t="s">
        <v>27</v>
      </c>
      <c r="G48" s="21">
        <f>G45</f>
        <v>366.97</v>
      </c>
      <c r="H48" s="40"/>
      <c r="I48" s="40">
        <f t="shared" si="16"/>
        <v>0</v>
      </c>
      <c r="J48" s="40"/>
      <c r="K48" s="40">
        <f t="shared" si="34"/>
        <v>0</v>
      </c>
      <c r="L48" s="40">
        <f t="shared" si="35"/>
        <v>0</v>
      </c>
      <c r="M48" s="40">
        <f t="shared" si="36"/>
        <v>0</v>
      </c>
    </row>
    <row r="49" spans="1:13" ht="21" customHeight="1" x14ac:dyDescent="0.2">
      <c r="A49" s="41"/>
      <c r="B49" s="42"/>
      <c r="C49" s="22"/>
      <c r="D49" s="2" t="s">
        <v>65</v>
      </c>
      <c r="E49" s="43"/>
      <c r="F49" s="21"/>
      <c r="G49" s="21"/>
      <c r="H49" s="40"/>
      <c r="I49" s="40"/>
      <c r="J49" s="40"/>
      <c r="K49" s="40"/>
      <c r="L49" s="40"/>
      <c r="M49" s="40"/>
    </row>
    <row r="50" spans="1:13" ht="30" customHeight="1" x14ac:dyDescent="0.2">
      <c r="A50" s="41">
        <v>35</v>
      </c>
      <c r="B50" s="42" t="s">
        <v>15</v>
      </c>
      <c r="C50" s="22" t="s">
        <v>19</v>
      </c>
      <c r="D50" s="26" t="s">
        <v>60</v>
      </c>
      <c r="E50" s="43">
        <v>120</v>
      </c>
      <c r="F50" s="21" t="s">
        <v>27</v>
      </c>
      <c r="G50" s="21">
        <f>36.34</f>
        <v>36.340000000000003</v>
      </c>
      <c r="H50" s="40"/>
      <c r="I50" s="40">
        <f t="shared" si="16"/>
        <v>0</v>
      </c>
      <c r="J50" s="40"/>
      <c r="K50" s="40">
        <f t="shared" si="17"/>
        <v>0</v>
      </c>
      <c r="L50" s="40">
        <f t="shared" si="18"/>
        <v>0</v>
      </c>
      <c r="M50" s="40">
        <f t="shared" si="19"/>
        <v>0</v>
      </c>
    </row>
    <row r="51" spans="1:13" ht="21.75" customHeight="1" x14ac:dyDescent="0.2">
      <c r="A51" s="41">
        <v>36</v>
      </c>
      <c r="B51" s="42"/>
      <c r="C51" s="22"/>
      <c r="D51" s="3" t="s">
        <v>62</v>
      </c>
      <c r="E51" s="43"/>
      <c r="F51" s="21" t="s">
        <v>27</v>
      </c>
      <c r="G51" s="21">
        <f>G50</f>
        <v>36.340000000000003</v>
      </c>
      <c r="H51" s="40"/>
      <c r="I51" s="40">
        <f t="shared" ref="I51:I52" si="37">H51*G51</f>
        <v>0</v>
      </c>
      <c r="J51" s="40"/>
      <c r="K51" s="40">
        <f t="shared" ref="K51:K52" si="38">J51*G51</f>
        <v>0</v>
      </c>
      <c r="L51" s="40">
        <f t="shared" ref="L51:L52" si="39">H51+J51</f>
        <v>0</v>
      </c>
      <c r="M51" s="40">
        <f t="shared" ref="M51:M52" si="40">I51+K51</f>
        <v>0</v>
      </c>
    </row>
    <row r="52" spans="1:13" ht="18.75" customHeight="1" x14ac:dyDescent="0.2">
      <c r="A52" s="41">
        <v>37</v>
      </c>
      <c r="B52" s="42"/>
      <c r="C52" s="22"/>
      <c r="D52" s="26" t="s">
        <v>50</v>
      </c>
      <c r="E52" s="43"/>
      <c r="F52" s="21" t="s">
        <v>27</v>
      </c>
      <c r="G52" s="21">
        <f>G50</f>
        <v>36.340000000000003</v>
      </c>
      <c r="H52" s="40"/>
      <c r="I52" s="40">
        <f t="shared" si="37"/>
        <v>0</v>
      </c>
      <c r="J52" s="40"/>
      <c r="K52" s="40">
        <f t="shared" si="38"/>
        <v>0</v>
      </c>
      <c r="L52" s="40">
        <f t="shared" si="39"/>
        <v>0</v>
      </c>
      <c r="M52" s="40">
        <f t="shared" si="40"/>
        <v>0</v>
      </c>
    </row>
    <row r="53" spans="1:13" ht="21.75" customHeight="1" x14ac:dyDescent="0.2">
      <c r="A53" s="41"/>
      <c r="B53" s="42"/>
      <c r="C53" s="22"/>
      <c r="D53" s="2" t="s">
        <v>66</v>
      </c>
      <c r="E53" s="43"/>
      <c r="F53" s="21"/>
      <c r="G53" s="21"/>
      <c r="H53" s="40"/>
      <c r="I53" s="40"/>
      <c r="J53" s="40"/>
      <c r="K53" s="40"/>
      <c r="L53" s="40"/>
      <c r="M53" s="40"/>
    </row>
    <row r="54" spans="1:13" ht="35.25" customHeight="1" x14ac:dyDescent="0.2">
      <c r="A54" s="21">
        <v>38</v>
      </c>
      <c r="B54" s="42" t="s">
        <v>16</v>
      </c>
      <c r="C54" s="22" t="s">
        <v>19</v>
      </c>
      <c r="D54" s="26" t="s">
        <v>60</v>
      </c>
      <c r="E54" s="43">
        <v>35</v>
      </c>
      <c r="F54" s="21" t="s">
        <v>27</v>
      </c>
      <c r="G54" s="21">
        <f>416.73</f>
        <v>416.73</v>
      </c>
      <c r="H54" s="40"/>
      <c r="I54" s="40">
        <f t="shared" si="16"/>
        <v>0</v>
      </c>
      <c r="J54" s="40"/>
      <c r="K54" s="40">
        <f t="shared" si="17"/>
        <v>0</v>
      </c>
      <c r="L54" s="40">
        <f t="shared" si="18"/>
        <v>0</v>
      </c>
      <c r="M54" s="40">
        <f t="shared" si="19"/>
        <v>0</v>
      </c>
    </row>
    <row r="55" spans="1:13" ht="20.25" customHeight="1" x14ac:dyDescent="0.2">
      <c r="A55" s="21">
        <v>39</v>
      </c>
      <c r="B55" s="42"/>
      <c r="C55" s="22"/>
      <c r="D55" s="26" t="s">
        <v>48</v>
      </c>
      <c r="E55" s="43"/>
      <c r="F55" s="21" t="s">
        <v>27</v>
      </c>
      <c r="G55" s="21">
        <f>G54</f>
        <v>416.73</v>
      </c>
      <c r="H55" s="40"/>
      <c r="I55" s="40">
        <f t="shared" ref="I55:I58" si="41">H55*G55</f>
        <v>0</v>
      </c>
      <c r="J55" s="40"/>
      <c r="K55" s="40">
        <f t="shared" ref="K55:K58" si="42">J55*G55</f>
        <v>0</v>
      </c>
      <c r="L55" s="40">
        <f t="shared" ref="L55:L58" si="43">H55+J55</f>
        <v>0</v>
      </c>
      <c r="M55" s="40">
        <f t="shared" ref="M55:M58" si="44">I55+K55</f>
        <v>0</v>
      </c>
    </row>
    <row r="56" spans="1:13" ht="20.25" customHeight="1" x14ac:dyDescent="0.2">
      <c r="A56" s="21">
        <v>40</v>
      </c>
      <c r="B56" s="42"/>
      <c r="C56" s="22"/>
      <c r="D56" s="26" t="s">
        <v>49</v>
      </c>
      <c r="E56" s="43"/>
      <c r="F56" s="21" t="s">
        <v>27</v>
      </c>
      <c r="G56" s="21">
        <f>G54</f>
        <v>416.73</v>
      </c>
      <c r="H56" s="40"/>
      <c r="I56" s="40">
        <f t="shared" si="41"/>
        <v>0</v>
      </c>
      <c r="J56" s="40"/>
      <c r="K56" s="40">
        <f t="shared" si="42"/>
        <v>0</v>
      </c>
      <c r="L56" s="40">
        <f t="shared" si="43"/>
        <v>0</v>
      </c>
      <c r="M56" s="40">
        <f t="shared" si="44"/>
        <v>0</v>
      </c>
    </row>
    <row r="57" spans="1:13" ht="19.5" customHeight="1" x14ac:dyDescent="0.2">
      <c r="A57" s="21">
        <v>41</v>
      </c>
      <c r="B57" s="42"/>
      <c r="C57" s="22"/>
      <c r="D57" s="8" t="s">
        <v>57</v>
      </c>
      <c r="E57" s="43"/>
      <c r="F57" s="21" t="s">
        <v>27</v>
      </c>
      <c r="G57" s="21">
        <f>G54</f>
        <v>416.73</v>
      </c>
      <c r="H57" s="40"/>
      <c r="I57" s="40">
        <f t="shared" si="41"/>
        <v>0</v>
      </c>
      <c r="J57" s="40"/>
      <c r="K57" s="40">
        <f t="shared" si="42"/>
        <v>0</v>
      </c>
      <c r="L57" s="40">
        <f t="shared" si="43"/>
        <v>0</v>
      </c>
      <c r="M57" s="40">
        <f t="shared" si="44"/>
        <v>0</v>
      </c>
    </row>
    <row r="58" spans="1:13" ht="21" customHeight="1" x14ac:dyDescent="0.2">
      <c r="A58" s="21">
        <v>42</v>
      </c>
      <c r="B58" s="42"/>
      <c r="C58" s="22"/>
      <c r="D58" s="26" t="s">
        <v>50</v>
      </c>
      <c r="E58" s="43"/>
      <c r="F58" s="21" t="s">
        <v>27</v>
      </c>
      <c r="G58" s="21">
        <f>G54</f>
        <v>416.73</v>
      </c>
      <c r="H58" s="40"/>
      <c r="I58" s="40">
        <f t="shared" si="41"/>
        <v>0</v>
      </c>
      <c r="J58" s="40"/>
      <c r="K58" s="40">
        <f t="shared" si="42"/>
        <v>0</v>
      </c>
      <c r="L58" s="40">
        <f t="shared" si="43"/>
        <v>0</v>
      </c>
      <c r="M58" s="40">
        <f t="shared" si="44"/>
        <v>0</v>
      </c>
    </row>
    <row r="59" spans="1:13" ht="21" customHeight="1" x14ac:dyDescent="0.2">
      <c r="A59" s="21"/>
      <c r="B59" s="42"/>
      <c r="C59" s="22"/>
      <c r="D59" s="2" t="s">
        <v>67</v>
      </c>
      <c r="E59" s="43"/>
      <c r="F59" s="21"/>
      <c r="G59" s="21"/>
      <c r="H59" s="40"/>
      <c r="I59" s="40"/>
      <c r="J59" s="40"/>
      <c r="K59" s="40"/>
      <c r="L59" s="40"/>
      <c r="M59" s="40"/>
    </row>
    <row r="60" spans="1:13" ht="30" customHeight="1" x14ac:dyDescent="0.2">
      <c r="A60" s="21">
        <v>43</v>
      </c>
      <c r="B60" s="42"/>
      <c r="C60" s="22"/>
      <c r="D60" s="26" t="s">
        <v>68</v>
      </c>
      <c r="E60" s="43">
        <v>35</v>
      </c>
      <c r="F60" s="21" t="s">
        <v>27</v>
      </c>
      <c r="G60" s="21">
        <v>228.29</v>
      </c>
      <c r="H60" s="40"/>
      <c r="I60" s="40">
        <f t="shared" ref="I60:I62" si="45">H60*G60</f>
        <v>0</v>
      </c>
      <c r="J60" s="40"/>
      <c r="K60" s="40">
        <f t="shared" ref="K60:K62" si="46">J60*G60</f>
        <v>0</v>
      </c>
      <c r="L60" s="40">
        <f t="shared" ref="L60:L62" si="47">H60+J60</f>
        <v>0</v>
      </c>
      <c r="M60" s="40">
        <f t="shared" ref="M60:M62" si="48">I60+K60</f>
        <v>0</v>
      </c>
    </row>
    <row r="61" spans="1:13" ht="21" customHeight="1" x14ac:dyDescent="0.2">
      <c r="A61" s="21">
        <v>44</v>
      </c>
      <c r="B61" s="42"/>
      <c r="C61" s="22"/>
      <c r="D61" s="3" t="s">
        <v>62</v>
      </c>
      <c r="E61" s="43"/>
      <c r="F61" s="21" t="s">
        <v>27</v>
      </c>
      <c r="G61" s="21">
        <f>G60</f>
        <v>228.29</v>
      </c>
      <c r="H61" s="40"/>
      <c r="I61" s="40">
        <f t="shared" si="45"/>
        <v>0</v>
      </c>
      <c r="J61" s="40"/>
      <c r="K61" s="40">
        <f t="shared" si="46"/>
        <v>0</v>
      </c>
      <c r="L61" s="40">
        <f t="shared" si="47"/>
        <v>0</v>
      </c>
      <c r="M61" s="40">
        <f t="shared" si="48"/>
        <v>0</v>
      </c>
    </row>
    <row r="62" spans="1:13" ht="17.25" customHeight="1" x14ac:dyDescent="0.2">
      <c r="A62" s="21">
        <v>45</v>
      </c>
      <c r="B62" s="42"/>
      <c r="C62" s="22"/>
      <c r="D62" s="8" t="s">
        <v>57</v>
      </c>
      <c r="E62" s="43"/>
      <c r="F62" s="21" t="s">
        <v>27</v>
      </c>
      <c r="G62" s="21">
        <f>G60</f>
        <v>228.29</v>
      </c>
      <c r="H62" s="40"/>
      <c r="I62" s="40">
        <f t="shared" si="45"/>
        <v>0</v>
      </c>
      <c r="J62" s="40"/>
      <c r="K62" s="40">
        <f t="shared" si="46"/>
        <v>0</v>
      </c>
      <c r="L62" s="40">
        <f t="shared" si="47"/>
        <v>0</v>
      </c>
      <c r="M62" s="40">
        <f t="shared" si="48"/>
        <v>0</v>
      </c>
    </row>
    <row r="63" spans="1:13" ht="21" customHeight="1" x14ac:dyDescent="0.2">
      <c r="A63" s="41">
        <v>46</v>
      </c>
      <c r="B63" s="42" t="s">
        <v>17</v>
      </c>
      <c r="C63" s="22" t="s">
        <v>19</v>
      </c>
      <c r="D63" s="26" t="s">
        <v>50</v>
      </c>
      <c r="E63" s="43"/>
      <c r="F63" s="21" t="s">
        <v>27</v>
      </c>
      <c r="G63" s="21">
        <f>G60</f>
        <v>228.29</v>
      </c>
      <c r="H63" s="40"/>
      <c r="I63" s="40">
        <f t="shared" si="16"/>
        <v>0</v>
      </c>
      <c r="J63" s="40"/>
      <c r="K63" s="40">
        <f t="shared" si="17"/>
        <v>0</v>
      </c>
      <c r="L63" s="40">
        <f t="shared" si="18"/>
        <v>0</v>
      </c>
      <c r="M63" s="40">
        <f t="shared" si="19"/>
        <v>0</v>
      </c>
    </row>
    <row r="64" spans="1:13" ht="21" customHeight="1" x14ac:dyDescent="0.2">
      <c r="A64" s="41"/>
      <c r="B64" s="42"/>
      <c r="C64" s="22"/>
      <c r="D64" s="2" t="s">
        <v>69</v>
      </c>
      <c r="E64" s="43"/>
      <c r="F64" s="21"/>
      <c r="G64" s="21"/>
      <c r="H64" s="40"/>
      <c r="I64" s="40"/>
      <c r="J64" s="40"/>
      <c r="K64" s="40"/>
      <c r="L64" s="40"/>
      <c r="M64" s="40"/>
    </row>
    <row r="65" spans="1:13" ht="22.5" customHeight="1" x14ac:dyDescent="0.2">
      <c r="A65" s="41">
        <v>47</v>
      </c>
      <c r="B65" s="42" t="s">
        <v>18</v>
      </c>
      <c r="C65" s="22" t="s">
        <v>19</v>
      </c>
      <c r="D65" s="26" t="s">
        <v>60</v>
      </c>
      <c r="E65" s="43">
        <v>35</v>
      </c>
      <c r="F65" s="21" t="s">
        <v>27</v>
      </c>
      <c r="G65" s="21">
        <f>9.93</f>
        <v>9.93</v>
      </c>
      <c r="H65" s="40"/>
      <c r="I65" s="40">
        <f t="shared" si="16"/>
        <v>0</v>
      </c>
      <c r="J65" s="40"/>
      <c r="K65" s="40">
        <f t="shared" si="17"/>
        <v>0</v>
      </c>
      <c r="L65" s="40">
        <f t="shared" si="18"/>
        <v>0</v>
      </c>
      <c r="M65" s="40">
        <f t="shared" si="19"/>
        <v>0</v>
      </c>
    </row>
    <row r="66" spans="1:13" ht="18" customHeight="1" x14ac:dyDescent="0.2">
      <c r="A66" s="41">
        <v>48</v>
      </c>
      <c r="B66" s="42"/>
      <c r="C66" s="22"/>
      <c r="D66" s="26" t="s">
        <v>48</v>
      </c>
      <c r="E66" s="43"/>
      <c r="F66" s="21" t="s">
        <v>27</v>
      </c>
      <c r="G66" s="21">
        <f>G65</f>
        <v>9.93</v>
      </c>
      <c r="H66" s="40"/>
      <c r="I66" s="40">
        <f t="shared" si="16"/>
        <v>0</v>
      </c>
      <c r="J66" s="40"/>
      <c r="K66" s="40">
        <f t="shared" ref="K66:K68" si="49">J66*G66</f>
        <v>0</v>
      </c>
      <c r="L66" s="40">
        <f t="shared" ref="L66:L68" si="50">H66+J66</f>
        <v>0</v>
      </c>
      <c r="M66" s="40">
        <f t="shared" ref="M66:M68" si="51">I66+K66</f>
        <v>0</v>
      </c>
    </row>
    <row r="67" spans="1:13" ht="19.5" customHeight="1" x14ac:dyDescent="0.2">
      <c r="A67" s="41">
        <v>49</v>
      </c>
      <c r="B67" s="42"/>
      <c r="C67" s="22"/>
      <c r="D67" s="26" t="s">
        <v>49</v>
      </c>
      <c r="E67" s="43"/>
      <c r="F67" s="21" t="s">
        <v>27</v>
      </c>
      <c r="G67" s="21">
        <f>G65</f>
        <v>9.93</v>
      </c>
      <c r="H67" s="40"/>
      <c r="I67" s="40">
        <f t="shared" si="16"/>
        <v>0</v>
      </c>
      <c r="J67" s="40"/>
      <c r="K67" s="40">
        <f t="shared" si="49"/>
        <v>0</v>
      </c>
      <c r="L67" s="40">
        <f t="shared" si="50"/>
        <v>0</v>
      </c>
      <c r="M67" s="40">
        <f t="shared" si="51"/>
        <v>0</v>
      </c>
    </row>
    <row r="68" spans="1:13" ht="17.25" customHeight="1" x14ac:dyDescent="0.2">
      <c r="A68" s="41">
        <v>50</v>
      </c>
      <c r="B68" s="42"/>
      <c r="C68" s="22"/>
      <c r="D68" s="26" t="s">
        <v>50</v>
      </c>
      <c r="E68" s="43"/>
      <c r="F68" s="21" t="s">
        <v>27</v>
      </c>
      <c r="G68" s="21">
        <f>G65</f>
        <v>9.93</v>
      </c>
      <c r="H68" s="40"/>
      <c r="I68" s="40">
        <f t="shared" si="16"/>
        <v>0</v>
      </c>
      <c r="J68" s="40"/>
      <c r="K68" s="40">
        <f t="shared" si="49"/>
        <v>0</v>
      </c>
      <c r="L68" s="40">
        <f t="shared" si="50"/>
        <v>0</v>
      </c>
      <c r="M68" s="40">
        <f t="shared" si="51"/>
        <v>0</v>
      </c>
    </row>
    <row r="69" spans="1:13" ht="17.25" customHeight="1" x14ac:dyDescent="0.2">
      <c r="A69" s="41"/>
      <c r="B69" s="42"/>
      <c r="C69" s="22"/>
      <c r="D69" s="1" t="s">
        <v>70</v>
      </c>
      <c r="E69" s="43"/>
      <c r="F69" s="21"/>
      <c r="G69" s="21"/>
      <c r="H69" s="40"/>
      <c r="I69" s="40"/>
      <c r="J69" s="40"/>
      <c r="K69" s="40"/>
      <c r="L69" s="40"/>
      <c r="M69" s="40"/>
    </row>
    <row r="70" spans="1:13" ht="20.25" customHeight="1" x14ac:dyDescent="0.2">
      <c r="A70" s="41">
        <v>51</v>
      </c>
      <c r="B70" s="42"/>
      <c r="C70" s="22"/>
      <c r="D70" s="26" t="s">
        <v>71</v>
      </c>
      <c r="E70" s="43">
        <v>35</v>
      </c>
      <c r="F70" s="21" t="s">
        <v>27</v>
      </c>
      <c r="G70" s="21">
        <v>22.66</v>
      </c>
      <c r="H70" s="40"/>
      <c r="I70" s="40">
        <f t="shared" ref="I70:I71" si="52">H70*G70</f>
        <v>0</v>
      </c>
      <c r="J70" s="40"/>
      <c r="K70" s="40">
        <f t="shared" ref="K70:K71" si="53">J70*G70</f>
        <v>0</v>
      </c>
      <c r="L70" s="40">
        <f t="shared" ref="L70:L71" si="54">H70+J70</f>
        <v>0</v>
      </c>
      <c r="M70" s="40">
        <f t="shared" ref="M70:M71" si="55">I70+K70</f>
        <v>0</v>
      </c>
    </row>
    <row r="71" spans="1:13" ht="17.25" customHeight="1" x14ac:dyDescent="0.2">
      <c r="A71" s="41">
        <v>52</v>
      </c>
      <c r="B71" s="42"/>
      <c r="C71" s="22"/>
      <c r="D71" s="26" t="s">
        <v>50</v>
      </c>
      <c r="E71" s="43"/>
      <c r="F71" s="21" t="s">
        <v>27</v>
      </c>
      <c r="G71" s="21">
        <f>G70</f>
        <v>22.66</v>
      </c>
      <c r="H71" s="40"/>
      <c r="I71" s="40">
        <f t="shared" si="52"/>
        <v>0</v>
      </c>
      <c r="J71" s="40"/>
      <c r="K71" s="40">
        <f t="shared" si="53"/>
        <v>0</v>
      </c>
      <c r="L71" s="40">
        <f t="shared" si="54"/>
        <v>0</v>
      </c>
      <c r="M71" s="40">
        <f t="shared" si="55"/>
        <v>0</v>
      </c>
    </row>
    <row r="72" spans="1:13" ht="18.75" customHeight="1" x14ac:dyDescent="0.2">
      <c r="A72" s="41"/>
      <c r="B72" s="44"/>
      <c r="C72" s="45"/>
      <c r="D72" s="2" t="s">
        <v>72</v>
      </c>
      <c r="E72" s="43"/>
      <c r="F72" s="21"/>
      <c r="G72" s="41"/>
      <c r="H72" s="24"/>
      <c r="I72" s="40"/>
      <c r="J72" s="24"/>
      <c r="K72" s="40"/>
      <c r="L72" s="40"/>
      <c r="M72" s="40"/>
    </row>
    <row r="73" spans="1:13" ht="16.5" customHeight="1" x14ac:dyDescent="0.2">
      <c r="A73" s="41">
        <v>53</v>
      </c>
      <c r="B73" s="93" t="s">
        <v>20</v>
      </c>
      <c r="C73" s="90" t="s">
        <v>21</v>
      </c>
      <c r="D73" s="26" t="s">
        <v>68</v>
      </c>
      <c r="E73" s="43">
        <v>35</v>
      </c>
      <c r="F73" s="21" t="s">
        <v>27</v>
      </c>
      <c r="G73" s="46">
        <v>335.1</v>
      </c>
      <c r="H73" s="47"/>
      <c r="I73" s="40">
        <f t="shared" ref="I73:I75" si="56">H73*G73</f>
        <v>0</v>
      </c>
      <c r="J73" s="24"/>
      <c r="K73" s="40">
        <f t="shared" ref="K73:K75" si="57">J73*G73</f>
        <v>0</v>
      </c>
      <c r="L73" s="40">
        <f t="shared" ref="L73:L75" si="58">H73+J73</f>
        <v>0</v>
      </c>
      <c r="M73" s="40">
        <f t="shared" ref="M73:M75" si="59">I73+K73</f>
        <v>0</v>
      </c>
    </row>
    <row r="74" spans="1:13" ht="21" customHeight="1" x14ac:dyDescent="0.2">
      <c r="A74" s="41">
        <v>54</v>
      </c>
      <c r="B74" s="94"/>
      <c r="C74" s="91"/>
      <c r="D74" s="26" t="s">
        <v>48</v>
      </c>
      <c r="E74" s="43"/>
      <c r="F74" s="21" t="s">
        <v>27</v>
      </c>
      <c r="G74" s="46">
        <f>G73</f>
        <v>335.1</v>
      </c>
      <c r="H74" s="24"/>
      <c r="I74" s="40">
        <f t="shared" si="56"/>
        <v>0</v>
      </c>
      <c r="J74" s="24"/>
      <c r="K74" s="40">
        <f t="shared" si="57"/>
        <v>0</v>
      </c>
      <c r="L74" s="40">
        <f t="shared" si="58"/>
        <v>0</v>
      </c>
      <c r="M74" s="40">
        <f t="shared" si="59"/>
        <v>0</v>
      </c>
    </row>
    <row r="75" spans="1:13" ht="19.5" customHeight="1" x14ac:dyDescent="0.2">
      <c r="A75" s="41">
        <v>55</v>
      </c>
      <c r="B75" s="95"/>
      <c r="C75" s="92"/>
      <c r="D75" s="26" t="s">
        <v>73</v>
      </c>
      <c r="E75" s="43">
        <v>35</v>
      </c>
      <c r="F75" s="21" t="s">
        <v>27</v>
      </c>
      <c r="G75" s="46">
        <f>G73</f>
        <v>335.1</v>
      </c>
      <c r="H75" s="48"/>
      <c r="I75" s="40">
        <f t="shared" si="56"/>
        <v>0</v>
      </c>
      <c r="J75" s="40"/>
      <c r="K75" s="40">
        <f t="shared" si="57"/>
        <v>0</v>
      </c>
      <c r="L75" s="40">
        <f t="shared" si="58"/>
        <v>0</v>
      </c>
      <c r="M75" s="40">
        <f t="shared" si="59"/>
        <v>0</v>
      </c>
    </row>
    <row r="76" spans="1:13" ht="18.75" customHeight="1" x14ac:dyDescent="0.2">
      <c r="A76" s="49">
        <v>56</v>
      </c>
      <c r="B76" s="44"/>
      <c r="C76" s="50"/>
      <c r="D76" s="26" t="s">
        <v>50</v>
      </c>
      <c r="E76" s="51"/>
      <c r="F76" s="21" t="s">
        <v>27</v>
      </c>
      <c r="G76" s="52">
        <f>G73</f>
        <v>335.1</v>
      </c>
      <c r="H76" s="53"/>
      <c r="I76" s="54"/>
      <c r="J76" s="54"/>
      <c r="K76" s="54"/>
      <c r="L76" s="54"/>
      <c r="M76" s="54"/>
    </row>
    <row r="77" spans="1:13" ht="20.25" customHeight="1" x14ac:dyDescent="0.2">
      <c r="A77" s="49"/>
      <c r="B77" s="44"/>
      <c r="C77" s="50"/>
      <c r="D77" s="4" t="s">
        <v>74</v>
      </c>
      <c r="E77" s="51"/>
      <c r="F77" s="55"/>
      <c r="G77" s="52"/>
      <c r="H77" s="53"/>
      <c r="I77" s="54"/>
      <c r="J77" s="54"/>
      <c r="K77" s="54"/>
      <c r="L77" s="54"/>
      <c r="M77" s="54"/>
    </row>
    <row r="78" spans="1:13" ht="21" customHeight="1" x14ac:dyDescent="0.2">
      <c r="A78" s="41">
        <v>57</v>
      </c>
      <c r="B78" s="56"/>
      <c r="C78" s="57"/>
      <c r="D78" s="26" t="s">
        <v>75</v>
      </c>
      <c r="E78" s="43">
        <v>60</v>
      </c>
      <c r="F78" s="21" t="s">
        <v>27</v>
      </c>
      <c r="G78" s="46">
        <v>36.07</v>
      </c>
      <c r="H78" s="48"/>
      <c r="I78" s="40">
        <f t="shared" ref="I78" si="60">H78*G78</f>
        <v>0</v>
      </c>
      <c r="J78" s="40"/>
      <c r="K78" s="40">
        <f t="shared" ref="K78" si="61">J78*G78</f>
        <v>0</v>
      </c>
      <c r="L78" s="40">
        <f t="shared" ref="L78" si="62">H78+J78</f>
        <v>0</v>
      </c>
      <c r="M78" s="40">
        <f t="shared" ref="M78" si="63">I78+K78</f>
        <v>0</v>
      </c>
    </row>
    <row r="79" spans="1:13" ht="21" customHeight="1" x14ac:dyDescent="0.2">
      <c r="A79" s="41"/>
      <c r="B79" s="56"/>
      <c r="C79" s="57"/>
      <c r="D79" s="99" t="s">
        <v>76</v>
      </c>
      <c r="E79" s="43"/>
      <c r="F79" s="21"/>
      <c r="G79" s="46"/>
      <c r="H79" s="48"/>
      <c r="I79" s="40"/>
      <c r="J79" s="40"/>
      <c r="K79" s="40"/>
      <c r="L79" s="40"/>
      <c r="M79" s="40"/>
    </row>
    <row r="80" spans="1:13" ht="21" customHeight="1" x14ac:dyDescent="0.2">
      <c r="A80" s="41">
        <v>58</v>
      </c>
      <c r="B80" s="56"/>
      <c r="C80" s="57"/>
      <c r="D80" s="26" t="s">
        <v>77</v>
      </c>
      <c r="E80" s="43"/>
      <c r="F80" s="21" t="s">
        <v>27</v>
      </c>
      <c r="G80" s="46">
        <f>1.55*0.95+1.7*1.07+4.6*0.97+3.13*1.6</f>
        <v>12.7615</v>
      </c>
      <c r="H80" s="48"/>
      <c r="I80" s="40">
        <f t="shared" ref="I80:I84" si="64">H80*G80</f>
        <v>0</v>
      </c>
      <c r="J80" s="40"/>
      <c r="K80" s="40">
        <f t="shared" ref="K80:K84" si="65">J80*G80</f>
        <v>0</v>
      </c>
      <c r="L80" s="40">
        <f t="shared" ref="L80:L84" si="66">H80+J80</f>
        <v>0</v>
      </c>
      <c r="M80" s="40">
        <f t="shared" ref="M80:M84" si="67">I80+K80</f>
        <v>0</v>
      </c>
    </row>
    <row r="81" spans="1:13" ht="21" customHeight="1" x14ac:dyDescent="0.2">
      <c r="A81" s="41">
        <v>59</v>
      </c>
      <c r="B81" s="56"/>
      <c r="C81" s="57"/>
      <c r="D81" s="26" t="s">
        <v>78</v>
      </c>
      <c r="E81" s="43"/>
      <c r="F81" s="21" t="s">
        <v>27</v>
      </c>
      <c r="G81" s="46">
        <f>G80</f>
        <v>12.7615</v>
      </c>
      <c r="H81" s="48"/>
      <c r="I81" s="40">
        <f t="shared" si="64"/>
        <v>0</v>
      </c>
      <c r="J81" s="40"/>
      <c r="K81" s="40">
        <f t="shared" si="65"/>
        <v>0</v>
      </c>
      <c r="L81" s="40">
        <f t="shared" si="66"/>
        <v>0</v>
      </c>
      <c r="M81" s="40">
        <f t="shared" si="67"/>
        <v>0</v>
      </c>
    </row>
    <row r="82" spans="1:13" ht="33" customHeight="1" x14ac:dyDescent="0.2">
      <c r="A82" s="41">
        <v>60</v>
      </c>
      <c r="B82" s="56"/>
      <c r="C82" s="57"/>
      <c r="D82" s="26" t="s">
        <v>80</v>
      </c>
      <c r="E82" s="43"/>
      <c r="F82" s="21" t="s">
        <v>27</v>
      </c>
      <c r="G82" s="46">
        <f>G80</f>
        <v>12.7615</v>
      </c>
      <c r="H82" s="48"/>
      <c r="I82" s="40">
        <f t="shared" si="64"/>
        <v>0</v>
      </c>
      <c r="J82" s="40"/>
      <c r="K82" s="40">
        <f t="shared" si="65"/>
        <v>0</v>
      </c>
      <c r="L82" s="40">
        <f t="shared" si="66"/>
        <v>0</v>
      </c>
      <c r="M82" s="40">
        <f t="shared" si="67"/>
        <v>0</v>
      </c>
    </row>
    <row r="83" spans="1:13" ht="21" customHeight="1" x14ac:dyDescent="0.2">
      <c r="A83" s="41">
        <v>61</v>
      </c>
      <c r="B83" s="56"/>
      <c r="C83" s="57"/>
      <c r="D83" s="26" t="s">
        <v>79</v>
      </c>
      <c r="E83" s="43"/>
      <c r="F83" s="21" t="s">
        <v>27</v>
      </c>
      <c r="G83" s="46">
        <f>G80</f>
        <v>12.7615</v>
      </c>
      <c r="H83" s="48"/>
      <c r="I83" s="40">
        <f t="shared" si="64"/>
        <v>0</v>
      </c>
      <c r="J83" s="40"/>
      <c r="K83" s="40">
        <f t="shared" si="65"/>
        <v>0</v>
      </c>
      <c r="L83" s="40">
        <f t="shared" si="66"/>
        <v>0</v>
      </c>
      <c r="M83" s="40">
        <f t="shared" si="67"/>
        <v>0</v>
      </c>
    </row>
    <row r="84" spans="1:13" ht="21" customHeight="1" x14ac:dyDescent="0.2">
      <c r="A84" s="41">
        <v>62</v>
      </c>
      <c r="B84" s="56"/>
      <c r="C84" s="57"/>
      <c r="D84" s="26" t="s">
        <v>81</v>
      </c>
      <c r="E84" s="43"/>
      <c r="F84" s="21" t="s">
        <v>82</v>
      </c>
      <c r="G84" s="46">
        <v>1</v>
      </c>
      <c r="H84" s="48"/>
      <c r="I84" s="40">
        <f t="shared" si="64"/>
        <v>0</v>
      </c>
      <c r="J84" s="40"/>
      <c r="K84" s="40">
        <f t="shared" si="65"/>
        <v>0</v>
      </c>
      <c r="L84" s="40">
        <f t="shared" si="66"/>
        <v>0</v>
      </c>
      <c r="M84" s="40">
        <f t="shared" si="67"/>
        <v>0</v>
      </c>
    </row>
    <row r="85" spans="1:13" ht="15.75" customHeight="1" x14ac:dyDescent="0.2">
      <c r="A85" s="58"/>
      <c r="B85" s="59"/>
      <c r="C85" s="59"/>
      <c r="D85" s="59" t="s">
        <v>41</v>
      </c>
      <c r="E85" s="12"/>
      <c r="F85" s="12"/>
      <c r="G85" s="60"/>
      <c r="H85" s="61"/>
      <c r="I85" s="62">
        <f>SUM(I8:I78)</f>
        <v>0</v>
      </c>
      <c r="J85" s="62"/>
      <c r="K85" s="62">
        <f>SUM(K8:K78)</f>
        <v>0</v>
      </c>
      <c r="L85" s="62"/>
      <c r="M85" s="62">
        <f>SUM(M8:M78)</f>
        <v>0</v>
      </c>
    </row>
    <row r="86" spans="1:13" ht="13.5" thickBot="1" x14ac:dyDescent="0.25">
      <c r="A86" s="63"/>
      <c r="B86" s="64"/>
      <c r="C86" s="64"/>
      <c r="D86" s="5" t="s">
        <v>4</v>
      </c>
      <c r="E86" s="65"/>
      <c r="F86" s="65"/>
      <c r="G86" s="65"/>
      <c r="H86" s="66"/>
      <c r="I86" s="66"/>
      <c r="J86" s="66"/>
      <c r="K86" s="66"/>
      <c r="L86" s="66"/>
      <c r="M86" s="67">
        <f>M85/120*20</f>
        <v>0</v>
      </c>
    </row>
    <row r="87" spans="1:13" x14ac:dyDescent="0.2">
      <c r="A87" s="68"/>
      <c r="B87" s="68"/>
      <c r="C87" s="68"/>
      <c r="D87" s="6"/>
      <c r="E87" s="69"/>
      <c r="F87" s="69"/>
      <c r="G87" s="69"/>
      <c r="H87" s="70"/>
      <c r="I87" s="70"/>
      <c r="J87" s="70"/>
      <c r="K87" s="70"/>
      <c r="L87" s="70"/>
      <c r="M87" s="71"/>
    </row>
    <row r="88" spans="1:13" ht="19.5" customHeight="1" x14ac:dyDescent="0.2">
      <c r="B88" s="74" t="s">
        <v>22</v>
      </c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</row>
    <row r="89" spans="1:13" ht="14.25" customHeight="1" x14ac:dyDescent="0.2">
      <c r="A89" s="8"/>
      <c r="B89" s="96" t="s">
        <v>5</v>
      </c>
      <c r="C89" s="96"/>
      <c r="D89" s="98" t="s">
        <v>33</v>
      </c>
      <c r="E89" s="98"/>
      <c r="F89" s="98"/>
      <c r="G89" s="98"/>
      <c r="H89" s="98"/>
      <c r="I89" s="98"/>
      <c r="J89" s="98"/>
      <c r="K89" s="98"/>
      <c r="L89" s="98"/>
      <c r="M89" s="98"/>
    </row>
    <row r="90" spans="1:13" ht="16.5" customHeight="1" x14ac:dyDescent="0.2">
      <c r="A90" s="8"/>
      <c r="B90" s="96" t="s">
        <v>23</v>
      </c>
      <c r="C90" s="96"/>
      <c r="D90" s="98" t="s">
        <v>34</v>
      </c>
      <c r="E90" s="98"/>
      <c r="F90" s="98"/>
      <c r="G90" s="98"/>
      <c r="H90" s="98"/>
      <c r="I90" s="98"/>
      <c r="J90" s="98"/>
      <c r="K90" s="98"/>
      <c r="L90" s="98"/>
      <c r="M90" s="98"/>
    </row>
    <row r="91" spans="1:13" ht="18" customHeight="1" x14ac:dyDescent="0.2">
      <c r="A91" s="8"/>
      <c r="B91" s="73"/>
      <c r="C91" s="73"/>
      <c r="D91" s="98" t="s">
        <v>35</v>
      </c>
      <c r="E91" s="98"/>
      <c r="F91" s="98"/>
      <c r="G91" s="98"/>
      <c r="H91" s="98"/>
      <c r="I91" s="98"/>
      <c r="J91" s="98"/>
      <c r="K91" s="98"/>
      <c r="L91" s="98"/>
      <c r="M91" s="98"/>
    </row>
    <row r="92" spans="1:13" ht="19.5" customHeight="1" x14ac:dyDescent="0.2">
      <c r="A92" s="8"/>
      <c r="B92" s="73"/>
      <c r="C92" s="73"/>
      <c r="D92" s="98" t="s">
        <v>36</v>
      </c>
      <c r="E92" s="98"/>
      <c r="F92" s="98"/>
      <c r="G92" s="98"/>
      <c r="H92" s="98"/>
      <c r="I92" s="98"/>
      <c r="J92" s="98"/>
      <c r="K92" s="98"/>
      <c r="L92" s="98"/>
      <c r="M92" s="98"/>
    </row>
    <row r="93" spans="1:13" x14ac:dyDescent="0.2">
      <c r="D93" s="98" t="s">
        <v>37</v>
      </c>
      <c r="E93" s="98"/>
      <c r="F93" s="98"/>
      <c r="G93" s="98"/>
      <c r="H93" s="98"/>
      <c r="I93" s="98"/>
      <c r="J93" s="98"/>
      <c r="K93" s="98"/>
      <c r="L93" s="98"/>
      <c r="M93" s="98"/>
    </row>
    <row r="94" spans="1:13" x14ac:dyDescent="0.2">
      <c r="D94" s="97" t="s">
        <v>38</v>
      </c>
      <c r="E94" s="97"/>
      <c r="F94" s="97"/>
      <c r="G94" s="97"/>
      <c r="H94" s="97"/>
      <c r="I94" s="97"/>
      <c r="J94" s="97"/>
      <c r="K94" s="97"/>
      <c r="L94" s="97"/>
      <c r="M94" s="97"/>
    </row>
    <row r="95" spans="1:13" ht="36.75" customHeight="1" x14ac:dyDescent="0.2">
      <c r="D95" s="98" t="s">
        <v>39</v>
      </c>
      <c r="E95" s="98"/>
      <c r="F95" s="98"/>
      <c r="G95" s="98"/>
      <c r="H95" s="98"/>
      <c r="I95" s="98"/>
      <c r="J95" s="98"/>
      <c r="K95" s="98"/>
      <c r="L95" s="98"/>
      <c r="M95" s="98"/>
    </row>
    <row r="96" spans="1:13" ht="47.25" customHeight="1" x14ac:dyDescent="0.2">
      <c r="D96" s="98" t="s">
        <v>40</v>
      </c>
      <c r="E96" s="98"/>
      <c r="F96" s="98"/>
      <c r="G96" s="98"/>
      <c r="H96" s="98"/>
      <c r="I96" s="98"/>
      <c r="J96" s="98"/>
      <c r="K96" s="98"/>
      <c r="L96" s="98"/>
      <c r="M96" s="98"/>
    </row>
    <row r="99" spans="10:11" ht="30" customHeight="1" x14ac:dyDescent="0.2">
      <c r="J99" s="86" t="s">
        <v>30</v>
      </c>
      <c r="K99" s="86"/>
    </row>
    <row r="100" spans="10:11" x14ac:dyDescent="0.2">
      <c r="J100" s="86" t="s">
        <v>5</v>
      </c>
      <c r="K100" s="86"/>
    </row>
    <row r="101" spans="10:11" x14ac:dyDescent="0.2">
      <c r="J101" s="8" t="s">
        <v>31</v>
      </c>
    </row>
    <row r="104" spans="10:11" x14ac:dyDescent="0.2">
      <c r="J104" s="86" t="s">
        <v>32</v>
      </c>
      <c r="K104" s="86"/>
    </row>
    <row r="105" spans="10:11" x14ac:dyDescent="0.2">
      <c r="J105" s="8" t="s">
        <v>29</v>
      </c>
    </row>
  </sheetData>
  <autoFilter ref="A8:M88" xr:uid="{00000000-0009-0000-0000-000000000000}"/>
  <mergeCells count="33">
    <mergeCell ref="D93:M93"/>
    <mergeCell ref="F4:F5"/>
    <mergeCell ref="J100:K100"/>
    <mergeCell ref="J104:K104"/>
    <mergeCell ref="B6:F6"/>
    <mergeCell ref="C73:C75"/>
    <mergeCell ref="B73:B75"/>
    <mergeCell ref="B89:C89"/>
    <mergeCell ref="B90:C90"/>
    <mergeCell ref="D94:M94"/>
    <mergeCell ref="D95:M95"/>
    <mergeCell ref="D96:M96"/>
    <mergeCell ref="J99:K99"/>
    <mergeCell ref="D89:M89"/>
    <mergeCell ref="D90:M90"/>
    <mergeCell ref="D91:M91"/>
    <mergeCell ref="D92:M92"/>
    <mergeCell ref="B88:M88"/>
    <mergeCell ref="A1:M1"/>
    <mergeCell ref="B8:B12"/>
    <mergeCell ref="C8:C12"/>
    <mergeCell ref="L4:L5"/>
    <mergeCell ref="A2:M2"/>
    <mergeCell ref="A3:M3"/>
    <mergeCell ref="A4:A5"/>
    <mergeCell ref="B4:B5"/>
    <mergeCell ref="C4:C5"/>
    <mergeCell ref="D4:D5"/>
    <mergeCell ref="E4:E5"/>
    <mergeCell ref="G4:G5"/>
    <mergeCell ref="H4:I4"/>
    <mergeCell ref="J4:K4"/>
    <mergeCell ref="M4:M5"/>
  </mergeCells>
  <pageMargins left="0" right="0" top="0" bottom="0" header="0.31496062992125984" footer="0.31496062992125984"/>
  <pageSetup paperSize="9" scale="76" fitToHeight="0" orientation="landscape" r:id="rId1"/>
  <rowBreaks count="2" manualBreakCount="2">
    <brk id="32" max="12" man="1"/>
    <brk id="6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стяжки</vt:lpstr>
      <vt:lpstr>стяжки!Область_печати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Дехерт Марина Александровна</cp:lastModifiedBy>
  <cp:lastPrinted>2024-09-27T13:19:52Z</cp:lastPrinted>
  <dcterms:created xsi:type="dcterms:W3CDTF">2021-08-09T06:04:22Z</dcterms:created>
  <dcterms:modified xsi:type="dcterms:W3CDTF">2024-09-27T13:20:32Z</dcterms:modified>
</cp:coreProperties>
</file>