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500" activeTab="0"/>
  </bookViews>
  <sheets>
    <sheet name="Лист1" sheetId="1" r:id="rId1"/>
  </sheets>
  <definedNames>
    <definedName name="_xlnm.Print_Area" localSheetId="0">'Лист1'!$A$1:$K$44</definedName>
  </definedNames>
  <calcPr fullCalcOnLoad="1" fullPrecision="0"/>
</workbook>
</file>

<file path=xl/sharedStrings.xml><?xml version="1.0" encoding="utf-8"?>
<sst xmlns="http://schemas.openxmlformats.org/spreadsheetml/2006/main" count="77" uniqueCount="46">
  <si>
    <t>№ п/п</t>
  </si>
  <si>
    <t>Наименование работ</t>
  </si>
  <si>
    <t>Ед.изм.</t>
  </si>
  <si>
    <t>Работа</t>
  </si>
  <si>
    <t>Материалы</t>
  </si>
  <si>
    <t>в т. ч НДС 20 %</t>
  </si>
  <si>
    <t>ВСЕГО :</t>
  </si>
  <si>
    <t>м2</t>
  </si>
  <si>
    <t xml:space="preserve">Расчет договорной цены </t>
  </si>
  <si>
    <t>шт</t>
  </si>
  <si>
    <t>Устройство внутреннего и наружного паро-гидроизоляционного слоя швов монтажных примыканий оконных блоков к стеновым проёмам, включая стоимость материалов</t>
  </si>
  <si>
    <t>Клининг конструкций (с двух сторон), м2</t>
  </si>
  <si>
    <t>Стоимость за единицу</t>
  </si>
  <si>
    <t>Стоимость работ (всего)</t>
  </si>
  <si>
    <t>Стоимость за единицу (работа + материалы)</t>
  </si>
  <si>
    <t>Всего стоимость</t>
  </si>
  <si>
    <t>Характеристики</t>
  </si>
  <si>
    <t>Объем (площадь изделий)</t>
  </si>
  <si>
    <t>Установка ручек оконных и декоративных элементов фурнитуры, регулировка створок со стоимостью декоративной фурнитуры, ручек, фиксаторов открывания, детских замков</t>
  </si>
  <si>
    <t>Монтаж в проем конструктивной вставки шириной 40-100 мм (фактический размер определяется замером по месту)</t>
  </si>
  <si>
    <t>На выполнение комплекса работ по изготовлению и монтажу окон из ПВХ профилей на Объекте строительства:  «Многоквартирный дом со встроенными помещениями, встроенно-пристроенной автостоянкой, отдельно стоящим зданием общеобразовательной организации начального общего образования на 100 мест, дошкольной образовательной организации на 80 мест», расположенном по адресу:
 Санкт-Петербург, Пискаревский проспект, 2 Этап</t>
  </si>
  <si>
    <t>Жилой дом №2</t>
  </si>
  <si>
    <t>***К расчету договорной цены необходимо приложить подробную спецификацию.</t>
  </si>
  <si>
    <t xml:space="preserve">Включается полный комплекс работ по разделу согласно п. 2 информационной карты. </t>
  </si>
  <si>
    <t xml:space="preserve">Прилагаемые объемы работ, материалов и оборудования служат для обоснования цены предложения и проверки квалификации претендента. </t>
  </si>
  <si>
    <t>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</t>
  </si>
  <si>
    <t>Изменение объемов работ, связанных с корректировкой проекта, с прохождением наружных инженерных сетей, другими условиями, не будет являться основанием для изменения стоимости работ.</t>
  </si>
  <si>
    <t xml:space="preserve">1.    В предложении замена оборудования, материалов не допускается, за исключением, если эта возможность прописана в ТЗ. </t>
  </si>
  <si>
    <t>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</t>
  </si>
  <si>
    <t>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</t>
  </si>
  <si>
    <t>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</t>
  </si>
  <si>
    <t>Конструкции монтажных швов и узлов примыкания оконных и дверных блоков к стеновым проемам должны удовлетворять требованиям ГОСТ 30971 и СП 50.13330.2012</t>
  </si>
  <si>
    <t>ПОДРЯДЧИК</t>
  </si>
  <si>
    <t>_____________________</t>
  </si>
  <si>
    <t>Жилой дом №3</t>
  </si>
  <si>
    <t>Итого жилой дом №2</t>
  </si>
  <si>
    <t>Итого жилой дом №3</t>
  </si>
  <si>
    <t>Установка клапанов Air-box, цвет  снаружи RAL1001/цвет внутри белый (для фасадных окон), цвет снаружи и внутри белый (для окон на лоджиях)</t>
  </si>
  <si>
    <t>Изготовление и монтаж оконных блоков из ПВХ профиля, стеклопакет однокамерный  (с доставкой и монтажом изделий в проёмы в соответствии с ГОСТ 30971-2012) окна подвала ОК-1</t>
  </si>
  <si>
    <t>Изготовление и монтаж оконных блоков из ПВХ профиля, стеклопакет двухкамерный  (с доставкой и монтажом изделий в проёмы в соответствии с ГОСТ 30971-2012) окна фасадные ОК-2, ОК-2.1, ОК-4, ОК-4.1</t>
  </si>
  <si>
    <t>Изготовление и монтаж оконных блоков из ПВХ профиля, стеклопакет двухкамерный  (с доставкой и монтажом изделий в проёмы в соответствии с ГОСТ 30971-2012) окна фасадные ОК-7, ОК-7.1, ОК-7.2, ОК-9, ОК-9.1</t>
  </si>
  <si>
    <t>Изготовление и монтаж оконных блоков и блоков балконных дверей из ПВХ профиля, стеклопакет двухкамерный  (с доставкой и монтажом изделий в проёмы в соответствии с ГОСТ 30971-2012), окна на лоджиях ОК-11…ОК-18*</t>
  </si>
  <si>
    <t>Профильная система VEKA WHS 72 мм (или аналог - указать в РДЦ), стекпопакет  СПД 6М1 – 16 мм аргон 90% – 4 мм – 14 мм аргон 90% – 4 мм И стекло, Фурнитура ROTO NX; индекс звукоизоляции воздушного шума не менее 30 Дб; Класс звукоизоляции - ДП; Профили окон RAL 1001 - наружный, белый со стороны квартиры. Приведенное сопротивление теплопередаче окон не менее 0,65 м2 С/Вт.</t>
  </si>
  <si>
    <t>Профильная система VEKA SOFTLINE 70 мм (или аналог - указать в РДЦ), СПД 6М1 – 14 мм аргон 90% – 4 мм – 14 мм аргон 90% – 4 мм И стекло, Фурнитура ROTO NX; индекс звукоизоляции воздушного шума не менее 30 Дб; Класс звукоизоляции - ДП; Профили окон RAL 1001 - наружный, белый со стороны квартиры. Приведенное сопротивление теплопередаче окон не менее 0,65 м2 С/Вт.</t>
  </si>
  <si>
    <t>Профильная система VEKA WHS 72 мм (или аналог - указать в РДЦ); Фурнитура ACCADO; Стекпопакет СПД 4М1 – 16 мм аргон 90% – 4 мм – 16 мм аргон 90% – 4 мм И стекло; индекс звукоизоляции воздушного шума не менее 30 Дб; Класс звукоизоляции - ДП; Профили окон белого цвета (наружный и внутренний). Приведенное сопротивление теплопередаче окон не менее 0,65 м2 С/Вт.</t>
  </si>
  <si>
    <r>
      <t xml:space="preserve">Профильная система VEKA WHS 60 мм (или аналог - указать в РДЦ); Фурнитура ACCADO; Стекпопакет СПО 4М1 – 16 мм аргон 90%  – 4 мм И стекло, фрамужное открывание; Профили окон RAL 1001 - наружный, белый со стороны помепщения, </t>
    </r>
    <r>
      <rPr>
        <sz val="9"/>
        <color indexed="10"/>
        <rFont val="Times New Roman"/>
        <family val="1"/>
      </rPr>
      <t>Приведенное сопротивление теплопередаче окон не менее 0,63 м2 С/Вт.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</si>
</sst>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\ _₽"/>
    <numFmt numFmtId="167" formatCode="#,##0.000"/>
  </numFmts>
  <fonts count="7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"/>
      <family val="1"/>
    </font>
    <font>
      <b/>
      <sz val="11"/>
      <color indexed="8"/>
      <name val="Times New Roman"/>
      <family val="1"/>
    </font>
    <font>
      <b/>
      <sz val="12"/>
      <color indexed="8"/>
      <name val="Times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"/>
      <family val="1"/>
    </font>
    <font>
      <b/>
      <sz val="11"/>
      <color theme="1"/>
      <name val="Times New Roman"/>
      <family val="1"/>
    </font>
    <font>
      <b/>
      <sz val="12"/>
      <color theme="1"/>
      <name val="Times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4" fontId="59" fillId="0" borderId="13" xfId="0" applyNumberFormat="1" applyFont="1" applyBorder="1" applyAlignment="1">
      <alignment horizontal="center" vertical="center" wrapText="1"/>
    </xf>
    <xf numFmtId="4" fontId="59" fillId="0" borderId="12" xfId="0" applyNumberFormat="1" applyFont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4" fontId="60" fillId="0" borderId="15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9" fillId="33" borderId="16" xfId="0" applyFont="1" applyFill="1" applyBorder="1" applyAlignment="1">
      <alignment horizontal="left" vertical="center" wrapText="1"/>
    </xf>
    <xf numFmtId="4" fontId="59" fillId="33" borderId="17" xfId="0" applyNumberFormat="1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4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4" fillId="33" borderId="0" xfId="0" applyFont="1" applyFill="1" applyAlignment="1">
      <alignment/>
    </xf>
    <xf numFmtId="165" fontId="64" fillId="33" borderId="0" xfId="58" applyFont="1" applyFill="1" applyAlignment="1">
      <alignment horizontal="center" wrapText="1"/>
    </xf>
    <xf numFmtId="166" fontId="6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165" fontId="3" fillId="33" borderId="0" xfId="58" applyFont="1" applyFill="1" applyAlignment="1">
      <alignment horizontal="center" wrapText="1"/>
    </xf>
    <xf numFmtId="166" fontId="3" fillId="33" borderId="0" xfId="0" applyNumberFormat="1" applyFont="1" applyFill="1" applyAlignment="1">
      <alignment wrapText="1"/>
    </xf>
    <xf numFmtId="0" fontId="62" fillId="33" borderId="0" xfId="0" applyFont="1" applyFill="1" applyAlignment="1">
      <alignment vertical="center"/>
    </xf>
    <xf numFmtId="0" fontId="65" fillId="0" borderId="0" xfId="0" applyFont="1" applyAlignment="1">
      <alignment horizontal="center"/>
    </xf>
    <xf numFmtId="0" fontId="7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0" fontId="66" fillId="0" borderId="0" xfId="0" applyFont="1" applyAlignment="1">
      <alignment/>
    </xf>
    <xf numFmtId="0" fontId="7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4" fontId="59" fillId="0" borderId="18" xfId="0" applyNumberFormat="1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4" fontId="59" fillId="0" borderId="20" xfId="0" applyNumberFormat="1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0" borderId="0" xfId="0" applyFont="1" applyAlignment="1">
      <alignment vertical="center"/>
    </xf>
    <xf numFmtId="167" fontId="59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4" fontId="60" fillId="0" borderId="21" xfId="0" applyNumberFormat="1" applyFont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4" fontId="60" fillId="0" borderId="24" xfId="0" applyNumberFormat="1" applyFont="1" applyBorder="1" applyAlignment="1">
      <alignment horizontal="center" vertical="center" wrapText="1"/>
    </xf>
    <xf numFmtId="4" fontId="60" fillId="0" borderId="25" xfId="0" applyNumberFormat="1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left" vertical="center" wrapText="1"/>
    </xf>
    <xf numFmtId="165" fontId="72" fillId="33" borderId="28" xfId="58" applyFont="1" applyFill="1" applyBorder="1" applyAlignment="1">
      <alignment horizontal="center" vertical="center"/>
    </xf>
    <xf numFmtId="4" fontId="59" fillId="0" borderId="26" xfId="0" applyNumberFormat="1" applyFont="1" applyBorder="1" applyAlignment="1">
      <alignment horizontal="center" vertical="center"/>
    </xf>
    <xf numFmtId="4" fontId="59" fillId="0" borderId="29" xfId="0" applyNumberFormat="1" applyFont="1" applyBorder="1" applyAlignment="1">
      <alignment horizontal="center" vertical="center" wrapText="1"/>
    </xf>
    <xf numFmtId="4" fontId="59" fillId="0" borderId="30" xfId="0" applyNumberFormat="1" applyFont="1" applyBorder="1" applyAlignment="1">
      <alignment horizontal="center" vertical="center" wrapText="1"/>
    </xf>
    <xf numFmtId="4" fontId="59" fillId="0" borderId="31" xfId="0" applyNumberFormat="1" applyFont="1" applyBorder="1" applyAlignment="1">
      <alignment horizontal="center" vertical="center" wrapText="1"/>
    </xf>
    <xf numFmtId="4" fontId="59" fillId="33" borderId="32" xfId="0" applyNumberFormat="1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165" fontId="72" fillId="33" borderId="16" xfId="58" applyFont="1" applyFill="1" applyBorder="1" applyAlignment="1">
      <alignment horizontal="center" vertical="center"/>
    </xf>
    <xf numFmtId="165" fontId="72" fillId="7" borderId="33" xfId="58" applyFont="1" applyFill="1" applyBorder="1" applyAlignment="1">
      <alignment horizontal="center" vertical="center"/>
    </xf>
    <xf numFmtId="4" fontId="59" fillId="7" borderId="34" xfId="0" applyNumberFormat="1" applyFont="1" applyFill="1" applyBorder="1" applyAlignment="1">
      <alignment horizontal="center" vertical="center" wrapText="1"/>
    </xf>
    <xf numFmtId="4" fontId="60" fillId="7" borderId="35" xfId="0" applyNumberFormat="1" applyFont="1" applyFill="1" applyBorder="1" applyAlignment="1">
      <alignment horizontal="center" vertical="center" wrapText="1"/>
    </xf>
    <xf numFmtId="4" fontId="60" fillId="0" borderId="36" xfId="0" applyNumberFormat="1" applyFont="1" applyBorder="1" applyAlignment="1">
      <alignment horizontal="center" vertical="center"/>
    </xf>
    <xf numFmtId="0" fontId="60" fillId="0" borderId="34" xfId="0" applyFont="1" applyBorder="1" applyAlignment="1">
      <alignment/>
    </xf>
    <xf numFmtId="4" fontId="68" fillId="0" borderId="35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wrapText="1"/>
    </xf>
    <xf numFmtId="4" fontId="59" fillId="33" borderId="38" xfId="0" applyNumberFormat="1" applyFont="1" applyFill="1" applyBorder="1" applyAlignment="1">
      <alignment horizontal="center" vertical="center" wrapText="1"/>
    </xf>
    <xf numFmtId="4" fontId="59" fillId="33" borderId="39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/>
    </xf>
    <xf numFmtId="4" fontId="59" fillId="7" borderId="40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9" fillId="0" borderId="26" xfId="58" applyNumberFormat="1" applyFont="1" applyBorder="1" applyAlignment="1">
      <alignment horizontal="center" vertical="center"/>
    </xf>
    <xf numFmtId="4" fontId="59" fillId="0" borderId="12" xfId="58" applyNumberFormat="1" applyFont="1" applyBorder="1" applyAlignment="1">
      <alignment horizontal="center" vertical="center"/>
    </xf>
    <xf numFmtId="4" fontId="59" fillId="0" borderId="12" xfId="0" applyNumberFormat="1" applyFont="1" applyBorder="1" applyAlignment="1">
      <alignment horizontal="center" vertical="center"/>
    </xf>
    <xf numFmtId="4" fontId="59" fillId="7" borderId="41" xfId="0" applyNumberFormat="1" applyFont="1" applyFill="1" applyBorder="1" applyAlignment="1">
      <alignment horizontal="center" vertical="center" wrapText="1"/>
    </xf>
    <xf numFmtId="4" fontId="59" fillId="7" borderId="42" xfId="58" applyNumberFormat="1" applyFont="1" applyFill="1" applyBorder="1" applyAlignment="1">
      <alignment horizontal="center" vertical="center"/>
    </xf>
    <xf numFmtId="4" fontId="59" fillId="7" borderId="42" xfId="0" applyNumberFormat="1" applyFont="1" applyFill="1" applyBorder="1" applyAlignment="1">
      <alignment horizontal="center" vertical="center"/>
    </xf>
    <xf numFmtId="4" fontId="60" fillId="0" borderId="41" xfId="0" applyNumberFormat="1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2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73" fillId="33" borderId="0" xfId="0" applyFont="1" applyFill="1" applyAlignment="1">
      <alignment horizontal="center" vertical="center" wrapText="1"/>
    </xf>
    <xf numFmtId="4" fontId="60" fillId="0" borderId="43" xfId="0" applyNumberFormat="1" applyFont="1" applyBorder="1" applyAlignment="1">
      <alignment horizontal="center" vertical="center" wrapText="1"/>
    </xf>
    <xf numFmtId="4" fontId="60" fillId="0" borderId="36" xfId="0" applyNumberFormat="1" applyFont="1" applyBorder="1" applyAlignment="1">
      <alignment horizontal="center" vertical="center" wrapText="1"/>
    </xf>
    <xf numFmtId="0" fontId="60" fillId="0" borderId="44" xfId="0" applyFont="1" applyBorder="1" applyAlignment="1">
      <alignment horizontal="right"/>
    </xf>
    <xf numFmtId="0" fontId="60" fillId="0" borderId="45" xfId="0" applyFont="1" applyBorder="1" applyAlignment="1">
      <alignment horizontal="right"/>
    </xf>
    <xf numFmtId="4" fontId="60" fillId="0" borderId="21" xfId="0" applyNumberFormat="1" applyFont="1" applyBorder="1" applyAlignment="1">
      <alignment horizontal="center" vertical="center" wrapText="1"/>
    </xf>
    <xf numFmtId="4" fontId="60" fillId="0" borderId="23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0" fillId="0" borderId="0" xfId="0" applyAlignment="1">
      <alignment vertical="center"/>
    </xf>
    <xf numFmtId="4" fontId="60" fillId="0" borderId="46" xfId="0" applyNumberFormat="1" applyFont="1" applyBorder="1" applyAlignment="1">
      <alignment horizontal="center" vertical="center" wrapText="1"/>
    </xf>
    <xf numFmtId="4" fontId="60" fillId="0" borderId="45" xfId="0" applyNumberFormat="1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4" fontId="60" fillId="0" borderId="49" xfId="0" applyNumberFormat="1" applyFont="1" applyBorder="1" applyAlignment="1">
      <alignment horizontal="center" vertical="center" wrapText="1"/>
    </xf>
    <xf numFmtId="4" fontId="60" fillId="0" borderId="50" xfId="0" applyNumberFormat="1" applyFont="1" applyBorder="1" applyAlignment="1">
      <alignment horizontal="center" vertical="center" wrapText="1"/>
    </xf>
    <xf numFmtId="0" fontId="60" fillId="0" borderId="51" xfId="0" applyFont="1" applyBorder="1" applyAlignment="1">
      <alignment horizontal="center" vertical="center" wrapText="1"/>
    </xf>
    <xf numFmtId="0" fontId="60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54" xfId="0" applyFont="1" applyBorder="1" applyAlignment="1">
      <alignment horizontal="center" vertical="center" wrapText="1"/>
    </xf>
    <xf numFmtId="0" fontId="60" fillId="7" borderId="55" xfId="0" applyFont="1" applyFill="1" applyBorder="1" applyAlignment="1">
      <alignment horizontal="right" vertical="center" wrapText="1"/>
    </xf>
    <xf numFmtId="0" fontId="60" fillId="7" borderId="34" xfId="0" applyFont="1" applyFill="1" applyBorder="1" applyAlignment="1">
      <alignment horizontal="right" vertical="center" wrapText="1"/>
    </xf>
    <xf numFmtId="0" fontId="60" fillId="7" borderId="56" xfId="0" applyFont="1" applyFill="1" applyBorder="1" applyAlignment="1">
      <alignment horizontal="right" vertical="center" wrapText="1"/>
    </xf>
    <xf numFmtId="0" fontId="68" fillId="0" borderId="55" xfId="0" applyFont="1" applyBorder="1" applyAlignment="1">
      <alignment horizontal="right"/>
    </xf>
    <xf numFmtId="0" fontId="68" fillId="0" borderId="34" xfId="0" applyFont="1" applyBorder="1" applyAlignment="1">
      <alignment horizontal="right"/>
    </xf>
    <xf numFmtId="0" fontId="68" fillId="0" borderId="41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view="pageBreakPreview" zoomScale="90" zoomScaleSheetLayoutView="90" zoomScalePageLayoutView="0" workbookViewId="0" topLeftCell="A7">
      <selection activeCell="G20" sqref="G20"/>
    </sheetView>
  </sheetViews>
  <sheetFormatPr defaultColWidth="11.00390625" defaultRowHeight="15.75"/>
  <cols>
    <col min="1" max="1" width="5.125" style="0" customWidth="1"/>
    <col min="2" max="2" width="34.00390625" style="0" customWidth="1"/>
    <col min="3" max="3" width="54.875" style="0" customWidth="1"/>
    <col min="4" max="4" width="6.125" style="0" customWidth="1"/>
    <col min="5" max="5" width="9.75390625" style="0" customWidth="1"/>
    <col min="6" max="6" width="13.00390625" style="0" customWidth="1"/>
    <col min="7" max="7" width="16.75390625" style="0" customWidth="1"/>
    <col min="8" max="8" width="13.625" style="0" customWidth="1"/>
    <col min="9" max="9" width="18.625" style="0" customWidth="1"/>
    <col min="10" max="10" width="14.50390625" style="0" customWidth="1"/>
    <col min="11" max="11" width="19.75390625" style="0" customWidth="1"/>
  </cols>
  <sheetData>
    <row r="2" spans="1:11" ht="18.75">
      <c r="A2" s="2"/>
      <c r="B2" s="98" t="s">
        <v>8</v>
      </c>
      <c r="C2" s="98"/>
      <c r="D2" s="98"/>
      <c r="E2" s="98"/>
      <c r="F2" s="98"/>
      <c r="G2" s="98"/>
      <c r="H2" s="98"/>
      <c r="I2" s="98"/>
      <c r="J2" s="98"/>
      <c r="K2" s="98"/>
    </row>
    <row r="3" spans="1:11" ht="87.75" customHeight="1" thickBot="1">
      <c r="A3" s="99" t="s">
        <v>20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21.75" customHeight="1">
      <c r="A4" s="114" t="s">
        <v>0</v>
      </c>
      <c r="B4" s="110" t="s">
        <v>1</v>
      </c>
      <c r="C4" s="110" t="s">
        <v>16</v>
      </c>
      <c r="D4" s="110" t="s">
        <v>2</v>
      </c>
      <c r="E4" s="116" t="s">
        <v>17</v>
      </c>
      <c r="F4" s="104" t="s">
        <v>3</v>
      </c>
      <c r="G4" s="105"/>
      <c r="H4" s="112" t="s">
        <v>4</v>
      </c>
      <c r="I4" s="113"/>
      <c r="J4" s="108" t="s">
        <v>14</v>
      </c>
      <c r="K4" s="100" t="s">
        <v>15</v>
      </c>
    </row>
    <row r="5" spans="1:11" ht="30" customHeight="1" thickBot="1">
      <c r="A5" s="115"/>
      <c r="B5" s="111"/>
      <c r="C5" s="111"/>
      <c r="D5" s="111"/>
      <c r="E5" s="117"/>
      <c r="F5" s="11" t="s">
        <v>12</v>
      </c>
      <c r="G5" s="12" t="s">
        <v>13</v>
      </c>
      <c r="H5" s="11" t="s">
        <v>12</v>
      </c>
      <c r="I5" s="12" t="s">
        <v>13</v>
      </c>
      <c r="J5" s="109"/>
      <c r="K5" s="101"/>
    </row>
    <row r="6" spans="1:11" ht="18.75" customHeight="1">
      <c r="A6" s="56"/>
      <c r="B6" s="57" t="s">
        <v>21</v>
      </c>
      <c r="C6" s="57"/>
      <c r="D6" s="57"/>
      <c r="E6" s="79"/>
      <c r="F6" s="58"/>
      <c r="G6" s="59"/>
      <c r="H6" s="58"/>
      <c r="I6" s="59"/>
      <c r="J6" s="60"/>
      <c r="K6" s="61"/>
    </row>
    <row r="7" spans="1:11" ht="73.5" customHeight="1">
      <c r="A7" s="8">
        <v>1</v>
      </c>
      <c r="B7" s="14" t="s">
        <v>39</v>
      </c>
      <c r="C7" s="44" t="s">
        <v>42</v>
      </c>
      <c r="D7" s="17" t="s">
        <v>7</v>
      </c>
      <c r="E7" s="80">
        <v>499.39</v>
      </c>
      <c r="F7" s="10"/>
      <c r="G7" s="9">
        <f>F7*E7</f>
        <v>0</v>
      </c>
      <c r="H7" s="54"/>
      <c r="I7" s="9">
        <f aca="true" t="shared" si="0" ref="I7:I15">H7*E7</f>
        <v>0</v>
      </c>
      <c r="J7" s="41">
        <f aca="true" t="shared" si="1" ref="J7:J15">H7+F7</f>
        <v>0</v>
      </c>
      <c r="K7" s="43">
        <f>G7+I7</f>
        <v>0</v>
      </c>
    </row>
    <row r="8" spans="1:11" ht="71.25" customHeight="1">
      <c r="A8" s="8">
        <v>2</v>
      </c>
      <c r="B8" s="14" t="s">
        <v>40</v>
      </c>
      <c r="C8" s="44" t="s">
        <v>43</v>
      </c>
      <c r="D8" s="17" t="s">
        <v>7</v>
      </c>
      <c r="E8" s="80">
        <v>243.66</v>
      </c>
      <c r="F8" s="10"/>
      <c r="G8" s="9">
        <f>F8*E8</f>
        <v>0</v>
      </c>
      <c r="H8" s="54"/>
      <c r="I8" s="9">
        <f>H8*E8</f>
        <v>0</v>
      </c>
      <c r="J8" s="41">
        <f>H8+F8</f>
        <v>0</v>
      </c>
      <c r="K8" s="43">
        <f>G8+I8</f>
        <v>0</v>
      </c>
    </row>
    <row r="9" spans="1:11" ht="71.25" customHeight="1">
      <c r="A9" s="8">
        <v>3</v>
      </c>
      <c r="B9" s="14" t="s">
        <v>41</v>
      </c>
      <c r="C9" s="44" t="s">
        <v>44</v>
      </c>
      <c r="D9" s="17" t="s">
        <v>7</v>
      </c>
      <c r="E9" s="80">
        <v>491.11</v>
      </c>
      <c r="F9" s="10"/>
      <c r="G9" s="9">
        <f aca="true" t="shared" si="2" ref="G9:G15">F9*E9</f>
        <v>0</v>
      </c>
      <c r="H9" s="10"/>
      <c r="I9" s="9">
        <f t="shared" si="0"/>
        <v>0</v>
      </c>
      <c r="J9" s="41">
        <f t="shared" si="1"/>
        <v>0</v>
      </c>
      <c r="K9" s="43">
        <f aca="true" t="shared" si="3" ref="K9:K15">G9+I9</f>
        <v>0</v>
      </c>
    </row>
    <row r="10" spans="1:11" ht="60.75" customHeight="1">
      <c r="A10" s="8">
        <v>4</v>
      </c>
      <c r="B10" s="14" t="s">
        <v>38</v>
      </c>
      <c r="C10" s="44" t="s">
        <v>45</v>
      </c>
      <c r="D10" s="17" t="s">
        <v>7</v>
      </c>
      <c r="E10" s="80">
        <v>2</v>
      </c>
      <c r="F10" s="10"/>
      <c r="G10" s="9">
        <f t="shared" si="2"/>
        <v>0</v>
      </c>
      <c r="H10" s="10"/>
      <c r="I10" s="9">
        <f>H10*E10</f>
        <v>0</v>
      </c>
      <c r="J10" s="41">
        <f>H10+F10</f>
        <v>0</v>
      </c>
      <c r="K10" s="43">
        <f>G10+I10</f>
        <v>0</v>
      </c>
    </row>
    <row r="11" spans="1:11" ht="56.25" customHeight="1">
      <c r="A11" s="8">
        <v>5</v>
      </c>
      <c r="B11" s="14" t="s">
        <v>10</v>
      </c>
      <c r="C11" s="14"/>
      <c r="D11" s="16" t="s">
        <v>7</v>
      </c>
      <c r="E11" s="81">
        <f>E7+E9+E10+E8</f>
        <v>1236.16</v>
      </c>
      <c r="F11" s="5"/>
      <c r="G11" s="4">
        <f t="shared" si="2"/>
        <v>0</v>
      </c>
      <c r="H11" s="5"/>
      <c r="I11" s="4">
        <f t="shared" si="0"/>
        <v>0</v>
      </c>
      <c r="J11" s="42">
        <f t="shared" si="1"/>
        <v>0</v>
      </c>
      <c r="K11" s="43">
        <f t="shared" si="3"/>
        <v>0</v>
      </c>
    </row>
    <row r="12" spans="1:11" ht="63" customHeight="1">
      <c r="A12" s="3">
        <v>6</v>
      </c>
      <c r="B12" s="14" t="s">
        <v>18</v>
      </c>
      <c r="C12" s="14"/>
      <c r="D12" s="16" t="s">
        <v>7</v>
      </c>
      <c r="E12" s="81">
        <f>E11</f>
        <v>1236.16</v>
      </c>
      <c r="F12" s="5"/>
      <c r="G12" s="4">
        <f t="shared" si="2"/>
        <v>0</v>
      </c>
      <c r="H12" s="5"/>
      <c r="I12" s="4">
        <f t="shared" si="0"/>
        <v>0</v>
      </c>
      <c r="J12" s="42">
        <f t="shared" si="1"/>
        <v>0</v>
      </c>
      <c r="K12" s="43">
        <f t="shared" si="3"/>
        <v>0</v>
      </c>
    </row>
    <row r="13" spans="1:11" ht="48.75" customHeight="1">
      <c r="A13" s="8">
        <v>7</v>
      </c>
      <c r="B13" s="14" t="s">
        <v>19</v>
      </c>
      <c r="C13" s="14"/>
      <c r="D13" s="16" t="s">
        <v>9</v>
      </c>
      <c r="E13" s="81">
        <v>82</v>
      </c>
      <c r="F13" s="5"/>
      <c r="G13" s="4">
        <f t="shared" si="2"/>
        <v>0</v>
      </c>
      <c r="H13" s="5"/>
      <c r="I13" s="4">
        <f t="shared" si="0"/>
        <v>0</v>
      </c>
      <c r="J13" s="42">
        <f t="shared" si="1"/>
        <v>0</v>
      </c>
      <c r="K13" s="43">
        <f t="shared" si="3"/>
        <v>0</v>
      </c>
    </row>
    <row r="14" spans="1:11" ht="66.75" customHeight="1">
      <c r="A14" s="8">
        <v>8</v>
      </c>
      <c r="B14" s="44" t="s">
        <v>37</v>
      </c>
      <c r="C14" s="14"/>
      <c r="D14" s="15" t="s">
        <v>9</v>
      </c>
      <c r="E14" s="82">
        <v>497</v>
      </c>
      <c r="F14" s="5"/>
      <c r="G14" s="4">
        <f t="shared" si="2"/>
        <v>0</v>
      </c>
      <c r="H14" s="5"/>
      <c r="I14" s="4">
        <f t="shared" si="0"/>
        <v>0</v>
      </c>
      <c r="J14" s="42">
        <f t="shared" si="1"/>
        <v>0</v>
      </c>
      <c r="K14" s="43">
        <f t="shared" si="3"/>
        <v>0</v>
      </c>
    </row>
    <row r="15" spans="1:11" ht="32.25" customHeight="1" thickBot="1">
      <c r="A15" s="62">
        <v>9</v>
      </c>
      <c r="B15" s="63" t="s">
        <v>11</v>
      </c>
      <c r="C15" s="63"/>
      <c r="D15" s="64" t="s">
        <v>7</v>
      </c>
      <c r="E15" s="69">
        <f>E11</f>
        <v>1236.16</v>
      </c>
      <c r="F15" s="85"/>
      <c r="G15" s="66">
        <f t="shared" si="2"/>
        <v>0</v>
      </c>
      <c r="H15" s="65"/>
      <c r="I15" s="66">
        <f t="shared" si="0"/>
        <v>0</v>
      </c>
      <c r="J15" s="67">
        <f t="shared" si="1"/>
        <v>0</v>
      </c>
      <c r="K15" s="68">
        <f t="shared" si="3"/>
        <v>0</v>
      </c>
    </row>
    <row r="16" spans="1:11" ht="21.75" customHeight="1" thickBot="1">
      <c r="A16" s="118" t="s">
        <v>35</v>
      </c>
      <c r="B16" s="119"/>
      <c r="C16" s="120"/>
      <c r="D16" s="73"/>
      <c r="E16" s="83"/>
      <c r="F16" s="89"/>
      <c r="G16" s="88">
        <f>SUM(G7:G15)</f>
        <v>0</v>
      </c>
      <c r="H16" s="90"/>
      <c r="I16" s="88">
        <f>SUM(I7:I15)</f>
        <v>0</v>
      </c>
      <c r="J16" s="74"/>
      <c r="K16" s="75">
        <f>SUM(K7:K15)</f>
        <v>0</v>
      </c>
    </row>
    <row r="17" spans="1:11" ht="15.75">
      <c r="A17" s="70"/>
      <c r="B17" s="71" t="s">
        <v>34</v>
      </c>
      <c r="C17" s="14"/>
      <c r="D17" s="72"/>
      <c r="E17" s="84"/>
      <c r="F17" s="86"/>
      <c r="G17" s="9"/>
      <c r="H17" s="87"/>
      <c r="I17" s="9"/>
      <c r="J17" s="41"/>
      <c r="K17" s="43"/>
    </row>
    <row r="18" spans="1:11" ht="75.75" customHeight="1">
      <c r="A18" s="8">
        <v>1</v>
      </c>
      <c r="B18" s="14" t="s">
        <v>39</v>
      </c>
      <c r="C18" s="44" t="s">
        <v>42</v>
      </c>
      <c r="D18" s="17" t="s">
        <v>7</v>
      </c>
      <c r="E18" s="80">
        <v>499.39</v>
      </c>
      <c r="F18" s="10"/>
      <c r="G18" s="9">
        <f>F18*E18</f>
        <v>0</v>
      </c>
      <c r="H18" s="54"/>
      <c r="I18" s="9">
        <f aca="true" t="shared" si="4" ref="I18:I26">H18*E18</f>
        <v>0</v>
      </c>
      <c r="J18" s="41">
        <f aca="true" t="shared" si="5" ref="J18:J26">H18+F18</f>
        <v>0</v>
      </c>
      <c r="K18" s="43">
        <f>G18+I18</f>
        <v>0</v>
      </c>
    </row>
    <row r="19" spans="1:11" ht="74.25" customHeight="1">
      <c r="A19" s="8">
        <v>2</v>
      </c>
      <c r="B19" s="14" t="s">
        <v>40</v>
      </c>
      <c r="C19" s="44" t="s">
        <v>43</v>
      </c>
      <c r="D19" s="17" t="s">
        <v>7</v>
      </c>
      <c r="E19" s="80">
        <v>243.66</v>
      </c>
      <c r="F19" s="10"/>
      <c r="G19" s="9">
        <f>F19*E19</f>
        <v>0</v>
      </c>
      <c r="H19" s="54"/>
      <c r="I19" s="9">
        <f>H19*E19</f>
        <v>0</v>
      </c>
      <c r="J19" s="41">
        <f>H19+F19</f>
        <v>0</v>
      </c>
      <c r="K19" s="43">
        <f>G19+I19</f>
        <v>0</v>
      </c>
    </row>
    <row r="20" spans="1:11" ht="75.75" customHeight="1">
      <c r="A20" s="8">
        <v>3</v>
      </c>
      <c r="B20" s="14" t="s">
        <v>41</v>
      </c>
      <c r="C20" s="44" t="s">
        <v>44</v>
      </c>
      <c r="D20" s="17" t="s">
        <v>7</v>
      </c>
      <c r="E20" s="80">
        <v>491.11</v>
      </c>
      <c r="F20" s="10"/>
      <c r="G20" s="9">
        <f aca="true" t="shared" si="6" ref="G20:G26">F20*E20</f>
        <v>0</v>
      </c>
      <c r="H20" s="10"/>
      <c r="I20" s="9">
        <f t="shared" si="4"/>
        <v>0</v>
      </c>
      <c r="J20" s="41">
        <f t="shared" si="5"/>
        <v>0</v>
      </c>
      <c r="K20" s="43">
        <f aca="true" t="shared" si="7" ref="K20:K26">G20+I20</f>
        <v>0</v>
      </c>
    </row>
    <row r="21" spans="1:11" ht="62.25" customHeight="1">
      <c r="A21" s="8">
        <v>4</v>
      </c>
      <c r="B21" s="14" t="s">
        <v>38</v>
      </c>
      <c r="C21" s="44" t="s">
        <v>45</v>
      </c>
      <c r="D21" s="17" t="s">
        <v>7</v>
      </c>
      <c r="E21" s="80">
        <v>2</v>
      </c>
      <c r="F21" s="10"/>
      <c r="G21" s="9">
        <f t="shared" si="6"/>
        <v>0</v>
      </c>
      <c r="H21" s="10"/>
      <c r="I21" s="9">
        <f t="shared" si="4"/>
        <v>0</v>
      </c>
      <c r="J21" s="41">
        <f t="shared" si="5"/>
        <v>0</v>
      </c>
      <c r="K21" s="43">
        <f t="shared" si="7"/>
        <v>0</v>
      </c>
    </row>
    <row r="22" spans="1:11" ht="57.75" customHeight="1">
      <c r="A22" s="8">
        <v>5</v>
      </c>
      <c r="B22" s="14" t="s">
        <v>10</v>
      </c>
      <c r="C22" s="14"/>
      <c r="D22" s="16" t="s">
        <v>7</v>
      </c>
      <c r="E22" s="81">
        <f>E18+E20+E21+E19</f>
        <v>1236.16</v>
      </c>
      <c r="F22" s="5"/>
      <c r="G22" s="4">
        <f t="shared" si="6"/>
        <v>0</v>
      </c>
      <c r="H22" s="5"/>
      <c r="I22" s="4">
        <f t="shared" si="4"/>
        <v>0</v>
      </c>
      <c r="J22" s="42">
        <f t="shared" si="5"/>
        <v>0</v>
      </c>
      <c r="K22" s="43">
        <f t="shared" si="7"/>
        <v>0</v>
      </c>
    </row>
    <row r="23" spans="1:11" ht="63" customHeight="1">
      <c r="A23" s="3">
        <v>6</v>
      </c>
      <c r="B23" s="14" t="s">
        <v>18</v>
      </c>
      <c r="C23" s="14"/>
      <c r="D23" s="16" t="s">
        <v>7</v>
      </c>
      <c r="E23" s="81">
        <f>E22</f>
        <v>1236.16</v>
      </c>
      <c r="F23" s="5"/>
      <c r="G23" s="4">
        <f t="shared" si="6"/>
        <v>0</v>
      </c>
      <c r="H23" s="5"/>
      <c r="I23" s="4">
        <f t="shared" si="4"/>
        <v>0</v>
      </c>
      <c r="J23" s="42">
        <f t="shared" si="5"/>
        <v>0</v>
      </c>
      <c r="K23" s="43">
        <f t="shared" si="7"/>
        <v>0</v>
      </c>
    </row>
    <row r="24" spans="1:11" ht="44.25" customHeight="1">
      <c r="A24" s="8">
        <v>7</v>
      </c>
      <c r="B24" s="14" t="s">
        <v>19</v>
      </c>
      <c r="C24" s="14"/>
      <c r="D24" s="16" t="s">
        <v>9</v>
      </c>
      <c r="E24" s="81">
        <v>82</v>
      </c>
      <c r="F24" s="5"/>
      <c r="G24" s="4">
        <f t="shared" si="6"/>
        <v>0</v>
      </c>
      <c r="H24" s="5"/>
      <c r="I24" s="4">
        <f t="shared" si="4"/>
        <v>0</v>
      </c>
      <c r="J24" s="42">
        <f t="shared" si="5"/>
        <v>0</v>
      </c>
      <c r="K24" s="43">
        <f t="shared" si="7"/>
        <v>0</v>
      </c>
    </row>
    <row r="25" spans="1:11" ht="66" customHeight="1">
      <c r="A25" s="8">
        <v>8</v>
      </c>
      <c r="B25" s="44" t="s">
        <v>37</v>
      </c>
      <c r="C25" s="14"/>
      <c r="D25" s="15" t="s">
        <v>9</v>
      </c>
      <c r="E25" s="82">
        <v>497</v>
      </c>
      <c r="F25" s="5"/>
      <c r="G25" s="4">
        <f t="shared" si="6"/>
        <v>0</v>
      </c>
      <c r="H25" s="5"/>
      <c r="I25" s="4">
        <f t="shared" si="4"/>
        <v>0</v>
      </c>
      <c r="J25" s="42">
        <f t="shared" si="5"/>
        <v>0</v>
      </c>
      <c r="K25" s="43">
        <f t="shared" si="7"/>
        <v>0</v>
      </c>
    </row>
    <row r="26" spans="1:11" ht="36.75" customHeight="1" thickBot="1">
      <c r="A26" s="62">
        <v>9</v>
      </c>
      <c r="B26" s="63" t="s">
        <v>11</v>
      </c>
      <c r="C26" s="63"/>
      <c r="D26" s="64" t="s">
        <v>7</v>
      </c>
      <c r="E26" s="69">
        <f>E22</f>
        <v>1236.16</v>
      </c>
      <c r="F26" s="85"/>
      <c r="G26" s="66">
        <f t="shared" si="6"/>
        <v>0</v>
      </c>
      <c r="H26" s="65"/>
      <c r="I26" s="66">
        <f t="shared" si="4"/>
        <v>0</v>
      </c>
      <c r="J26" s="67">
        <f t="shared" si="5"/>
        <v>0</v>
      </c>
      <c r="K26" s="68">
        <f t="shared" si="7"/>
        <v>0</v>
      </c>
    </row>
    <row r="27" spans="1:11" ht="25.5" customHeight="1" thickBot="1">
      <c r="A27" s="118" t="s">
        <v>36</v>
      </c>
      <c r="B27" s="119"/>
      <c r="C27" s="120"/>
      <c r="D27" s="73"/>
      <c r="E27" s="83"/>
      <c r="F27" s="89"/>
      <c r="G27" s="88">
        <f>SUM(G18:G26)</f>
        <v>0</v>
      </c>
      <c r="H27" s="90"/>
      <c r="I27" s="88">
        <f>SUM(I18:I26)</f>
        <v>0</v>
      </c>
      <c r="J27" s="74"/>
      <c r="K27" s="75">
        <f>SUM(K18:K26)</f>
        <v>0</v>
      </c>
    </row>
    <row r="28" spans="1:11" s="13" customFormat="1" ht="16.5" thickBot="1">
      <c r="A28" s="121" t="s">
        <v>6</v>
      </c>
      <c r="B28" s="122"/>
      <c r="C28" s="123"/>
      <c r="D28" s="77"/>
      <c r="E28" s="77"/>
      <c r="F28" s="93"/>
      <c r="G28" s="91">
        <f>G27+G16</f>
        <v>0</v>
      </c>
      <c r="H28" s="92"/>
      <c r="I28" s="91">
        <f>I27+I16</f>
        <v>0</v>
      </c>
      <c r="J28" s="77"/>
      <c r="K28" s="78">
        <f>K27+K16</f>
        <v>0</v>
      </c>
    </row>
    <row r="29" spans="1:11" s="13" customFormat="1" ht="16.5" thickBot="1">
      <c r="A29" s="102" t="s">
        <v>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76">
        <f>K28/120*20</f>
        <v>0</v>
      </c>
    </row>
    <row r="30" spans="2:11" ht="15.75">
      <c r="B30" s="6"/>
      <c r="D30" s="1"/>
      <c r="E30" s="1"/>
      <c r="F30" s="1"/>
      <c r="G30" s="1"/>
      <c r="H30" s="1"/>
      <c r="I30" s="1"/>
      <c r="J30" s="1"/>
      <c r="K30" s="1"/>
    </row>
    <row r="31" spans="1:10" ht="15.75">
      <c r="A31" s="6" t="s">
        <v>22</v>
      </c>
      <c r="C31" s="1"/>
      <c r="D31" s="1"/>
      <c r="E31" s="1"/>
      <c r="F31" s="1"/>
      <c r="G31" s="1"/>
      <c r="H31" s="1"/>
      <c r="I31" s="1"/>
      <c r="J31" s="45"/>
    </row>
    <row r="32" spans="1:10" ht="15.75">
      <c r="A32" s="6" t="s">
        <v>23</v>
      </c>
      <c r="B32" s="6"/>
      <c r="C32" s="7"/>
      <c r="D32" s="7"/>
      <c r="E32" s="7"/>
      <c r="F32" s="7"/>
      <c r="G32" s="7"/>
      <c r="H32" s="7"/>
      <c r="I32" s="7"/>
      <c r="J32" s="47"/>
    </row>
    <row r="33" spans="1:10" ht="15.75">
      <c r="A33" s="96" t="s">
        <v>24</v>
      </c>
      <c r="B33" s="96"/>
      <c r="C33" s="96"/>
      <c r="D33" s="96"/>
      <c r="E33" s="96"/>
      <c r="F33" s="96"/>
      <c r="G33" s="96"/>
      <c r="H33" s="96"/>
      <c r="I33" s="96"/>
      <c r="J33" s="55"/>
    </row>
    <row r="34" spans="1:10" ht="15.75">
      <c r="A34" s="96" t="s">
        <v>25</v>
      </c>
      <c r="B34" s="96"/>
      <c r="C34" s="96"/>
      <c r="D34" s="96"/>
      <c r="E34" s="96"/>
      <c r="F34" s="96"/>
      <c r="G34" s="96"/>
      <c r="H34" s="96"/>
      <c r="I34" s="96"/>
      <c r="J34" s="45"/>
    </row>
    <row r="35" spans="1:10" ht="15.75">
      <c r="A35" s="96" t="s">
        <v>26</v>
      </c>
      <c r="B35" s="96"/>
      <c r="C35" s="96"/>
      <c r="D35" s="96"/>
      <c r="E35" s="96"/>
      <c r="F35" s="96"/>
      <c r="G35" s="96"/>
      <c r="H35" s="96"/>
      <c r="I35" s="96"/>
      <c r="J35" s="45"/>
    </row>
    <row r="36" spans="1:10" ht="15.75">
      <c r="A36" s="95" t="s">
        <v>27</v>
      </c>
      <c r="B36" s="95"/>
      <c r="C36" s="95"/>
      <c r="D36" s="95"/>
      <c r="E36" s="95"/>
      <c r="F36" s="95"/>
      <c r="G36" s="95"/>
      <c r="H36" s="95"/>
      <c r="I36" s="95"/>
      <c r="J36" s="45"/>
    </row>
    <row r="37" spans="1:10" ht="21" customHeight="1">
      <c r="A37" s="96" t="s">
        <v>28</v>
      </c>
      <c r="B37" s="96"/>
      <c r="C37" s="96"/>
      <c r="D37" s="96"/>
      <c r="E37" s="96"/>
      <c r="F37" s="96"/>
      <c r="G37" s="96"/>
      <c r="H37" s="96"/>
      <c r="I37" s="96"/>
      <c r="J37" s="45"/>
    </row>
    <row r="38" spans="1:10" ht="37.5" customHeight="1">
      <c r="A38" s="96" t="s">
        <v>29</v>
      </c>
      <c r="B38" s="96"/>
      <c r="C38" s="96"/>
      <c r="D38" s="96"/>
      <c r="E38" s="96"/>
      <c r="F38" s="96"/>
      <c r="G38" s="96"/>
      <c r="H38" s="96"/>
      <c r="I38" s="96"/>
      <c r="J38" s="45"/>
    </row>
    <row r="39" spans="1:10" ht="41.25" customHeight="1">
      <c r="A39" s="96" t="s">
        <v>30</v>
      </c>
      <c r="B39" s="96"/>
      <c r="C39" s="96"/>
      <c r="D39" s="96"/>
      <c r="E39" s="96"/>
      <c r="F39" s="96"/>
      <c r="G39" s="96"/>
      <c r="H39" s="96"/>
      <c r="I39" s="96"/>
      <c r="J39" s="52"/>
    </row>
    <row r="40" spans="1:10" ht="38.25" customHeight="1">
      <c r="A40" s="97" t="s">
        <v>31</v>
      </c>
      <c r="B40" s="97"/>
      <c r="C40" s="97"/>
      <c r="D40" s="97"/>
      <c r="E40" s="97"/>
      <c r="F40" s="97"/>
      <c r="G40" s="97"/>
      <c r="H40" s="97"/>
      <c r="I40" s="97"/>
      <c r="J40" s="52"/>
    </row>
    <row r="41" spans="1:10" ht="15.75">
      <c r="A41" s="46"/>
      <c r="B41" s="51"/>
      <c r="C41" s="50"/>
      <c r="D41" s="51"/>
      <c r="E41" s="51"/>
      <c r="F41" s="51" t="s">
        <v>32</v>
      </c>
      <c r="G41" s="51"/>
      <c r="H41" s="52"/>
      <c r="I41" s="52"/>
      <c r="J41" s="52"/>
    </row>
    <row r="42" spans="1:10" ht="15.75">
      <c r="A42" s="46"/>
      <c r="B42" s="53"/>
      <c r="C42" s="50"/>
      <c r="D42" s="51"/>
      <c r="E42" s="51"/>
      <c r="F42" s="106"/>
      <c r="G42" s="107"/>
      <c r="H42" s="52"/>
      <c r="I42" s="52"/>
      <c r="J42" s="52"/>
    </row>
    <row r="43" spans="1:10" ht="15.75">
      <c r="A43" s="46"/>
      <c r="B43" s="51"/>
      <c r="C43" s="50"/>
      <c r="D43" s="51"/>
      <c r="E43" s="51"/>
      <c r="F43" s="51" t="s">
        <v>33</v>
      </c>
      <c r="G43" s="51"/>
      <c r="H43" s="52"/>
      <c r="I43" s="52"/>
      <c r="J43" s="52"/>
    </row>
    <row r="44" spans="1:10" ht="15.75">
      <c r="A44" s="46"/>
      <c r="B44" s="53"/>
      <c r="C44" s="48"/>
      <c r="D44" s="49"/>
      <c r="E44" s="49"/>
      <c r="F44" s="106"/>
      <c r="G44" s="106"/>
      <c r="H44" s="106"/>
      <c r="I44" s="106"/>
      <c r="J44" s="52"/>
    </row>
    <row r="45" spans="1:10" ht="15.75">
      <c r="A45" s="46"/>
      <c r="B45" s="52"/>
      <c r="C45" s="1"/>
      <c r="D45" s="52"/>
      <c r="E45" s="52"/>
      <c r="F45" s="52"/>
      <c r="G45" s="52"/>
      <c r="H45" s="52"/>
      <c r="I45" s="52"/>
      <c r="J45" s="52"/>
    </row>
    <row r="46" spans="2:11" ht="15.75">
      <c r="B46" s="6"/>
      <c r="C46" s="6"/>
      <c r="D46" s="7"/>
      <c r="E46" s="7"/>
      <c r="F46" s="7"/>
      <c r="G46" s="7"/>
      <c r="H46" s="7"/>
      <c r="I46" s="7"/>
      <c r="J46" s="7"/>
      <c r="K46" s="1"/>
    </row>
    <row r="47" spans="2:11" ht="23.25" customHeight="1">
      <c r="B47" s="96"/>
      <c r="C47" s="96"/>
      <c r="D47" s="96"/>
      <c r="E47" s="96"/>
      <c r="F47" s="96"/>
      <c r="G47" s="96"/>
      <c r="H47" s="96"/>
      <c r="I47" s="96"/>
      <c r="J47" s="96"/>
      <c r="K47" s="1"/>
    </row>
    <row r="48" spans="2:11" ht="27" customHeight="1">
      <c r="B48" s="96"/>
      <c r="C48" s="96"/>
      <c r="D48" s="96"/>
      <c r="E48" s="96"/>
      <c r="F48" s="96"/>
      <c r="G48" s="96"/>
      <c r="H48" s="96"/>
      <c r="I48" s="96"/>
      <c r="J48" s="96"/>
      <c r="K48" s="1"/>
    </row>
    <row r="49" spans="2:11" ht="28.5" customHeight="1">
      <c r="B49" s="96"/>
      <c r="C49" s="96"/>
      <c r="D49" s="96"/>
      <c r="E49" s="96"/>
      <c r="F49" s="96"/>
      <c r="G49" s="96"/>
      <c r="H49" s="96"/>
      <c r="I49" s="96"/>
      <c r="J49" s="96"/>
      <c r="K49" s="1"/>
    </row>
    <row r="50" spans="2:11" ht="15.75">
      <c r="B50" s="95"/>
      <c r="C50" s="95"/>
      <c r="D50" s="95"/>
      <c r="E50" s="95"/>
      <c r="F50" s="95"/>
      <c r="G50" s="95"/>
      <c r="H50" s="95"/>
      <c r="I50" s="95"/>
      <c r="J50" s="95"/>
      <c r="K50" s="1"/>
    </row>
    <row r="51" spans="2:11" ht="24.75" customHeight="1">
      <c r="B51" s="96"/>
      <c r="C51" s="96"/>
      <c r="D51" s="96"/>
      <c r="E51" s="96"/>
      <c r="F51" s="96"/>
      <c r="G51" s="96"/>
      <c r="H51" s="96"/>
      <c r="I51" s="96"/>
      <c r="J51" s="96"/>
      <c r="K51" s="1"/>
    </row>
    <row r="52" spans="2:11" ht="30.75" customHeight="1">
      <c r="B52" s="96"/>
      <c r="C52" s="96"/>
      <c r="D52" s="96"/>
      <c r="E52" s="96"/>
      <c r="F52" s="96"/>
      <c r="G52" s="96"/>
      <c r="H52" s="96"/>
      <c r="I52" s="96"/>
      <c r="J52" s="96"/>
      <c r="K52" s="1"/>
    </row>
    <row r="53" spans="2:11" ht="45.75" customHeight="1">
      <c r="B53" s="96"/>
      <c r="C53" s="96"/>
      <c r="D53" s="96"/>
      <c r="E53" s="96"/>
      <c r="F53" s="96"/>
      <c r="G53" s="96"/>
      <c r="H53" s="96"/>
      <c r="I53" s="96"/>
      <c r="J53" s="96"/>
      <c r="K53" s="1"/>
    </row>
    <row r="54" spans="2:11" ht="29.25" customHeight="1">
      <c r="B54" s="97"/>
      <c r="C54" s="97"/>
      <c r="D54" s="97"/>
      <c r="E54" s="97"/>
      <c r="F54" s="97"/>
      <c r="G54" s="97"/>
      <c r="H54" s="97"/>
      <c r="I54" s="97"/>
      <c r="J54" s="97"/>
      <c r="K54" s="1"/>
    </row>
    <row r="55" spans="2:11" ht="221.2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6" s="27" customFormat="1" ht="18.75">
      <c r="A56" s="18"/>
      <c r="B56" s="19"/>
      <c r="C56" s="20"/>
      <c r="D56" s="21"/>
      <c r="E56" s="22"/>
      <c r="F56" s="23"/>
      <c r="G56" s="24"/>
      <c r="H56" s="24"/>
      <c r="I56" s="25"/>
      <c r="J56" s="25"/>
      <c r="K56" s="25"/>
      <c r="L56" s="26"/>
      <c r="M56" s="26"/>
      <c r="N56" s="26"/>
      <c r="O56" s="26"/>
      <c r="P56" s="26"/>
    </row>
    <row r="57" spans="1:16" s="27" customFormat="1" ht="18.75">
      <c r="A57" s="18"/>
      <c r="B57" s="28"/>
      <c r="C57" s="20"/>
      <c r="D57" s="21"/>
      <c r="E57" s="25"/>
      <c r="F57" s="23"/>
      <c r="G57" s="24"/>
      <c r="H57" s="24"/>
      <c r="I57" s="25"/>
      <c r="J57" s="25"/>
      <c r="K57" s="25"/>
      <c r="L57" s="26"/>
      <c r="M57" s="26"/>
      <c r="N57" s="26"/>
      <c r="O57" s="26"/>
      <c r="P57" s="26"/>
    </row>
    <row r="58" spans="1:16" s="27" customFormat="1" ht="18.75">
      <c r="A58" s="18"/>
      <c r="B58" s="28"/>
      <c r="C58" s="20"/>
      <c r="D58" s="21"/>
      <c r="E58" s="25"/>
      <c r="F58" s="23"/>
      <c r="G58" s="24"/>
      <c r="H58" s="24"/>
      <c r="I58" s="25"/>
      <c r="J58" s="25"/>
      <c r="K58" s="25"/>
      <c r="L58" s="26"/>
      <c r="M58" s="26"/>
      <c r="N58" s="26"/>
      <c r="O58" s="26"/>
      <c r="P58" s="26"/>
    </row>
    <row r="59" spans="1:16" s="27" customFormat="1" ht="18.75">
      <c r="A59" s="18"/>
      <c r="B59" s="28"/>
      <c r="C59" s="20"/>
      <c r="D59" s="21"/>
      <c r="E59" s="29"/>
      <c r="F59" s="30"/>
      <c r="G59" s="31"/>
      <c r="H59" s="24"/>
      <c r="I59" s="25"/>
      <c r="J59" s="25"/>
      <c r="K59" s="25"/>
      <c r="L59" s="26"/>
      <c r="M59" s="26"/>
      <c r="N59" s="26"/>
      <c r="O59" s="26"/>
      <c r="P59" s="26"/>
    </row>
    <row r="60" spans="1:16" s="27" customFormat="1" ht="59.25" customHeight="1">
      <c r="A60" s="18"/>
      <c r="B60" s="28"/>
      <c r="C60" s="20"/>
      <c r="D60" s="21"/>
      <c r="E60" s="25"/>
      <c r="F60" s="32"/>
      <c r="G60" s="31"/>
      <c r="H60" s="24"/>
      <c r="I60" s="25"/>
      <c r="J60" s="25"/>
      <c r="K60" s="25"/>
      <c r="L60" s="26"/>
      <c r="M60" s="26"/>
      <c r="N60" s="26"/>
      <c r="O60" s="26"/>
      <c r="P60" s="26"/>
    </row>
    <row r="61" spans="1:11" s="38" customFormat="1" ht="15.75">
      <c r="A61" s="33"/>
      <c r="B61" s="34"/>
      <c r="C61" s="35"/>
      <c r="D61" s="36"/>
      <c r="E61" s="39"/>
      <c r="F61" s="40"/>
      <c r="G61" s="31"/>
      <c r="H61" s="37"/>
      <c r="I61" s="34"/>
      <c r="J61" s="34"/>
      <c r="K61" s="34"/>
    </row>
  </sheetData>
  <sheetProtection/>
  <mergeCells count="34">
    <mergeCell ref="A36:I36"/>
    <mergeCell ref="A37:I37"/>
    <mergeCell ref="A38:I38"/>
    <mergeCell ref="A39:I39"/>
    <mergeCell ref="A40:I40"/>
    <mergeCell ref="A16:C16"/>
    <mergeCell ref="A27:C27"/>
    <mergeCell ref="A28:C28"/>
    <mergeCell ref="F44:I44"/>
    <mergeCell ref="A35:I35"/>
    <mergeCell ref="H4:I4"/>
    <mergeCell ref="A33:I33"/>
    <mergeCell ref="A34:I34"/>
    <mergeCell ref="B47:J47"/>
    <mergeCell ref="A4:A5"/>
    <mergeCell ref="B4:B5"/>
    <mergeCell ref="D4:D5"/>
    <mergeCell ref="E4:E5"/>
    <mergeCell ref="B48:J48"/>
    <mergeCell ref="B49:J49"/>
    <mergeCell ref="B2:K2"/>
    <mergeCell ref="A3:K3"/>
    <mergeCell ref="K4:K5"/>
    <mergeCell ref="A29:J29"/>
    <mergeCell ref="F4:G4"/>
    <mergeCell ref="F42:G42"/>
    <mergeCell ref="J4:J5"/>
    <mergeCell ref="C4:C5"/>
    <mergeCell ref="B55:K55"/>
    <mergeCell ref="B50:J50"/>
    <mergeCell ref="B51:J51"/>
    <mergeCell ref="B52:J52"/>
    <mergeCell ref="B54:J54"/>
    <mergeCell ref="B53:J53"/>
  </mergeCells>
  <printOptions horizontalCentered="1"/>
  <pageMargins left="0" right="0" top="0" bottom="0" header="0.1968503937007874" footer="0.1968503937007874"/>
  <pageSetup fitToHeight="0" horizontalDpi="600" verticalDpi="600" orientation="landscape" paperSize="9" scale="55" r:id="rId1"/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Настин компик</dc:creator>
  <cp:keywords/>
  <dc:description/>
  <cp:lastModifiedBy>Дехерт Марина Александровна</cp:lastModifiedBy>
  <cp:lastPrinted>2024-05-15T07:42:48Z</cp:lastPrinted>
  <dcterms:created xsi:type="dcterms:W3CDTF">2019-12-05T12:14:12Z</dcterms:created>
  <dcterms:modified xsi:type="dcterms:W3CDTF">2024-05-15T08:31:57Z</dcterms:modified>
  <cp:category/>
  <cp:version/>
  <cp:contentType/>
  <cp:contentStatus/>
</cp:coreProperties>
</file>