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tikhonova\Desktop\Закупки\Закупки ИЯК\11. Декоративн.покрытие стен и потолка\"/>
    </mc:Choice>
  </mc:AlternateContent>
  <bookViews>
    <workbookView xWindow="-120" yWindow="-120" windowWidth="29040" windowHeight="15840" tabRatio="707"/>
  </bookViews>
  <sheets>
    <sheet name="ДМСГ" sheetId="3" r:id="rId1"/>
    <sheet name="ИЮНЬ-ИЮЛЬ 23" sheetId="14" state="hidden" r:id="rId2"/>
  </sheets>
  <definedNames>
    <definedName name="_xlnm._FilterDatabase" localSheetId="1" hidden="1">'ИЮНЬ-ИЮЛЬ 23'!$B$14:$AZ$205</definedName>
    <definedName name="_xlnm.Print_Titles" localSheetId="0">ДМСГ!$5:$8</definedName>
    <definedName name="_xlnm.Print_Titles" localSheetId="1">'ИЮНЬ-ИЮЛЬ 23'!$14:$17</definedName>
    <definedName name="_xlnm.Print_Area" localSheetId="0">ДМСГ!$A$1:$AQ$26</definedName>
    <definedName name="_xlnm.Print_Area" localSheetId="1">'ИЮНЬ-ИЮЛЬ 23'!$B$1:$CE$204</definedName>
  </definedNames>
  <calcPr calcId="162913"/>
</workbook>
</file>

<file path=xl/calcChain.xml><?xml version="1.0" encoding="utf-8"?>
<calcChain xmlns="http://schemas.openxmlformats.org/spreadsheetml/2006/main">
  <c r="B199" i="14" l="1"/>
  <c r="B186" i="14"/>
  <c r="B188" i="14"/>
  <c r="B190" i="14"/>
  <c r="B192" i="14"/>
  <c r="B194" i="14"/>
  <c r="B196" i="14"/>
  <c r="B184" i="14"/>
  <c r="B182" i="14"/>
  <c r="B179" i="14"/>
  <c r="B177" i="14"/>
  <c r="B175" i="14"/>
  <c r="B172" i="14"/>
  <c r="B161" i="14"/>
  <c r="B158" i="14"/>
  <c r="B155" i="14"/>
  <c r="B153" i="14"/>
  <c r="B151" i="14"/>
  <c r="B147" i="14"/>
  <c r="B142" i="14"/>
  <c r="B125" i="14"/>
  <c r="B127" i="14"/>
  <c r="B129" i="14"/>
  <c r="B131" i="14"/>
  <c r="B133" i="14"/>
  <c r="B135" i="14"/>
  <c r="B123" i="14"/>
  <c r="B121" i="14"/>
  <c r="B114" i="14"/>
  <c r="B107" i="14"/>
  <c r="B109" i="14"/>
  <c r="B111" i="14"/>
  <c r="B105" i="14"/>
  <c r="B101" i="14"/>
  <c r="B94" i="14"/>
  <c r="B62" i="14"/>
  <c r="B59" i="14"/>
  <c r="B50" i="14"/>
  <c r="B52" i="14"/>
  <c r="B54" i="14"/>
  <c r="B56" i="14"/>
  <c r="B48" i="14"/>
  <c r="B46" i="14"/>
  <c r="BK105" i="14"/>
  <c r="BA105" i="14"/>
  <c r="BV194" i="14"/>
  <c r="BP188" i="14"/>
  <c r="BX188" i="14"/>
  <c r="BB177" i="14"/>
  <c r="L177" i="14" s="1"/>
  <c r="N177" i="14" s="1"/>
  <c r="BR127" i="14"/>
  <c r="BK125" i="14"/>
  <c r="BI121" i="14"/>
  <c r="BU109" i="14"/>
  <c r="BB46" i="14"/>
  <c r="I199" i="14"/>
  <c r="H199" i="14"/>
  <c r="J199" i="14" s="1"/>
  <c r="I196" i="14"/>
  <c r="H196" i="14"/>
  <c r="J196" i="14"/>
  <c r="I194" i="14"/>
  <c r="H194" i="14"/>
  <c r="J194" i="14" s="1"/>
  <c r="I192" i="14"/>
  <c r="H192" i="14"/>
  <c r="J192" i="14"/>
  <c r="I190" i="14"/>
  <c r="H190" i="14"/>
  <c r="J190" i="14" s="1"/>
  <c r="I188" i="14"/>
  <c r="H188" i="14"/>
  <c r="J188" i="14"/>
  <c r="I186" i="14"/>
  <c r="H186" i="14"/>
  <c r="J186" i="14" s="1"/>
  <c r="I184" i="14"/>
  <c r="H184" i="14"/>
  <c r="J184" i="14"/>
  <c r="I182" i="14"/>
  <c r="H182" i="14"/>
  <c r="J182" i="14" s="1"/>
  <c r="I179" i="14"/>
  <c r="H179" i="14"/>
  <c r="J179" i="14"/>
  <c r="I177" i="14"/>
  <c r="H177" i="14"/>
  <c r="J177" i="14"/>
  <c r="I172" i="14"/>
  <c r="H172" i="14"/>
  <c r="J172" i="14" s="1"/>
  <c r="I158" i="14"/>
  <c r="H158" i="14"/>
  <c r="J158" i="14"/>
  <c r="I155" i="14"/>
  <c r="H155" i="14"/>
  <c r="J155" i="14" s="1"/>
  <c r="I153" i="14"/>
  <c r="H153" i="14"/>
  <c r="J153" i="14"/>
  <c r="I151" i="14"/>
  <c r="H151" i="14"/>
  <c r="J151" i="14" s="1"/>
  <c r="L142" i="14"/>
  <c r="N142" i="14"/>
  <c r="I142" i="14"/>
  <c r="H142" i="14"/>
  <c r="I135" i="14"/>
  <c r="H135" i="14"/>
  <c r="J135" i="14" s="1"/>
  <c r="I133" i="14"/>
  <c r="H133" i="14"/>
  <c r="J133" i="14" s="1"/>
  <c r="I131" i="14"/>
  <c r="H131" i="14"/>
  <c r="I129" i="14"/>
  <c r="H129" i="14"/>
  <c r="J129" i="14"/>
  <c r="I127" i="14"/>
  <c r="H127" i="14"/>
  <c r="J127" i="14" s="1"/>
  <c r="I125" i="14"/>
  <c r="H125" i="14"/>
  <c r="J125" i="14"/>
  <c r="I123" i="14"/>
  <c r="H123" i="14"/>
  <c r="J123" i="14" s="1"/>
  <c r="I121" i="14"/>
  <c r="H121" i="14"/>
  <c r="J121" i="14" s="1"/>
  <c r="I111" i="14"/>
  <c r="H111" i="14"/>
  <c r="J111" i="14" s="1"/>
  <c r="I109" i="14"/>
  <c r="H109" i="14"/>
  <c r="J109" i="14" s="1"/>
  <c r="I107" i="14"/>
  <c r="H107" i="14"/>
  <c r="J107" i="14" s="1"/>
  <c r="I105" i="14"/>
  <c r="I94" i="14"/>
  <c r="H94" i="14"/>
  <c r="J94" i="14" s="1"/>
  <c r="I59" i="14"/>
  <c r="H59" i="14"/>
  <c r="J59" i="14" s="1"/>
  <c r="H48" i="14"/>
  <c r="I48" i="14"/>
  <c r="H50" i="14"/>
  <c r="I50" i="14"/>
  <c r="H52" i="14"/>
  <c r="I52" i="14"/>
  <c r="H54" i="14"/>
  <c r="I54" i="14"/>
  <c r="H56" i="14"/>
  <c r="J56" i="14" s="1"/>
  <c r="I56" i="14"/>
  <c r="Q46" i="14"/>
  <c r="I46" i="14"/>
  <c r="BA13" i="14"/>
  <c r="P199" i="14"/>
  <c r="Q199" i="14"/>
  <c r="F199" i="14"/>
  <c r="R199" i="14" s="1"/>
  <c r="P196" i="14"/>
  <c r="Q196" i="14"/>
  <c r="F196" i="14"/>
  <c r="P194" i="14"/>
  <c r="Q194" i="14"/>
  <c r="F194" i="14"/>
  <c r="P192" i="14"/>
  <c r="Q192" i="14"/>
  <c r="F192" i="14"/>
  <c r="R192" i="14"/>
  <c r="BW192" i="14" s="1"/>
  <c r="P190" i="14"/>
  <c r="Q190" i="14"/>
  <c r="F190" i="14"/>
  <c r="Q188" i="14"/>
  <c r="P188" i="14"/>
  <c r="F188" i="14"/>
  <c r="Q186" i="14"/>
  <c r="P186" i="14"/>
  <c r="F186" i="14"/>
  <c r="P184" i="14"/>
  <c r="Q184" i="14"/>
  <c r="F184" i="14"/>
  <c r="R184" i="14" s="1"/>
  <c r="BT184" i="14" s="1"/>
  <c r="P182" i="14"/>
  <c r="Q182" i="14"/>
  <c r="F182" i="14"/>
  <c r="R182" i="14" s="1"/>
  <c r="BO182" i="14" s="1"/>
  <c r="P179" i="14"/>
  <c r="Q179" i="14"/>
  <c r="F179" i="14"/>
  <c r="R179" i="14" s="1"/>
  <c r="Q177" i="14"/>
  <c r="P177" i="14"/>
  <c r="F177" i="14"/>
  <c r="P175" i="14"/>
  <c r="Q175" i="14"/>
  <c r="F175" i="14"/>
  <c r="E175" i="14"/>
  <c r="P172" i="14"/>
  <c r="Q172" i="14"/>
  <c r="F172" i="14"/>
  <c r="R172" i="14" s="1"/>
  <c r="P169" i="14"/>
  <c r="Q169" i="14"/>
  <c r="F169" i="14"/>
  <c r="R169" i="14"/>
  <c r="AL169" i="14" s="1"/>
  <c r="Q167" i="14"/>
  <c r="P167" i="14"/>
  <c r="F167" i="14"/>
  <c r="R167" i="14" s="1"/>
  <c r="X167" i="14" s="1"/>
  <c r="P165" i="14"/>
  <c r="Q165" i="14"/>
  <c r="F165" i="14"/>
  <c r="R165" i="14" s="1"/>
  <c r="P163" i="14"/>
  <c r="Q163" i="14"/>
  <c r="F163" i="14"/>
  <c r="P161" i="14"/>
  <c r="Q161" i="14"/>
  <c r="F161" i="14"/>
  <c r="P158" i="14"/>
  <c r="Q158" i="14"/>
  <c r="F158" i="14"/>
  <c r="Q155" i="14"/>
  <c r="P155" i="14"/>
  <c r="F155" i="14"/>
  <c r="O153" i="14"/>
  <c r="P153" i="14"/>
  <c r="Q153" i="14"/>
  <c r="F153" i="14"/>
  <c r="P151" i="14"/>
  <c r="Q151" i="14"/>
  <c r="F151" i="14"/>
  <c r="R151" i="14"/>
  <c r="BI151" i="14" s="1"/>
  <c r="P149" i="14"/>
  <c r="Q149" i="14"/>
  <c r="F149" i="14"/>
  <c r="R149" i="14" s="1"/>
  <c r="P147" i="14"/>
  <c r="Q147" i="14"/>
  <c r="F147" i="14"/>
  <c r="P145" i="14"/>
  <c r="Q145" i="14"/>
  <c r="L145" i="14"/>
  <c r="N145" i="14"/>
  <c r="F145" i="14"/>
  <c r="R145" i="14" s="1"/>
  <c r="R142" i="14"/>
  <c r="P142" i="14"/>
  <c r="Q142" i="14"/>
  <c r="F142" i="14"/>
  <c r="L140" i="14"/>
  <c r="N140" i="14"/>
  <c r="F140" i="14"/>
  <c r="P138" i="14"/>
  <c r="O140" i="14"/>
  <c r="P140" i="14"/>
  <c r="Q140" i="14"/>
  <c r="L138" i="14"/>
  <c r="N138" i="14"/>
  <c r="F138" i="14"/>
  <c r="R138" i="14" s="1"/>
  <c r="O135" i="14"/>
  <c r="P135" i="14"/>
  <c r="Q135" i="14"/>
  <c r="F135" i="14"/>
  <c r="P133" i="14"/>
  <c r="Q133" i="14"/>
  <c r="F133" i="14"/>
  <c r="Q131" i="14"/>
  <c r="P131" i="14"/>
  <c r="F131" i="14"/>
  <c r="P129" i="14"/>
  <c r="Q129" i="14"/>
  <c r="F129" i="14"/>
  <c r="P127" i="14"/>
  <c r="Q127" i="14"/>
  <c r="F127" i="14"/>
  <c r="R127" i="14"/>
  <c r="BS127" i="14" s="1"/>
  <c r="P125" i="14"/>
  <c r="Q125" i="14"/>
  <c r="R125" i="14"/>
  <c r="BF125" i="14" s="1"/>
  <c r="F125" i="14"/>
  <c r="P123" i="14"/>
  <c r="Q123" i="14"/>
  <c r="F123" i="14"/>
  <c r="E123" i="14"/>
  <c r="P121" i="14"/>
  <c r="Q121" i="14"/>
  <c r="F121" i="14"/>
  <c r="F118" i="14"/>
  <c r="P116" i="14"/>
  <c r="O118" i="14"/>
  <c r="P118" i="14"/>
  <c r="Q118" i="14"/>
  <c r="F116" i="14"/>
  <c r="P114" i="14"/>
  <c r="Q114" i="14"/>
  <c r="F114" i="14"/>
  <c r="P111" i="14"/>
  <c r="Q111" i="14"/>
  <c r="F111" i="14"/>
  <c r="P109" i="14"/>
  <c r="Q109" i="14"/>
  <c r="F109" i="14"/>
  <c r="R109" i="14"/>
  <c r="BV109" i="14" s="1"/>
  <c r="P107" i="14"/>
  <c r="Q107" i="14"/>
  <c r="R107" i="14"/>
  <c r="BW107" i="14" s="1"/>
  <c r="F107" i="14"/>
  <c r="P105" i="14"/>
  <c r="Q105" i="14"/>
  <c r="F105" i="14"/>
  <c r="P103" i="14"/>
  <c r="Q103" i="14"/>
  <c r="F103" i="14"/>
  <c r="P101" i="14"/>
  <c r="Q101" i="14"/>
  <c r="R101" i="14"/>
  <c r="AT101" i="14" s="1"/>
  <c r="F101" i="14"/>
  <c r="P99" i="14"/>
  <c r="Q99" i="14"/>
  <c r="L99" i="14"/>
  <c r="F99" i="14"/>
  <c r="E99" i="14"/>
  <c r="P97" i="14"/>
  <c r="Q97" i="14"/>
  <c r="L97" i="14"/>
  <c r="N97" i="14"/>
  <c r="F97" i="14"/>
  <c r="G97" i="14" s="1"/>
  <c r="P94" i="14"/>
  <c r="Q94" i="14"/>
  <c r="F94" i="14"/>
  <c r="P91" i="14"/>
  <c r="Q91" i="14"/>
  <c r="F91" i="14"/>
  <c r="R91" i="14"/>
  <c r="AN91" i="14" s="1"/>
  <c r="AH91" i="14"/>
  <c r="P89" i="14"/>
  <c r="Q89" i="14"/>
  <c r="F89" i="14"/>
  <c r="R89" i="14" s="1"/>
  <c r="Q86" i="14"/>
  <c r="P86" i="14"/>
  <c r="F86" i="14"/>
  <c r="P84" i="14"/>
  <c r="Q84" i="14"/>
  <c r="F84" i="14"/>
  <c r="P82" i="14"/>
  <c r="Q82" i="14"/>
  <c r="F82" i="14"/>
  <c r="P80" i="14"/>
  <c r="Q80" i="14"/>
  <c r="F80" i="14"/>
  <c r="R80" i="14" s="1"/>
  <c r="P78" i="14"/>
  <c r="Q78" i="14"/>
  <c r="F78" i="14"/>
  <c r="P76" i="14"/>
  <c r="Q76" i="14"/>
  <c r="F76" i="14"/>
  <c r="R76" i="14" s="1"/>
  <c r="AT76" i="14" s="1"/>
  <c r="P74" i="14"/>
  <c r="Q74" i="14"/>
  <c r="F74" i="14"/>
  <c r="R74" i="14" s="1"/>
  <c r="AS74" i="14" s="1"/>
  <c r="L74" i="14" s="1"/>
  <c r="N74" i="14" s="1"/>
  <c r="P72" i="14"/>
  <c r="Q72" i="14"/>
  <c r="F72" i="14"/>
  <c r="P70" i="14"/>
  <c r="Q70" i="14"/>
  <c r="F70" i="14"/>
  <c r="R70" i="14" s="1"/>
  <c r="AP70" i="14" s="1"/>
  <c r="L70" i="14" s="1"/>
  <c r="N70" i="14" s="1"/>
  <c r="P68" i="14"/>
  <c r="Q68" i="14"/>
  <c r="F68" i="14"/>
  <c r="O66" i="14"/>
  <c r="P66" i="14"/>
  <c r="Q66" i="14"/>
  <c r="F66" i="14"/>
  <c r="Q64" i="14"/>
  <c r="P64" i="14"/>
  <c r="F64" i="14"/>
  <c r="R64" i="14" s="1"/>
  <c r="AM64" i="14" s="1"/>
  <c r="L64" i="14" s="1"/>
  <c r="N64" i="14" s="1"/>
  <c r="Q62" i="14"/>
  <c r="P62" i="14"/>
  <c r="F62" i="14"/>
  <c r="P59" i="14"/>
  <c r="Q59" i="14"/>
  <c r="R59" i="14"/>
  <c r="F59" i="14"/>
  <c r="P56" i="14"/>
  <c r="Q56" i="14"/>
  <c r="F56" i="14"/>
  <c r="R56" i="14" s="1"/>
  <c r="P54" i="14"/>
  <c r="Q54" i="14"/>
  <c r="F54" i="14"/>
  <c r="E54" i="14"/>
  <c r="P52" i="14"/>
  <c r="Q52" i="14"/>
  <c r="F52" i="14"/>
  <c r="E52" i="14"/>
  <c r="P50" i="14"/>
  <c r="Q50" i="14"/>
  <c r="F50" i="14"/>
  <c r="R50" i="14" s="1"/>
  <c r="E50" i="14"/>
  <c r="P48" i="14"/>
  <c r="Q48" i="14"/>
  <c r="F48" i="14"/>
  <c r="E48" i="14"/>
  <c r="P46" i="14"/>
  <c r="F46" i="14"/>
  <c r="E46" i="14"/>
  <c r="P42" i="14"/>
  <c r="Q42" i="14"/>
  <c r="F42" i="14"/>
  <c r="R42" i="14" s="1"/>
  <c r="AK42" i="14" s="1"/>
  <c r="P40" i="14"/>
  <c r="Q40" i="14"/>
  <c r="F40" i="14"/>
  <c r="Q38" i="14"/>
  <c r="P38" i="14"/>
  <c r="F38" i="14"/>
  <c r="R38" i="14"/>
  <c r="P36" i="14"/>
  <c r="Q36" i="14"/>
  <c r="F36" i="14"/>
  <c r="P34" i="14"/>
  <c r="Q34" i="14"/>
  <c r="R34" i="14"/>
  <c r="L34" i="14"/>
  <c r="N34" i="14"/>
  <c r="F34" i="14"/>
  <c r="G34" i="14" s="1"/>
  <c r="P32" i="14"/>
  <c r="Q32" i="14"/>
  <c r="L32" i="14"/>
  <c r="N32" i="14"/>
  <c r="F32" i="14"/>
  <c r="P30" i="14"/>
  <c r="Q30" i="14"/>
  <c r="F30" i="14"/>
  <c r="B30" i="14"/>
  <c r="B36" i="14"/>
  <c r="B38" i="14"/>
  <c r="B40" i="14"/>
  <c r="B42" i="14"/>
  <c r="B64" i="14"/>
  <c r="B66" i="14"/>
  <c r="B68" i="14"/>
  <c r="B70" i="14"/>
  <c r="B72" i="14"/>
  <c r="B74" i="14"/>
  <c r="B76" i="14"/>
  <c r="B78" i="14"/>
  <c r="B80" i="14"/>
  <c r="B82" i="14"/>
  <c r="B84" i="14"/>
  <c r="B86" i="14"/>
  <c r="B89" i="14"/>
  <c r="B91" i="14"/>
  <c r="P28" i="14"/>
  <c r="Q28" i="14"/>
  <c r="R28" i="14"/>
  <c r="Y28" i="14"/>
  <c r="L28" i="14"/>
  <c r="N28" i="14" s="1"/>
  <c r="F28" i="14"/>
  <c r="L26" i="14"/>
  <c r="N26" i="14"/>
  <c r="F26" i="14"/>
  <c r="R26" i="14" s="1"/>
  <c r="L24" i="14"/>
  <c r="N24" i="14"/>
  <c r="F24" i="14"/>
  <c r="R24" i="14" s="1"/>
  <c r="P22" i="14"/>
  <c r="Q22" i="14"/>
  <c r="L22" i="14"/>
  <c r="F22" i="14"/>
  <c r="E22" i="14"/>
  <c r="P19" i="14"/>
  <c r="Q19" i="14"/>
  <c r="L19" i="14"/>
  <c r="N19" i="14"/>
  <c r="F19" i="14"/>
  <c r="W13" i="14"/>
  <c r="B103" i="14"/>
  <c r="B116" i="14"/>
  <c r="B118" i="14"/>
  <c r="B149" i="14"/>
  <c r="B163" i="14"/>
  <c r="B165" i="14"/>
  <c r="B167" i="14"/>
  <c r="B169" i="14"/>
  <c r="Q138" i="14"/>
  <c r="J131" i="14"/>
  <c r="R190" i="14"/>
  <c r="AG38" i="14"/>
  <c r="N22" i="14"/>
  <c r="Z91" i="14"/>
  <c r="R22" i="14"/>
  <c r="R82" i="14"/>
  <c r="O24" i="14"/>
  <c r="P24" i="14"/>
  <c r="Q24" i="14"/>
  <c r="R105" i="14"/>
  <c r="BD105" i="14" s="1"/>
  <c r="Q116" i="14"/>
  <c r="R116" i="14"/>
  <c r="R30" i="14"/>
  <c r="AE101" i="14"/>
  <c r="AL101" i="14"/>
  <c r="AP101" i="14"/>
  <c r="AW101" i="14"/>
  <c r="AY101" i="14"/>
  <c r="AN101" i="14"/>
  <c r="R48" i="14"/>
  <c r="BE48" i="14" s="1"/>
  <c r="R32" i="14"/>
  <c r="R36" i="14"/>
  <c r="H68" i="14"/>
  <c r="I40" i="14"/>
  <c r="R46" i="14"/>
  <c r="BC46" i="14" s="1"/>
  <c r="H64" i="14"/>
  <c r="O26" i="14"/>
  <c r="P26" i="14"/>
  <c r="Q26" i="14"/>
  <c r="I34" i="14"/>
  <c r="R54" i="14"/>
  <c r="G59" i="14"/>
  <c r="I62" i="14"/>
  <c r="N99" i="14"/>
  <c r="R99" i="14"/>
  <c r="G125" i="14"/>
  <c r="G131" i="14"/>
  <c r="G151" i="14"/>
  <c r="H175" i="14"/>
  <c r="H40" i="14"/>
  <c r="J40" i="14" s="1"/>
  <c r="H34" i="14"/>
  <c r="H38" i="14"/>
  <c r="I76" i="14"/>
  <c r="G76" i="14"/>
  <c r="R131" i="14"/>
  <c r="BX131" i="14" s="1"/>
  <c r="I38" i="14"/>
  <c r="G38" i="14"/>
  <c r="AF38" i="14"/>
  <c r="G46" i="14"/>
  <c r="J52" i="14"/>
  <c r="H82" i="14"/>
  <c r="R163" i="14"/>
  <c r="I165" i="14"/>
  <c r="G172" i="14"/>
  <c r="H22" i="14"/>
  <c r="R62" i="14"/>
  <c r="G62" i="14"/>
  <c r="H84" i="14"/>
  <c r="H103" i="14"/>
  <c r="R194" i="14"/>
  <c r="BW194" i="14" s="1"/>
  <c r="AD38" i="14"/>
  <c r="R19" i="14"/>
  <c r="G56" i="14"/>
  <c r="I89" i="14"/>
  <c r="G89" i="14"/>
  <c r="AO91" i="14"/>
  <c r="AG91" i="14"/>
  <c r="AF91" i="14"/>
  <c r="AL91" i="14"/>
  <c r="AD91" i="14"/>
  <c r="AJ91" i="14"/>
  <c r="AB91" i="14"/>
  <c r="AQ91" i="14"/>
  <c r="AA91" i="14"/>
  <c r="AK91" i="14"/>
  <c r="H99" i="14"/>
  <c r="R114" i="14"/>
  <c r="R118" i="14"/>
  <c r="AB118" i="14" s="1"/>
  <c r="R121" i="14"/>
  <c r="BD121" i="14" s="1"/>
  <c r="G123" i="14"/>
  <c r="H140" i="14"/>
  <c r="I163" i="14"/>
  <c r="G163" i="14"/>
  <c r="AE169" i="14"/>
  <c r="AD169" i="14"/>
  <c r="AH169" i="14"/>
  <c r="AO169" i="14"/>
  <c r="R188" i="14"/>
  <c r="BQ188" i="14" s="1"/>
  <c r="I169" i="14"/>
  <c r="G169" i="14"/>
  <c r="I161" i="14"/>
  <c r="G153" i="14"/>
  <c r="G142" i="14"/>
  <c r="G135" i="14"/>
  <c r="G127" i="14"/>
  <c r="G107" i="14"/>
  <c r="I101" i="14"/>
  <c r="G101" i="14"/>
  <c r="H78" i="14"/>
  <c r="I74" i="14"/>
  <c r="G74" i="14"/>
  <c r="G194" i="14"/>
  <c r="G186" i="14"/>
  <c r="H169" i="14"/>
  <c r="J169" i="14" s="1"/>
  <c r="H161" i="14"/>
  <c r="J161" i="14" s="1"/>
  <c r="J142" i="14"/>
  <c r="I114" i="14"/>
  <c r="G114" i="14"/>
  <c r="H101" i="14"/>
  <c r="I84" i="14"/>
  <c r="H74" i="14"/>
  <c r="J74" i="14"/>
  <c r="I64" i="14"/>
  <c r="G192" i="14"/>
  <c r="G158" i="14"/>
  <c r="I147" i="14"/>
  <c r="G147" i="14"/>
  <c r="I140" i="14"/>
  <c r="H118" i="14"/>
  <c r="J118" i="14" s="1"/>
  <c r="I99" i="14"/>
  <c r="G99" i="14"/>
  <c r="I80" i="14"/>
  <c r="H70" i="14"/>
  <c r="J70" i="14" s="1"/>
  <c r="G199" i="14"/>
  <c r="G190" i="14"/>
  <c r="G182" i="14"/>
  <c r="I167" i="14"/>
  <c r="G167" i="14"/>
  <c r="I138" i="14"/>
  <c r="H86" i="14"/>
  <c r="H76" i="14"/>
  <c r="I66" i="14"/>
  <c r="G66" i="14"/>
  <c r="I175" i="14"/>
  <c r="G175" i="14"/>
  <c r="I149" i="14"/>
  <c r="G149" i="14"/>
  <c r="I145" i="14"/>
  <c r="G145" i="14"/>
  <c r="H138" i="14"/>
  <c r="J138" i="14"/>
  <c r="G109" i="14"/>
  <c r="I103" i="14"/>
  <c r="G103" i="14"/>
  <c r="I97" i="14"/>
  <c r="I91" i="14"/>
  <c r="I82" i="14"/>
  <c r="I72" i="14"/>
  <c r="H66" i="14"/>
  <c r="J66" i="14"/>
  <c r="H24" i="14"/>
  <c r="AE38" i="14"/>
  <c r="I24" i="14"/>
  <c r="G24" i="14"/>
  <c r="H30" i="14"/>
  <c r="G52" i="14"/>
  <c r="H19" i="14"/>
  <c r="H26" i="14"/>
  <c r="I30" i="14"/>
  <c r="G30" i="14"/>
  <c r="I36" i="14"/>
  <c r="G36" i="14"/>
  <c r="H42" i="14"/>
  <c r="R72" i="14"/>
  <c r="H80" i="14"/>
  <c r="J80" i="14"/>
  <c r="R86" i="14"/>
  <c r="AX86" i="14" s="1"/>
  <c r="H91" i="14"/>
  <c r="J91" i="14" s="1"/>
  <c r="AM91" i="14"/>
  <c r="I116" i="14"/>
  <c r="G116" i="14"/>
  <c r="G121" i="14"/>
  <c r="R129" i="14"/>
  <c r="BX129" i="14" s="1"/>
  <c r="R135" i="14"/>
  <c r="R147" i="14"/>
  <c r="R158" i="14"/>
  <c r="G188" i="14"/>
  <c r="R196" i="14"/>
  <c r="R52" i="14"/>
  <c r="BK52" i="14" s="1"/>
  <c r="I70" i="14"/>
  <c r="G70" i="14"/>
  <c r="G50" i="14"/>
  <c r="I19" i="14"/>
  <c r="G19" i="14"/>
  <c r="I26" i="14"/>
  <c r="G26" i="14"/>
  <c r="I42" i="14"/>
  <c r="G42" i="14"/>
  <c r="G48" i="14"/>
  <c r="G54" i="14"/>
  <c r="H72" i="14"/>
  <c r="R78" i="14"/>
  <c r="AT82" i="14"/>
  <c r="I86" i="14"/>
  <c r="G86" i="14"/>
  <c r="AP91" i="14"/>
  <c r="R97" i="14"/>
  <c r="I118" i="14"/>
  <c r="G118" i="14"/>
  <c r="W167" i="14"/>
  <c r="AI169" i="14"/>
  <c r="R177" i="14"/>
  <c r="BC177" i="14" s="1"/>
  <c r="G177" i="14"/>
  <c r="G196" i="14"/>
  <c r="H28" i="14"/>
  <c r="J28" i="14"/>
  <c r="I32" i="14"/>
  <c r="G32" i="14"/>
  <c r="R175" i="14"/>
  <c r="I22" i="14"/>
  <c r="G22" i="14"/>
  <c r="I28" i="14"/>
  <c r="G28" i="14"/>
  <c r="H62" i="14"/>
  <c r="J62" i="14" s="1"/>
  <c r="I68" i="14"/>
  <c r="G68" i="14"/>
  <c r="W116" i="14"/>
  <c r="H145" i="14"/>
  <c r="J145" i="14"/>
  <c r="H32" i="14"/>
  <c r="R66" i="14"/>
  <c r="AR66" i="14" s="1"/>
  <c r="R68" i="14"/>
  <c r="I78" i="14"/>
  <c r="G78" i="14"/>
  <c r="R84" i="14"/>
  <c r="AV84" i="14" s="1"/>
  <c r="L84" i="14" s="1"/>
  <c r="N84" i="14" s="1"/>
  <c r="G84" i="14"/>
  <c r="AS91" i="14"/>
  <c r="H97" i="14"/>
  <c r="J97" i="14"/>
  <c r="R103" i="14"/>
  <c r="AW103" i="14" s="1"/>
  <c r="G105" i="14"/>
  <c r="R111" i="14"/>
  <c r="G111" i="14"/>
  <c r="R153" i="14"/>
  <c r="R186" i="14"/>
  <c r="BS186" i="14" s="1"/>
  <c r="R123" i="14"/>
  <c r="G80" i="14"/>
  <c r="G72" i="14"/>
  <c r="G82" i="14"/>
  <c r="G91" i="14"/>
  <c r="G129" i="14"/>
  <c r="J34" i="14"/>
  <c r="J32" i="14"/>
  <c r="AT78" i="14"/>
  <c r="L78" i="14"/>
  <c r="N78" i="14"/>
  <c r="J101" i="14"/>
  <c r="J72" i="14"/>
  <c r="J19" i="14"/>
  <c r="Y30" i="14"/>
  <c r="L30" i="14" s="1"/>
  <c r="N30" i="14"/>
  <c r="AU80" i="14"/>
  <c r="AT80" i="14"/>
  <c r="L80" i="14" s="1"/>
  <c r="N80" i="14"/>
  <c r="J54" i="14"/>
  <c r="AA116" i="14"/>
  <c r="L91" i="14"/>
  <c r="N91" i="14"/>
  <c r="J42" i="14"/>
  <c r="J22" i="14"/>
  <c r="AU82" i="14"/>
  <c r="L82" i="14"/>
  <c r="N82" i="14" s="1"/>
  <c r="J38" i="14"/>
  <c r="AO68" i="14"/>
  <c r="L68" i="14" s="1"/>
  <c r="N68" i="14" s="1"/>
  <c r="AP68" i="14"/>
  <c r="J68" i="14"/>
  <c r="AX103" i="14"/>
  <c r="AP103" i="14"/>
  <c r="AH103" i="14"/>
  <c r="AO103" i="14"/>
  <c r="AG103" i="14"/>
  <c r="AU103" i="14"/>
  <c r="AE103" i="14"/>
  <c r="AS103" i="14"/>
  <c r="AK103" i="14"/>
  <c r="AZ103" i="14"/>
  <c r="AR103" i="14"/>
  <c r="AJ103" i="14"/>
  <c r="AL103" i="14"/>
  <c r="AN103" i="14"/>
  <c r="AI103" i="14"/>
  <c r="AY103" i="14"/>
  <c r="AD103" i="14"/>
  <c r="AV103" i="14"/>
  <c r="AA103" i="14"/>
  <c r="AT103" i="14"/>
  <c r="AQ103" i="14"/>
  <c r="L38" i="14"/>
  <c r="N38" i="14" s="1"/>
  <c r="X147" i="14"/>
  <c r="W147" i="14"/>
  <c r="J24" i="14"/>
  <c r="J103" i="14"/>
  <c r="Z36" i="14"/>
  <c r="AB36" i="14"/>
  <c r="Y36" i="14"/>
  <c r="AC36" i="14"/>
  <c r="AF36" i="14"/>
  <c r="X36" i="14"/>
  <c r="W36" i="14"/>
  <c r="AE36" i="14"/>
  <c r="AD36" i="14"/>
  <c r="AA36" i="14"/>
  <c r="AY86" i="14"/>
  <c r="J78" i="14"/>
  <c r="AD118" i="14"/>
  <c r="AC118" i="14"/>
  <c r="AI118" i="14"/>
  <c r="AG118" i="14"/>
  <c r="AF118" i="14"/>
  <c r="AH118" i="14"/>
  <c r="AE118" i="14"/>
  <c r="J84" i="14"/>
  <c r="J26" i="14"/>
  <c r="AU89" i="14"/>
  <c r="AE89" i="14"/>
  <c r="W89" i="14"/>
  <c r="L89" i="14" s="1"/>
  <c r="N89" i="14" s="1"/>
  <c r="AT89" i="14"/>
  <c r="AL89" i="14"/>
  <c r="AD89" i="14"/>
  <c r="AZ89" i="14"/>
  <c r="AR89" i="14"/>
  <c r="AB89" i="14"/>
  <c r="AX89" i="14"/>
  <c r="AP89" i="14"/>
  <c r="AH89" i="14"/>
  <c r="Z89" i="14"/>
  <c r="AW89" i="14"/>
  <c r="AO89" i="14"/>
  <c r="Y89" i="14"/>
  <c r="AQ89" i="14"/>
  <c r="AN89" i="14"/>
  <c r="AV89" i="14"/>
  <c r="AS89" i="14"/>
  <c r="AK89" i="14"/>
  <c r="AI89" i="14"/>
  <c r="X89" i="14"/>
  <c r="AF89" i="14"/>
  <c r="AY89" i="14"/>
  <c r="AC89" i="14"/>
  <c r="L169" i="14"/>
  <c r="N169" i="14" s="1"/>
  <c r="AW84" i="14"/>
  <c r="L116" i="14"/>
  <c r="N116" i="14" s="1"/>
  <c r="AZ175" i="14"/>
  <c r="AY175" i="14"/>
  <c r="AX175" i="14"/>
  <c r="L175" i="14" s="1"/>
  <c r="N175" i="14" s="1"/>
  <c r="L167" i="14"/>
  <c r="N167" i="14" s="1"/>
  <c r="AS72" i="14"/>
  <c r="AR72" i="14"/>
  <c r="AQ72" i="14"/>
  <c r="L72" i="14"/>
  <c r="N72" i="14"/>
  <c r="Y114" i="14"/>
  <c r="X114" i="14"/>
  <c r="Z114" i="14"/>
  <c r="W114" i="14"/>
  <c r="H114" i="14" s="1"/>
  <c r="AS76" i="14"/>
  <c r="J82" i="14"/>
  <c r="J64" i="14"/>
  <c r="J76" i="14"/>
  <c r="H116" i="14"/>
  <c r="J116" i="14"/>
  <c r="J50" i="14"/>
  <c r="J48" i="14"/>
  <c r="J30" i="14"/>
  <c r="H167" i="14"/>
  <c r="J167" i="14" s="1"/>
  <c r="J86" i="14"/>
  <c r="J140" i="14"/>
  <c r="J99" i="14"/>
  <c r="AM62" i="14"/>
  <c r="AL62" i="14"/>
  <c r="AK62" i="14"/>
  <c r="W163" i="14"/>
  <c r="X163" i="14"/>
  <c r="J175" i="14"/>
  <c r="H89" i="14"/>
  <c r="J89" i="14"/>
  <c r="L76" i="14"/>
  <c r="N76" i="14"/>
  <c r="L114" i="14"/>
  <c r="N114" i="14"/>
  <c r="J114" i="14"/>
  <c r="L118" i="14"/>
  <c r="N118" i="14"/>
  <c r="L103" i="14"/>
  <c r="N103" i="14" s="1"/>
  <c r="L36" i="14"/>
  <c r="N36" i="14" s="1"/>
  <c r="H36" i="14"/>
  <c r="J36" i="14" s="1"/>
  <c r="L86" i="14"/>
  <c r="N86" i="14" s="1"/>
  <c r="L147" i="14"/>
  <c r="N147" i="14" s="1"/>
  <c r="H147" i="14"/>
  <c r="J147" i="14" s="1"/>
  <c r="L62" i="14"/>
  <c r="N62" i="14" s="1"/>
  <c r="L163" i="14"/>
  <c r="N163" i="14" s="1"/>
  <c r="H163" i="14"/>
  <c r="J163" i="14" s="1"/>
  <c r="BX196" i="14" l="1"/>
  <c r="BT196" i="14"/>
  <c r="L196" i="14" s="1"/>
  <c r="N196" i="14" s="1"/>
  <c r="BU196" i="14"/>
  <c r="BV196" i="14"/>
  <c r="BW182" i="14"/>
  <c r="BW196" i="14"/>
  <c r="BV111" i="14"/>
  <c r="BW111" i="14"/>
  <c r="BX111" i="14"/>
  <c r="BS111" i="14"/>
  <c r="L111" i="14" s="1"/>
  <c r="N111" i="14" s="1"/>
  <c r="BT111" i="14"/>
  <c r="G138" i="14"/>
  <c r="W165" i="14"/>
  <c r="X165" i="14"/>
  <c r="BO199" i="14"/>
  <c r="BU199" i="14"/>
  <c r="BP199" i="14"/>
  <c r="BV199" i="14"/>
  <c r="BQ199" i="14"/>
  <c r="BW199" i="14"/>
  <c r="BR199" i="14"/>
  <c r="BX199" i="14"/>
  <c r="BS199" i="14"/>
  <c r="BN199" i="14"/>
  <c r="L199" i="14" s="1"/>
  <c r="N199" i="14" s="1"/>
  <c r="BT199" i="14"/>
  <c r="BX158" i="14"/>
  <c r="BU158" i="14"/>
  <c r="L158" i="14" s="1"/>
  <c r="N158" i="14" s="1"/>
  <c r="BV158" i="14"/>
  <c r="AJ42" i="14"/>
  <c r="L42" i="14" s="1"/>
  <c r="N42" i="14" s="1"/>
  <c r="BW59" i="14"/>
  <c r="BS59" i="14"/>
  <c r="L59" i="14" s="1"/>
  <c r="N59" i="14" s="1"/>
  <c r="BT59" i="14"/>
  <c r="BU59" i="14"/>
  <c r="W149" i="14"/>
  <c r="X149" i="14"/>
  <c r="H105" i="14"/>
  <c r="J105" i="14" s="1"/>
  <c r="L105" i="14"/>
  <c r="N105" i="14" s="1"/>
  <c r="AQ66" i="14"/>
  <c r="L66" i="14" s="1"/>
  <c r="N66" i="14" s="1"/>
  <c r="X116" i="14"/>
  <c r="Z116" i="14"/>
  <c r="Y116" i="14"/>
  <c r="BJ50" i="14"/>
  <c r="BG50" i="14"/>
  <c r="L50" i="14" s="1"/>
  <c r="N50" i="14" s="1"/>
  <c r="BH50" i="14"/>
  <c r="G140" i="14"/>
  <c r="R140" i="14"/>
  <c r="R161" i="14"/>
  <c r="G161" i="14"/>
  <c r="BR172" i="14"/>
  <c r="BS172" i="14"/>
  <c r="BT172" i="14"/>
  <c r="BU172" i="14"/>
  <c r="BV172" i="14"/>
  <c r="BQ172" i="14"/>
  <c r="L172" i="14" s="1"/>
  <c r="N172" i="14" s="1"/>
  <c r="BU184" i="14"/>
  <c r="BV184" i="14"/>
  <c r="BW184" i="14"/>
  <c r="BX184" i="14"/>
  <c r="BR184" i="14"/>
  <c r="L184" i="14" s="1"/>
  <c r="N184" i="14" s="1"/>
  <c r="BS184" i="14"/>
  <c r="BU111" i="14"/>
  <c r="BO135" i="14"/>
  <c r="BP135" i="14"/>
  <c r="BQ135" i="14"/>
  <c r="BR135" i="14"/>
  <c r="BN135" i="14"/>
  <c r="L135" i="14" s="1"/>
  <c r="N135" i="14" s="1"/>
  <c r="BQ123" i="14"/>
  <c r="BN123" i="14"/>
  <c r="L123" i="14" s="1"/>
  <c r="N123" i="14" s="1"/>
  <c r="BO123" i="14"/>
  <c r="G40" i="14"/>
  <c r="R40" i="14"/>
  <c r="BC89" i="14"/>
  <c r="BD89" i="14"/>
  <c r="BE89" i="14"/>
  <c r="AM89" i="14"/>
  <c r="AJ89" i="14"/>
  <c r="AG89" i="14"/>
  <c r="AA89" i="14"/>
  <c r="BB89" i="14"/>
  <c r="BA89" i="14"/>
  <c r="G94" i="14"/>
  <c r="R94" i="14"/>
  <c r="BX107" i="14"/>
  <c r="BS107" i="14"/>
  <c r="L107" i="14" s="1"/>
  <c r="N107" i="14" s="1"/>
  <c r="BT107" i="14"/>
  <c r="BU107" i="14"/>
  <c r="BV107" i="14"/>
  <c r="R133" i="14"/>
  <c r="G133" i="14"/>
  <c r="BJ151" i="14"/>
  <c r="BK151" i="14"/>
  <c r="BL151" i="14"/>
  <c r="BM151" i="14"/>
  <c r="BN151" i="14"/>
  <c r="BH151" i="14"/>
  <c r="L151" i="14" s="1"/>
  <c r="N151" i="14" s="1"/>
  <c r="R155" i="14"/>
  <c r="G155" i="14"/>
  <c r="BH179" i="14"/>
  <c r="BI179" i="14"/>
  <c r="BD179" i="14"/>
  <c r="BJ179" i="14"/>
  <c r="BE179" i="14"/>
  <c r="BC179" i="14"/>
  <c r="L179" i="14" s="1"/>
  <c r="N179" i="14" s="1"/>
  <c r="BF179" i="14"/>
  <c r="BI50" i="14"/>
  <c r="BP123" i="14"/>
  <c r="BW158" i="14"/>
  <c r="BT186" i="14"/>
  <c r="BM186" i="14"/>
  <c r="BU186" i="14"/>
  <c r="BN186" i="14"/>
  <c r="BV186" i="14"/>
  <c r="BO186" i="14"/>
  <c r="BW186" i="14"/>
  <c r="BP186" i="14"/>
  <c r="BX186" i="14"/>
  <c r="BQ186" i="14"/>
  <c r="BL186" i="14"/>
  <c r="L186" i="14" s="1"/>
  <c r="N186" i="14" s="1"/>
  <c r="BR186" i="14"/>
  <c r="BN54" i="14"/>
  <c r="BO54" i="14"/>
  <c r="BL54" i="14"/>
  <c r="L54" i="14" s="1"/>
  <c r="N54" i="14" s="1"/>
  <c r="BT190" i="14"/>
  <c r="BU190" i="14"/>
  <c r="BV190" i="14"/>
  <c r="BR190" i="14"/>
  <c r="L190" i="14" s="1"/>
  <c r="N190" i="14" s="1"/>
  <c r="BT56" i="14"/>
  <c r="BU56" i="14"/>
  <c r="BV56" i="14"/>
  <c r="BW56" i="14"/>
  <c r="BS56" i="14"/>
  <c r="L56" i="14" s="1"/>
  <c r="N56" i="14" s="1"/>
  <c r="BM54" i="14"/>
  <c r="BS190" i="14"/>
  <c r="BP182" i="14"/>
  <c r="BX182" i="14"/>
  <c r="BQ182" i="14"/>
  <c r="BL182" i="14"/>
  <c r="L182" i="14" s="1"/>
  <c r="N182" i="14" s="1"/>
  <c r="BR182" i="14"/>
  <c r="BS182" i="14"/>
  <c r="BT182" i="14"/>
  <c r="BM182" i="14"/>
  <c r="BU182" i="14"/>
  <c r="BN182" i="14"/>
  <c r="BV182" i="14"/>
  <c r="BP153" i="14"/>
  <c r="BQ153" i="14"/>
  <c r="BR153" i="14"/>
  <c r="BS153" i="14"/>
  <c r="BT153" i="14"/>
  <c r="BU153" i="14"/>
  <c r="BO153" i="14"/>
  <c r="L153" i="14" s="1"/>
  <c r="N153" i="14" s="1"/>
  <c r="BV59" i="14"/>
  <c r="BG179" i="14"/>
  <c r="AB103" i="14"/>
  <c r="AM103" i="14"/>
  <c r="AM169" i="14"/>
  <c r="AR91" i="14"/>
  <c r="G179" i="14"/>
  <c r="AF101" i="14"/>
  <c r="AX101" i="14"/>
  <c r="AM101" i="14"/>
  <c r="AE91" i="14"/>
  <c r="BT109" i="14"/>
  <c r="BH121" i="14"/>
  <c r="BJ125" i="14"/>
  <c r="BX127" i="14"/>
  <c r="BE177" i="14"/>
  <c r="BW188" i="14"/>
  <c r="BO188" i="14"/>
  <c r="BU192" i="14"/>
  <c r="BB105" i="14"/>
  <c r="BJ105" i="14"/>
  <c r="G184" i="14"/>
  <c r="AG169" i="14"/>
  <c r="AK101" i="14"/>
  <c r="AJ101" i="14"/>
  <c r="AU101" i="14"/>
  <c r="AC91" i="14"/>
  <c r="BV192" i="14"/>
  <c r="BC121" i="14"/>
  <c r="L121" i="14" s="1"/>
  <c r="N121" i="14" s="1"/>
  <c r="BG121" i="14"/>
  <c r="BI125" i="14"/>
  <c r="BQ127" i="14"/>
  <c r="L127" i="14" s="1"/>
  <c r="N127" i="14" s="1"/>
  <c r="BW129" i="14"/>
  <c r="L129" i="14" s="1"/>
  <c r="N129" i="14" s="1"/>
  <c r="BD177" i="14"/>
  <c r="BV188" i="14"/>
  <c r="BN188" i="14"/>
  <c r="BT192" i="14"/>
  <c r="L192" i="14" s="1"/>
  <c r="N192" i="14" s="1"/>
  <c r="BQ105" i="14"/>
  <c r="BI105" i="14"/>
  <c r="BC105" i="14"/>
  <c r="AI101" i="14"/>
  <c r="AR101" i="14"/>
  <c r="BD48" i="14"/>
  <c r="L48" i="14" s="1"/>
  <c r="N48" i="14" s="1"/>
  <c r="BJ52" i="14"/>
  <c r="L52" i="14" s="1"/>
  <c r="N52" i="14" s="1"/>
  <c r="BL121" i="14"/>
  <c r="BF121" i="14"/>
  <c r="BE125" i="14"/>
  <c r="L125" i="14" s="1"/>
  <c r="N125" i="14" s="1"/>
  <c r="BH125" i="14"/>
  <c r="BW127" i="14"/>
  <c r="BU188" i="14"/>
  <c r="BM188" i="14"/>
  <c r="BX192" i="14"/>
  <c r="BU194" i="14"/>
  <c r="BP105" i="14"/>
  <c r="BH105" i="14"/>
  <c r="BA103" i="14"/>
  <c r="G64" i="14"/>
  <c r="G165" i="14"/>
  <c r="AQ101" i="14"/>
  <c r="AG101" i="14"/>
  <c r="AZ101" i="14"/>
  <c r="BF48" i="14"/>
  <c r="BS109" i="14"/>
  <c r="L109" i="14" s="1"/>
  <c r="N109" i="14" s="1"/>
  <c r="BK121" i="14"/>
  <c r="BE121" i="14"/>
  <c r="BO125" i="14"/>
  <c r="BG125" i="14"/>
  <c r="BV127" i="14"/>
  <c r="BW131" i="14"/>
  <c r="L131" i="14" s="1"/>
  <c r="N131" i="14" s="1"/>
  <c r="BT188" i="14"/>
  <c r="BO105" i="14"/>
  <c r="BG105" i="14"/>
  <c r="BB103" i="14"/>
  <c r="AF103" i="14"/>
  <c r="AC103" i="14"/>
  <c r="AK169" i="14"/>
  <c r="AF169" i="14"/>
  <c r="AJ169" i="14"/>
  <c r="AI91" i="14"/>
  <c r="AS101" i="14"/>
  <c r="AO101" i="14"/>
  <c r="AD101" i="14"/>
  <c r="L101" i="14" s="1"/>
  <c r="N101" i="14" s="1"/>
  <c r="AN169" i="14"/>
  <c r="BA46" i="14"/>
  <c r="BX109" i="14"/>
  <c r="BJ121" i="14"/>
  <c r="BN125" i="14"/>
  <c r="BU127" i="14"/>
  <c r="BS188" i="14"/>
  <c r="BT194" i="14"/>
  <c r="L194" i="14" s="1"/>
  <c r="N194" i="14" s="1"/>
  <c r="BN105" i="14"/>
  <c r="BF105" i="14"/>
  <c r="BD46" i="14"/>
  <c r="BW109" i="14"/>
  <c r="BM125" i="14"/>
  <c r="BT127" i="14"/>
  <c r="BR188" i="14"/>
  <c r="BX194" i="14"/>
  <c r="BM105" i="14"/>
  <c r="BE105" i="14"/>
  <c r="AV101" i="14"/>
  <c r="AH101" i="14"/>
  <c r="BL125" i="14"/>
  <c r="BL188" i="14"/>
  <c r="L188" i="14" s="1"/>
  <c r="N188" i="14" s="1"/>
  <c r="BL105" i="14"/>
  <c r="AI40" i="14" l="1"/>
  <c r="AH40" i="14"/>
  <c r="L40" i="14" s="1"/>
  <c r="N40" i="14" s="1"/>
  <c r="AC161" i="14"/>
  <c r="AE161" i="14"/>
  <c r="AF161" i="14"/>
  <c r="AB161" i="14"/>
  <c r="AD161" i="14"/>
  <c r="AA161" i="14"/>
  <c r="L161" i="14" s="1"/>
  <c r="N161" i="14" s="1"/>
  <c r="H165" i="14"/>
  <c r="J165" i="14" s="1"/>
  <c r="L165" i="14"/>
  <c r="N165" i="14" s="1"/>
  <c r="BV155" i="14"/>
  <c r="BW155" i="14"/>
  <c r="BX155" i="14"/>
  <c r="BU155" i="14"/>
  <c r="L155" i="14" s="1"/>
  <c r="N155" i="14" s="1"/>
  <c r="L46" i="14"/>
  <c r="N46" i="14" s="1"/>
  <c r="H46" i="14"/>
  <c r="J46" i="14" s="1"/>
  <c r="BK94" i="14"/>
  <c r="BL94" i="14"/>
  <c r="BM94" i="14"/>
  <c r="BJ94" i="14"/>
  <c r="L94" i="14" s="1"/>
  <c r="N94" i="14" s="1"/>
  <c r="L149" i="14"/>
  <c r="N149" i="14" s="1"/>
  <c r="H149" i="14"/>
  <c r="J149" i="14" s="1"/>
  <c r="BM133" i="14"/>
  <c r="BN133" i="14"/>
  <c r="BL133" i="14"/>
  <c r="L133" i="14" s="1"/>
  <c r="N133" i="14" s="1"/>
</calcChain>
</file>

<file path=xl/sharedStrings.xml><?xml version="1.0" encoding="utf-8"?>
<sst xmlns="http://schemas.openxmlformats.org/spreadsheetml/2006/main" count="507" uniqueCount="177">
  <si>
    <t>СОГЛАСОВАНО:</t>
  </si>
  <si>
    <t>№ п/п</t>
  </si>
  <si>
    <t>Всего по проекту</t>
  </si>
  <si>
    <t>Месяц</t>
  </si>
  <si>
    <t xml:space="preserve">план </t>
  </si>
  <si>
    <t>факт</t>
  </si>
  <si>
    <t>неделя</t>
  </si>
  <si>
    <t xml:space="preserve">дни </t>
  </si>
  <si>
    <t>Представитель "Генподрядчика"</t>
  </si>
  <si>
    <t>Представители "Субподрядчиков"</t>
  </si>
  <si>
    <t>(подпись) ФИО</t>
  </si>
  <si>
    <t>Задание на период</t>
  </si>
  <si>
    <t>Исполнитель (субподрядчик)</t>
  </si>
  <si>
    <t>Объемы работ</t>
  </si>
  <si>
    <t>№ сметы</t>
  </si>
  <si>
    <t>Представитель Генпроектировщика</t>
  </si>
  <si>
    <t>Шифр проекта</t>
  </si>
  <si>
    <t>Наименование  работ</t>
  </si>
  <si>
    <t>Начало работ</t>
  </si>
  <si>
    <t>Окончание работ</t>
  </si>
  <si>
    <t>Факт</t>
  </si>
  <si>
    <t>Остаток</t>
  </si>
  <si>
    <t>Ед. изм.</t>
  </si>
  <si>
    <t xml:space="preserve">Детально месячно-суточный график выполнения работ по объекту:
"Этап строительства 1. "Объединение ГКК  "Альпика-Сервис" с ГК "Роза Хутор" на отм. +780,00 м в составе стройки Реконструкция Горно-туристического центра ПАО «Газпром», 4-я очередь (внедрение единого ски-пасса).  </t>
  </si>
  <si>
    <t>ООО "Мегаполис"</t>
  </si>
  <si>
    <t>Разработка грунта</t>
  </si>
  <si>
    <t>м3</t>
  </si>
  <si>
    <t>м2</t>
  </si>
  <si>
    <t>м</t>
  </si>
  <si>
    <t>шт.</t>
  </si>
  <si>
    <t xml:space="preserve">   1.2.3 Устройство горнолыжной трассы №2.1</t>
  </si>
  <si>
    <t>Вывоз и утилизация грунта</t>
  </si>
  <si>
    <t>по состоянию на</t>
  </si>
  <si>
    <t>План</t>
  </si>
  <si>
    <t>Выполнено на начало периода</t>
  </si>
  <si>
    <t>Выполнено с начала строительства</t>
  </si>
  <si>
    <t>Выполнено с начала строительства для расчета</t>
  </si>
  <si>
    <t xml:space="preserve">  1.2.9  Устройство сетей связи</t>
  </si>
  <si>
    <t>Прокладка кабеля F/UTP</t>
  </si>
  <si>
    <t xml:space="preserve">   1.2.4 Устройство подъемно-транспортного сооружения №1</t>
  </si>
  <si>
    <t>Земляные работы</t>
  </si>
  <si>
    <t>Устройство обрешетки из бруса</t>
  </si>
  <si>
    <t xml:space="preserve">Обшивка деревянными облицовочными щитами </t>
  </si>
  <si>
    <t xml:space="preserve">Монтаж витражного остекление </t>
  </si>
  <si>
    <t>Монтаж фасонных элементов (отливы)</t>
  </si>
  <si>
    <t xml:space="preserve">Монтаж навеса для экрана </t>
  </si>
  <si>
    <t>Установка ограждения ОГ-1</t>
  </si>
  <si>
    <t>Установка перил</t>
  </si>
  <si>
    <t>т</t>
  </si>
  <si>
    <t>Гидропосев</t>
  </si>
  <si>
    <t xml:space="preserve">   1.2.2 Канал водоотводной</t>
  </si>
  <si>
    <t>Устройство канала К-2 (длина 96 м)</t>
  </si>
  <si>
    <t>Засыпка траншеи ранее разработанным грунтом из отвала с уплотнением</t>
  </si>
  <si>
    <t>Укладка геотекстиля (Дорнит) плотностью 200г/м2</t>
  </si>
  <si>
    <t>Монтаж ГСИ-М-5,0х2,0х0,3-С80-2,7ЦАММ</t>
  </si>
  <si>
    <t>Установка анкеров забивных А1</t>
  </si>
  <si>
    <t>Заполнение ГСИ-М щебнем фр 90-150 М800</t>
  </si>
  <si>
    <t>Укладка бетонитового мата Бентотех АС/150</t>
  </si>
  <si>
    <t>Устройство анкеров забивных А-1</t>
  </si>
  <si>
    <t>Демонтаж 10,9м Канавки К-3</t>
  </si>
  <si>
    <t>Геоякорь 1,2-2,0</t>
  </si>
  <si>
    <t>ИКС-МАТ</t>
  </si>
  <si>
    <t>Устройство системы Дельта-Х (с ИКС-МАТ)</t>
  </si>
  <si>
    <t>Обратная засыпка траншеи ранее разработанным грунтом из отвала с уплотнением</t>
  </si>
  <si>
    <t>Укладка щебня фр 40-70мм</t>
  </si>
  <si>
    <t xml:space="preserve">      1.2.7 Внутриплощадочные сети связи</t>
  </si>
  <si>
    <t>Внутренний монтаж (Монтаж оптического кросса)</t>
  </si>
  <si>
    <t>Измерение на смонтированном участке волоконно-оптического кабеля</t>
  </si>
  <si>
    <t>уч.</t>
  </si>
  <si>
    <t xml:space="preserve">  1.2.8 Внутриплощадочные инженерные сети и сооружения электроснабжения</t>
  </si>
  <si>
    <t>Подключение жил кабеля</t>
  </si>
  <si>
    <t>Выемка грунта вручную</t>
  </si>
  <si>
    <t>Устройство плодородного слоя грунтов t=100мм</t>
  </si>
  <si>
    <t>Укладка дренажного геокомпозита МИАДРЕН ДР10 150/2</t>
  </si>
  <si>
    <t>Устройство подготовки из щебня фр 50-70 t=300мм</t>
  </si>
  <si>
    <t>Установка секций системы "Зеленый террамеш"</t>
  </si>
  <si>
    <t xml:space="preserve">  1.2.15 Техническая рекультивация временных дорог</t>
  </si>
  <si>
    <t>Разборка щебеночного основания после временной дороги</t>
  </si>
  <si>
    <t>Демонтаж георешетки после временной дороги</t>
  </si>
  <si>
    <t>Демонтаж геотекстиля после временной дороги</t>
  </si>
  <si>
    <t>Демонтаж стальных труб</t>
  </si>
  <si>
    <t>Обратная засыпка с уплотнением</t>
  </si>
  <si>
    <t>Механизированная планировка площадей</t>
  </si>
  <si>
    <t>Монтаж светильников</t>
  </si>
  <si>
    <t>Монтаж автоматических выключателей</t>
  </si>
  <si>
    <t>Монтаж счетчиков</t>
  </si>
  <si>
    <t>Установка опоры с фундаментным блоком</t>
  </si>
  <si>
    <t>Прокладка провода ПуГВ</t>
  </si>
  <si>
    <t>Прокладка кабеля U/UTP</t>
  </si>
  <si>
    <t>Прокладка кабеля питания</t>
  </si>
  <si>
    <t>Прокладка провода заземления</t>
  </si>
  <si>
    <r>
      <rPr>
        <b/>
        <sz val="20"/>
        <color theme="1"/>
        <rFont val="Times New Roman"/>
        <family val="1"/>
        <charset val="204"/>
      </rPr>
      <t xml:space="preserve">Генподрядчик:
</t>
    </r>
    <r>
      <rPr>
        <sz val="20"/>
        <color theme="1"/>
        <rFont val="Times New Roman"/>
        <family val="1"/>
        <charset val="204"/>
      </rPr>
      <t xml:space="preserve">ООО «ГК «Гранит»
Первый заместитель генерального директора 
ООО «ГК «Гранит» 
</t>
    </r>
    <r>
      <rPr>
        <b/>
        <sz val="20"/>
        <color theme="1"/>
        <rFont val="Times New Roman"/>
        <family val="1"/>
        <charset val="204"/>
      </rPr>
      <t xml:space="preserve">
</t>
    </r>
    <r>
      <rPr>
        <sz val="20"/>
        <color theme="1"/>
        <rFont val="Times New Roman"/>
        <family val="1"/>
        <charset val="204"/>
      </rPr>
      <t>___________________ Е.Н. Плетнёв</t>
    </r>
  </si>
  <si>
    <t>311-5292-ПИР-17-4.1-Р-АР (изм.7)</t>
  </si>
  <si>
    <t>02-01-04р</t>
  </si>
  <si>
    <t>Восстановление временных дорог</t>
  </si>
  <si>
    <t>1.1 Подготовительные работы</t>
  </si>
  <si>
    <t>1.2.1 Устройство АН-1 по системе "Зеленый террамеш"</t>
  </si>
  <si>
    <t>08-04-01р</t>
  </si>
  <si>
    <t>02-02-01р</t>
  </si>
  <si>
    <t>Выемка грунта механизированным способом и вручную</t>
  </si>
  <si>
    <t>Разработка траншеи</t>
  </si>
  <si>
    <t>Устройство водосборных канавок Вк-1…Вк-5</t>
  </si>
  <si>
    <t>02-02-03р</t>
  </si>
  <si>
    <t>01-12-01-03p</t>
  </si>
  <si>
    <t>01-12-01-01р</t>
  </si>
  <si>
    <t>01-15-01-01р</t>
  </si>
  <si>
    <t>02-01-03-01р</t>
  </si>
  <si>
    <t>311-5292-ПИР-17-4.1-Р-КМ (изм.10)</t>
  </si>
  <si>
    <t>02-01-02р</t>
  </si>
  <si>
    <t>311-5292-ПИР-17-4.1-Р-ЭС (изм.11)</t>
  </si>
  <si>
    <t>311-5292-ПИР-17-4.1-ПОС (изм.8)</t>
  </si>
  <si>
    <t>311-5292-ПИР-17-4.1-Р-ИЗ1 (изм.7)</t>
  </si>
  <si>
    <t>311-5292-ПИР-17-4.1-Р-ИЗ2 (изм.4)</t>
  </si>
  <si>
    <t>311-5292-ПИР-17-4.1-Р-КР (изм.2)</t>
  </si>
  <si>
    <t>05-01-01-01р</t>
  </si>
  <si>
    <t>311-5292-ПИР-17-4.1-Р-ЛС (изм.6)</t>
  </si>
  <si>
    <t>компл.</t>
  </si>
  <si>
    <t>Укладка кабеля 0,4 кВ в трубе 20 мм</t>
  </si>
  <si>
    <t>Прокладка кабеля связи по конструкциям в трубе</t>
  </si>
  <si>
    <t>Благоустройство тротуара</t>
  </si>
  <si>
    <t>01-10-01р</t>
  </si>
  <si>
    <t>311-5292-ПИР-17-4.1-Р-СС (изм.2)</t>
  </si>
  <si>
    <t>05-01-01-02р</t>
  </si>
  <si>
    <t>Монтаж шкафа телекоммуникационного</t>
  </si>
  <si>
    <t>Монтаж оборудования</t>
  </si>
  <si>
    <t xml:space="preserve">  1.2.10 Устройство комплексной системы безопасности</t>
  </si>
  <si>
    <t xml:space="preserve">  1.2.11 Устройство системы обеспечения информационной безопасности</t>
  </si>
  <si>
    <t>311-5292-ПИР-17-4.1-Р-СОИБ (изм.4)</t>
  </si>
  <si>
    <t>05-03-01р</t>
  </si>
  <si>
    <t>05-01-01-03р</t>
  </si>
  <si>
    <t>311-5292-ПИР-17-4.1-Р-КИС (изм.3)</t>
  </si>
  <si>
    <t>Монтаж турникета</t>
  </si>
  <si>
    <t>Установка ПО</t>
  </si>
  <si>
    <t xml:space="preserve">  1.2.11.1 Система охранного телевидения</t>
  </si>
  <si>
    <t>311-5292-ПИР-17-4.1-Р-СОТ (изм.9)</t>
  </si>
  <si>
    <t>05-02-01-01р</t>
  </si>
  <si>
    <t xml:space="preserve">  1.2.14 Благоустройство </t>
  </si>
  <si>
    <t xml:space="preserve">Установка бортового камня на бетонном основании </t>
  </si>
  <si>
    <t>Устройство покрытия из тротуарной̆ плитки типа 1К-6</t>
  </si>
  <si>
    <t>311-5292-ПИР-17-4.1-Р-ГП (изм.3)</t>
  </si>
  <si>
    <t>07-01-01р</t>
  </si>
  <si>
    <t>Демонтаж строительного городка, с восстановлением временной дороги</t>
  </si>
  <si>
    <t>Планировка площадей: механизированным способом</t>
  </si>
  <si>
    <t>09-01-01р</t>
  </si>
  <si>
    <t>311-5292-ПИР-17-4.1-ООС</t>
  </si>
  <si>
    <t>Настройка системы оповещения информационной безопасности (подключение, установка программы, настройка)</t>
  </si>
  <si>
    <t>311-5292-ПИР-17-4.1-Р-ПОС (изм.8)</t>
  </si>
  <si>
    <t>01-15-02р</t>
  </si>
  <si>
    <t>Заполнение ГСИ-М щебнем фр 70-150 М800</t>
  </si>
  <si>
    <t>759 м3</t>
  </si>
  <si>
    <t>Обоснование</t>
  </si>
  <si>
    <t>июнь</t>
  </si>
  <si>
    <t>Устройство канала К-1</t>
  </si>
  <si>
    <t>1.2.13 Противооползневые мероприятия</t>
  </si>
  <si>
    <t>1.2.16 Благоустройство и озеленение</t>
  </si>
  <si>
    <t>01-12-01-02р</t>
  </si>
  <si>
    <t>01-12-01-04р</t>
  </si>
  <si>
    <t>Работы выполнены</t>
  </si>
  <si>
    <t>Выполнено 100%</t>
  </si>
  <si>
    <t>июль 10.07.2023 и 17.07.2023</t>
  </si>
  <si>
    <t>Июнь 2023 (текущий)</t>
  </si>
  <si>
    <t>Выполнено 759 м3</t>
  </si>
  <si>
    <t xml:space="preserve">На июнь 2023 г. </t>
  </si>
  <si>
    <t>Июль 2023 (планируемый)</t>
  </si>
  <si>
    <t>Обратная засыпка местным грунтом ИГЭ1 с уплотнением</t>
  </si>
  <si>
    <t>Монтаж решетчатого настила</t>
  </si>
  <si>
    <t>Монтаж алюминиевой подсистемы , остекление навеса и декоративной деревянной обшивки каркаса эскалатора</t>
  </si>
  <si>
    <t>Монтаж провода заземления</t>
  </si>
  <si>
    <t>Благоустройство дорожного покрытия</t>
  </si>
  <si>
    <t>Монтаж алюминиевой подсистемы</t>
  </si>
  <si>
    <t>По факту работы еще ведутся, плановое окончание 05.06.2023, остаток - 260 м</t>
  </si>
  <si>
    <t>текущий</t>
  </si>
  <si>
    <t>Дата подачи графика</t>
  </si>
  <si>
    <t>Представитель "Заказчика"</t>
  </si>
  <si>
    <t>Представители "Подрядчика"</t>
  </si>
  <si>
    <t xml:space="preserve">Приложение № 4
к Договору № ГК/СМР/2024-_______ от __________2024 года
</t>
  </si>
  <si>
    <t>Детально месячно-суточный график выполнения работ по объекту:
"Обвалованная подземная двухуровневая автостоянка в составе проекта яхт-клуба, расположенного в здании по адресу: г. Санкт-Петербург, наб. Гребного канала, дом 1, стр.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</si>
</sst>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6" x14ac:knownFonts="1">
    <font>
      <sz val="11"/>
      <color theme="1"/>
      <name val="Calibri"/>
      <family val="2"/>
      <charset val="204"/>
      <scheme val="minor"/>
    </font>
    <font>
      <sz val="12"/>
      <name val="Times New Roman"/>
      <family val="1"/>
      <charset val="204"/>
    </font>
    <font>
      <b/>
      <sz val="12"/>
      <name val="Times New Roman"/>
      <family val="1"/>
      <charset val="204"/>
    </font>
    <font>
      <sz val="11"/>
      <color rgb="FF000000"/>
      <name val="Calibri"/>
      <family val="2"/>
      <charset val="204"/>
    </font>
    <font>
      <sz val="10"/>
      <name val="Arial Cyr"/>
      <charset val="204"/>
    </font>
    <font>
      <sz val="12"/>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sz val="11"/>
      <name val="Times New Roman"/>
      <family val="1"/>
      <charset val="204"/>
    </font>
    <font>
      <sz val="10"/>
      <name val="Helv"/>
      <charset val="204"/>
    </font>
    <font>
      <b/>
      <sz val="12.5"/>
      <color indexed="9"/>
      <name val="Franklin Gothic Book"/>
      <family val="2"/>
      <charset val="204"/>
    </font>
    <font>
      <sz val="12"/>
      <color theme="0"/>
      <name val="Times New Roman"/>
      <family val="1"/>
      <charset val="204"/>
    </font>
    <font>
      <sz val="14"/>
      <name val="Times New Roman"/>
      <family val="1"/>
      <charset val="204"/>
    </font>
    <font>
      <b/>
      <sz val="14"/>
      <color indexed="9"/>
      <name val="Franklin Gothic Book"/>
      <family val="2"/>
      <charset val="204"/>
    </font>
    <font>
      <b/>
      <sz val="14"/>
      <name val="Times New Roman"/>
      <family val="1"/>
      <charset val="204"/>
    </font>
    <font>
      <b/>
      <sz val="14"/>
      <color theme="1"/>
      <name val="Times New Roman"/>
      <family val="1"/>
      <charset val="204"/>
    </font>
    <font>
      <sz val="14"/>
      <color theme="1"/>
      <name val="Times New Roman"/>
      <family val="1"/>
      <charset val="204"/>
    </font>
    <font>
      <sz val="14"/>
      <color rgb="FF000000"/>
      <name val="Times New Roman"/>
      <family val="1"/>
      <charset val="204"/>
    </font>
    <font>
      <sz val="14"/>
      <color theme="1"/>
      <name val="Calibri"/>
      <family val="2"/>
      <charset val="204"/>
      <scheme val="minor"/>
    </font>
    <font>
      <b/>
      <sz val="14"/>
      <color rgb="FF000000"/>
      <name val="Times New Roman"/>
      <family val="1"/>
      <charset val="204"/>
    </font>
    <font>
      <sz val="14"/>
      <color rgb="FFFF0000"/>
      <name val="Times New Roman"/>
      <family val="1"/>
      <charset val="204"/>
    </font>
    <font>
      <b/>
      <sz val="14"/>
      <color theme="1"/>
      <name val="Calibri"/>
      <family val="2"/>
      <charset val="204"/>
      <scheme val="minor"/>
    </font>
    <font>
      <sz val="14"/>
      <color theme="0"/>
      <name val="Times New Roman"/>
      <family val="1"/>
      <charset val="204"/>
    </font>
    <font>
      <sz val="16"/>
      <name val="Times New Roman"/>
      <family val="1"/>
      <charset val="204"/>
    </font>
    <font>
      <sz val="16"/>
      <color theme="1"/>
      <name val="Calibri"/>
      <family val="2"/>
      <charset val="204"/>
      <scheme val="minor"/>
    </font>
    <font>
      <sz val="11"/>
      <color theme="1"/>
      <name val="Calibri"/>
      <family val="2"/>
      <scheme val="minor"/>
    </font>
    <font>
      <sz val="20"/>
      <color theme="1"/>
      <name val="Calibri"/>
      <family val="2"/>
      <charset val="204"/>
      <scheme val="minor"/>
    </font>
    <font>
      <sz val="20"/>
      <name val="Times New Roman"/>
      <family val="1"/>
      <charset val="204"/>
    </font>
    <font>
      <sz val="20"/>
      <color theme="1"/>
      <name val="Times New Roman"/>
      <family val="1"/>
      <charset val="204"/>
    </font>
    <font>
      <b/>
      <sz val="20"/>
      <color theme="1"/>
      <name val="Times New Roman"/>
      <family val="1"/>
      <charset val="204"/>
    </font>
    <font>
      <b/>
      <sz val="20"/>
      <name val="Times New Roman"/>
      <family val="1"/>
      <charset val="204"/>
    </font>
    <font>
      <b/>
      <sz val="22"/>
      <name val="Times New Roman"/>
      <family val="1"/>
      <charset val="204"/>
    </font>
    <font>
      <b/>
      <sz val="14"/>
      <color rgb="FFFF0000"/>
      <name val="Times New Roman"/>
      <family val="1"/>
      <charset val="204"/>
    </font>
    <font>
      <sz val="12"/>
      <color rgb="FFFF0000"/>
      <name val="Calibri"/>
      <family val="2"/>
      <charset val="204"/>
      <scheme val="minor"/>
    </font>
    <font>
      <sz val="12"/>
      <name val="Calibri"/>
      <family val="2"/>
      <charset val="204"/>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0000"/>
        <bgColor indexed="64"/>
      </patternFill>
    </fill>
    <fill>
      <patternFill patternType="solid">
        <fgColor rgb="FFFFC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0" fontId="4" fillId="0" borderId="0"/>
    <xf numFmtId="0" fontId="3" fillId="0" borderId="0"/>
    <xf numFmtId="0" fontId="10" fillId="0" borderId="0"/>
    <xf numFmtId="0" fontId="26" fillId="0" borderId="0"/>
  </cellStyleXfs>
  <cellXfs count="255">
    <xf numFmtId="0" fontId="0" fillId="0" borderId="0" xfId="0"/>
    <xf numFmtId="0" fontId="1" fillId="0" borderId="0" xfId="0" applyFont="1" applyAlignment="1">
      <alignment horizontal="center" vertical="center" shrinkToFit="1"/>
    </xf>
    <xf numFmtId="0" fontId="1" fillId="0" borderId="0" xfId="0" applyFont="1"/>
    <xf numFmtId="0" fontId="1" fillId="0" borderId="0" xfId="0" applyFont="1" applyAlignment="1">
      <alignment horizontal="right" vertical="center" shrinkToFit="1"/>
    </xf>
    <xf numFmtId="0" fontId="1" fillId="0" borderId="2" xfId="0" applyFont="1" applyBorder="1" applyAlignment="1">
      <alignment horizontal="center"/>
    </xf>
    <xf numFmtId="0" fontId="6" fillId="0" borderId="0" xfId="0" applyFont="1"/>
    <xf numFmtId="0" fontId="1" fillId="0" borderId="0" xfId="0" applyFont="1" applyAlignment="1">
      <alignment wrapText="1"/>
    </xf>
    <xf numFmtId="0" fontId="1" fillId="0" borderId="0" xfId="0" applyFont="1" applyAlignment="1">
      <alignment vertical="center"/>
    </xf>
    <xf numFmtId="0" fontId="1" fillId="0" borderId="0" xfId="0" applyFont="1" applyAlignment="1">
      <alignment horizontal="right" vertical="center"/>
    </xf>
    <xf numFmtId="0" fontId="2" fillId="0" borderId="0" xfId="0" applyFont="1" applyAlignment="1">
      <alignment wrapText="1"/>
    </xf>
    <xf numFmtId="0" fontId="2" fillId="0" borderId="0" xfId="0" applyFont="1"/>
    <xf numFmtId="1" fontId="1" fillId="0" borderId="0" xfId="0" applyNumberFormat="1" applyFont="1" applyAlignment="1">
      <alignment horizontal="center" vertical="center"/>
    </xf>
    <xf numFmtId="1" fontId="1" fillId="0" borderId="0" xfId="0" applyNumberFormat="1" applyFont="1"/>
    <xf numFmtId="0" fontId="1" fillId="0" borderId="0" xfId="0" applyFont="1" applyAlignment="1">
      <alignment horizontal="left"/>
    </xf>
    <xf numFmtId="0" fontId="1" fillId="0" borderId="0" xfId="0" applyFont="1" applyAlignment="1">
      <alignment horizontal="center"/>
    </xf>
    <xf numFmtId="0" fontId="1" fillId="0" borderId="0" xfId="0" applyFont="1" applyAlignment="1">
      <alignment horizontal="center" vertical="center"/>
    </xf>
    <xf numFmtId="0" fontId="5" fillId="3" borderId="1" xfId="0" applyFont="1" applyFill="1" applyBorder="1" applyAlignment="1">
      <alignment horizontal="center" vertical="center"/>
    </xf>
    <xf numFmtId="1" fontId="5" fillId="0" borderId="1" xfId="0" applyNumberFormat="1" applyFont="1" applyBorder="1" applyAlignment="1">
      <alignment horizontal="center" vertical="center"/>
    </xf>
    <xf numFmtId="0" fontId="7"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shrinkToFit="1"/>
    </xf>
    <xf numFmtId="0" fontId="7" fillId="0" borderId="1" xfId="0" applyFont="1" applyBorder="1" applyAlignment="1">
      <alignment horizontal="center" vertical="center" textRotation="90" wrapText="1"/>
    </xf>
    <xf numFmtId="1" fontId="2" fillId="0" borderId="1" xfId="0" applyNumberFormat="1" applyFont="1" applyBorder="1" applyAlignment="1">
      <alignment horizontal="left" vertical="center"/>
    </xf>
    <xf numFmtId="1"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1" fontId="7" fillId="3" borderId="1" xfId="0" applyNumberFormat="1" applyFont="1" applyFill="1" applyBorder="1" applyAlignment="1">
      <alignment horizontal="center" vertical="center" textRotation="90"/>
    </xf>
    <xf numFmtId="14" fontId="7" fillId="0" borderId="1" xfId="0" applyNumberFormat="1" applyFont="1" applyBorder="1" applyAlignment="1">
      <alignment horizontal="center" vertical="center" textRotation="90"/>
    </xf>
    <xf numFmtId="14" fontId="5" fillId="0" borderId="1" xfId="0" applyNumberFormat="1" applyFont="1" applyBorder="1" applyAlignment="1">
      <alignment horizontal="center" vertical="center" textRotation="90"/>
    </xf>
    <xf numFmtId="165" fontId="9" fillId="0" borderId="1" xfId="0" applyNumberFormat="1" applyFont="1" applyBorder="1" applyAlignment="1">
      <alignment horizontal="center" vertical="center"/>
    </xf>
    <xf numFmtId="14" fontId="12" fillId="0" borderId="0" xfId="0" applyNumberFormat="1" applyFont="1" applyAlignment="1">
      <alignment horizontal="center"/>
    </xf>
    <xf numFmtId="2" fontId="8" fillId="0" borderId="4" xfId="0" applyNumberFormat="1" applyFont="1" applyBorder="1" applyAlignment="1">
      <alignment horizontal="center" vertical="center" wrapText="1" shrinkToFit="1"/>
    </xf>
    <xf numFmtId="0" fontId="13" fillId="0" borderId="0" xfId="0" applyFont="1" applyAlignment="1">
      <alignment horizontal="center" vertical="center" shrinkToFit="1"/>
    </xf>
    <xf numFmtId="0" fontId="13" fillId="0" borderId="0" xfId="0" applyFont="1"/>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textRotation="90" wrapText="1"/>
    </xf>
    <xf numFmtId="0" fontId="15" fillId="0" borderId="1" xfId="0" applyFont="1" applyBorder="1" applyAlignment="1">
      <alignment horizontal="center" vertical="center" wrapText="1"/>
    </xf>
    <xf numFmtId="1" fontId="15" fillId="0" borderId="1" xfId="0" applyNumberFormat="1" applyFont="1" applyBorder="1" applyAlignment="1">
      <alignment horizontal="left" vertical="center"/>
    </xf>
    <xf numFmtId="0" fontId="16" fillId="0" borderId="1" xfId="0" applyFont="1" applyBorder="1" applyAlignment="1">
      <alignment horizontal="center" vertical="center" wrapText="1"/>
    </xf>
    <xf numFmtId="14" fontId="16" fillId="0" borderId="1" xfId="0" applyNumberFormat="1" applyFont="1" applyBorder="1" applyAlignment="1">
      <alignment horizontal="center" vertical="center" textRotation="90"/>
    </xf>
    <xf numFmtId="14" fontId="17" fillId="0" borderId="1" xfId="0" applyNumberFormat="1" applyFont="1" applyBorder="1" applyAlignment="1">
      <alignment horizontal="center" vertical="center" textRotation="90"/>
    </xf>
    <xf numFmtId="165" fontId="13" fillId="0" borderId="1" xfId="0" applyNumberFormat="1" applyFont="1" applyBorder="1" applyAlignment="1">
      <alignment horizontal="center" vertical="center"/>
    </xf>
    <xf numFmtId="1" fontId="18" fillId="0" borderId="1" xfId="0" applyNumberFormat="1" applyFont="1" applyBorder="1" applyAlignment="1">
      <alignment horizontal="left" vertical="center" wrapText="1"/>
    </xf>
    <xf numFmtId="1"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49" fontId="20" fillId="0" borderId="1" xfId="0" applyNumberFormat="1" applyFont="1" applyBorder="1" applyAlignment="1">
      <alignment horizontal="center" vertical="center" wrapText="1" shrinkToFit="1"/>
    </xf>
    <xf numFmtId="0" fontId="13" fillId="0" borderId="1" xfId="0" applyFont="1" applyBorder="1" applyAlignment="1">
      <alignment horizontal="center" vertical="center" wrapText="1"/>
    </xf>
    <xf numFmtId="0" fontId="21" fillId="0" borderId="1" xfId="0" applyFont="1" applyBorder="1" applyAlignment="1">
      <alignment horizontal="center" vertical="center" wrapText="1"/>
    </xf>
    <xf numFmtId="164"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164" fontId="13" fillId="0" borderId="1" xfId="0" applyNumberFormat="1" applyFont="1" applyBorder="1" applyAlignment="1">
      <alignment horizontal="center" vertical="center"/>
    </xf>
    <xf numFmtId="0" fontId="19" fillId="0" borderId="0" xfId="0" applyFont="1"/>
    <xf numFmtId="0" fontId="13" fillId="0" borderId="0" xfId="0" applyFont="1" applyAlignment="1">
      <alignment wrapText="1"/>
    </xf>
    <xf numFmtId="1" fontId="13" fillId="0" borderId="0" xfId="0" applyNumberFormat="1" applyFont="1" applyAlignment="1">
      <alignment horizontal="center" vertical="center"/>
    </xf>
    <xf numFmtId="1" fontId="13" fillId="0" borderId="0" xfId="0" applyNumberFormat="1" applyFont="1"/>
    <xf numFmtId="0" fontId="13" fillId="0" borderId="0" xfId="0" applyFont="1" applyAlignment="1">
      <alignment horizontal="left"/>
    </xf>
    <xf numFmtId="0" fontId="13" fillId="0" borderId="0" xfId="0" applyFont="1" applyAlignment="1">
      <alignment horizontal="center"/>
    </xf>
    <xf numFmtId="0" fontId="13" fillId="0" borderId="0" xfId="0" applyFont="1" applyAlignment="1">
      <alignment horizontal="center" vertical="center"/>
    </xf>
    <xf numFmtId="2" fontId="14" fillId="0" borderId="0" xfId="3" applyNumberFormat="1" applyFont="1" applyAlignment="1">
      <alignment vertical="center" wrapText="1"/>
    </xf>
    <xf numFmtId="165" fontId="13" fillId="3" borderId="1" xfId="0" applyNumberFormat="1" applyFont="1" applyFill="1" applyBorder="1" applyAlignment="1">
      <alignment horizontal="center" vertical="center"/>
    </xf>
    <xf numFmtId="0" fontId="13" fillId="6" borderId="1" xfId="0" applyFont="1" applyFill="1" applyBorder="1" applyAlignment="1">
      <alignment horizontal="center" vertical="center" wrapText="1"/>
    </xf>
    <xf numFmtId="0" fontId="13" fillId="2" borderId="0" xfId="0" applyFont="1" applyFill="1"/>
    <xf numFmtId="14" fontId="21" fillId="0" borderId="1" xfId="0" applyNumberFormat="1" applyFont="1" applyBorder="1" applyAlignment="1">
      <alignment horizontal="center" vertical="center" wrapText="1"/>
    </xf>
    <xf numFmtId="14" fontId="23" fillId="0" borderId="0" xfId="0" applyNumberFormat="1" applyFont="1" applyAlignment="1">
      <alignment horizontal="center"/>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textRotation="90" wrapText="1"/>
    </xf>
    <xf numFmtId="0" fontId="24" fillId="0" borderId="0" xfId="0" applyFont="1" applyAlignment="1">
      <alignment horizontal="left"/>
    </xf>
    <xf numFmtId="0" fontId="25" fillId="0" borderId="0" xfId="0" applyFont="1"/>
    <xf numFmtId="0" fontId="24" fillId="0" borderId="2" xfId="0" applyFont="1" applyBorder="1" applyAlignment="1">
      <alignment horizontal="center"/>
    </xf>
    <xf numFmtId="2" fontId="13" fillId="3" borderId="1" xfId="0" applyNumberFormat="1" applyFont="1" applyFill="1" applyBorder="1" applyAlignment="1">
      <alignment horizontal="center" vertical="center"/>
    </xf>
    <xf numFmtId="2" fontId="6" fillId="0" borderId="0" xfId="0" applyNumberFormat="1" applyFont="1"/>
    <xf numFmtId="2" fontId="13" fillId="0" borderId="1" xfId="0" applyNumberFormat="1" applyFont="1" applyBorder="1" applyAlignment="1">
      <alignment horizontal="center" vertical="center"/>
    </xf>
    <xf numFmtId="164" fontId="13" fillId="3" borderId="1" xfId="0" applyNumberFormat="1" applyFont="1" applyFill="1" applyBorder="1" applyAlignment="1">
      <alignment horizontal="center" vertical="center"/>
    </xf>
    <xf numFmtId="0" fontId="17" fillId="0" borderId="0" xfId="0" applyFont="1"/>
    <xf numFmtId="0" fontId="17" fillId="0" borderId="0" xfId="0" applyFont="1" applyAlignment="1">
      <alignment horizontal="left" vertical="center" wrapText="1"/>
    </xf>
    <xf numFmtId="0" fontId="17" fillId="0" borderId="0" xfId="0" applyFont="1" applyAlignment="1">
      <alignment horizontal="center" vertical="center"/>
    </xf>
    <xf numFmtId="1" fontId="13" fillId="0" borderId="0" xfId="0" applyNumberFormat="1" applyFont="1" applyAlignment="1">
      <alignment horizontal="left" vertical="center"/>
    </xf>
    <xf numFmtId="1" fontId="15" fillId="0" borderId="1" xfId="0" applyNumberFormat="1" applyFont="1" applyBorder="1" applyAlignment="1">
      <alignment horizontal="left" vertical="center" wrapText="1"/>
    </xf>
    <xf numFmtId="0" fontId="25" fillId="0" borderId="0" xfId="0" applyFont="1" applyAlignment="1">
      <alignment horizontal="left"/>
    </xf>
    <xf numFmtId="0" fontId="6" fillId="0" borderId="0" xfId="0" applyFont="1" applyAlignment="1">
      <alignment horizontal="left"/>
    </xf>
    <xf numFmtId="0" fontId="27" fillId="0" borderId="0" xfId="0" applyFont="1"/>
    <xf numFmtId="0" fontId="28" fillId="0" borderId="0" xfId="0" applyFont="1" applyAlignment="1">
      <alignment horizontal="left" vertical="center"/>
    </xf>
    <xf numFmtId="0" fontId="28" fillId="0" borderId="0" xfId="0" applyFont="1" applyAlignment="1">
      <alignment vertical="center"/>
    </xf>
    <xf numFmtId="0" fontId="28" fillId="0" borderId="0" xfId="0" applyFont="1" applyAlignment="1">
      <alignment horizontal="center" vertical="center" shrinkToFit="1"/>
    </xf>
    <xf numFmtId="0" fontId="28" fillId="0" borderId="0" xfId="0" applyFont="1" applyAlignment="1">
      <alignment horizontal="left" vertical="center" wrapText="1"/>
    </xf>
    <xf numFmtId="0" fontId="33" fillId="0" borderId="1" xfId="0" applyFont="1" applyBorder="1" applyAlignment="1">
      <alignment horizontal="center" vertical="center" wrapText="1"/>
    </xf>
    <xf numFmtId="49" fontId="33" fillId="0" borderId="1" xfId="0" applyNumberFormat="1" applyFont="1" applyBorder="1" applyAlignment="1">
      <alignment horizontal="center" vertical="center" wrapText="1"/>
    </xf>
    <xf numFmtId="2" fontId="18" fillId="0" borderId="4" xfId="0" applyNumberFormat="1" applyFont="1" applyBorder="1" applyAlignment="1">
      <alignment horizontal="center" vertical="center" wrapText="1" shrinkToFit="1"/>
    </xf>
    <xf numFmtId="2" fontId="17" fillId="0" borderId="4" xfId="0" applyNumberFormat="1" applyFont="1" applyBorder="1" applyAlignment="1">
      <alignment horizontal="center" vertical="center" wrapText="1"/>
    </xf>
    <xf numFmtId="165" fontId="13" fillId="0" borderId="4" xfId="0" applyNumberFormat="1" applyFont="1" applyBorder="1" applyAlignment="1">
      <alignment horizontal="center" vertical="center" wrapText="1"/>
    </xf>
    <xf numFmtId="2" fontId="13" fillId="6" borderId="4" xfId="0" applyNumberFormat="1" applyFont="1" applyFill="1" applyBorder="1" applyAlignment="1">
      <alignment horizontal="center" vertical="center" wrapText="1"/>
    </xf>
    <xf numFmtId="0" fontId="13" fillId="0" borderId="4" xfId="0" applyFont="1" applyBorder="1" applyAlignment="1">
      <alignment horizontal="center" vertical="center" wrapText="1"/>
    </xf>
    <xf numFmtId="164" fontId="13" fillId="0" borderId="1" xfId="0" applyNumberFormat="1" applyFont="1" applyBorder="1" applyAlignment="1">
      <alignment horizontal="center" vertical="center" wrapText="1"/>
    </xf>
    <xf numFmtId="0" fontId="16" fillId="0" borderId="4" xfId="0" applyFont="1" applyBorder="1" applyAlignment="1">
      <alignment horizontal="center" vertical="center" wrapText="1"/>
    </xf>
    <xf numFmtId="0" fontId="5" fillId="0" borderId="0" xfId="0" applyFont="1"/>
    <xf numFmtId="0" fontId="31" fillId="0" borderId="0" xfId="0" applyFont="1" applyAlignment="1">
      <alignment horizontal="center" vertical="center"/>
    </xf>
    <xf numFmtId="0" fontId="32" fillId="0" borderId="0" xfId="0" applyFont="1" applyAlignment="1">
      <alignment horizontal="center" vertical="top" wrapText="1"/>
    </xf>
    <xf numFmtId="165" fontId="13" fillId="3" borderId="8" xfId="0" applyNumberFormat="1" applyFont="1" applyFill="1" applyBorder="1" applyAlignment="1">
      <alignment horizontal="center" vertical="center"/>
    </xf>
    <xf numFmtId="14" fontId="16" fillId="0" borderId="13" xfId="0" applyNumberFormat="1" applyFont="1" applyBorder="1" applyAlignment="1">
      <alignment horizontal="center" vertical="center" textRotation="90"/>
    </xf>
    <xf numFmtId="14" fontId="17" fillId="0" borderId="14" xfId="0" applyNumberFormat="1" applyFont="1" applyBorder="1" applyAlignment="1">
      <alignment horizontal="center" vertical="center" textRotation="90"/>
    </xf>
    <xf numFmtId="165" fontId="13" fillId="3" borderId="13" xfId="0" applyNumberFormat="1" applyFont="1" applyFill="1" applyBorder="1" applyAlignment="1">
      <alignment horizontal="center" vertical="center"/>
    </xf>
    <xf numFmtId="165" fontId="13" fillId="3" borderId="14" xfId="0" applyNumberFormat="1" applyFont="1" applyFill="1" applyBorder="1" applyAlignment="1">
      <alignment horizontal="center" vertical="center"/>
    </xf>
    <xf numFmtId="165" fontId="13" fillId="0" borderId="13" xfId="0" applyNumberFormat="1" applyFont="1" applyBorder="1" applyAlignment="1">
      <alignment horizontal="center" vertical="center"/>
    </xf>
    <xf numFmtId="165" fontId="13" fillId="0" borderId="14" xfId="0" applyNumberFormat="1" applyFont="1" applyBorder="1" applyAlignment="1">
      <alignment horizontal="center" vertical="center"/>
    </xf>
    <xf numFmtId="2" fontId="13" fillId="3" borderId="13" xfId="0" applyNumberFormat="1" applyFont="1" applyFill="1" applyBorder="1" applyAlignment="1">
      <alignment horizontal="center" vertical="center"/>
    </xf>
    <xf numFmtId="2" fontId="13" fillId="3" borderId="14" xfId="0" applyNumberFormat="1" applyFont="1" applyFill="1" applyBorder="1" applyAlignment="1">
      <alignment horizontal="center" vertical="center"/>
    </xf>
    <xf numFmtId="2" fontId="13" fillId="0" borderId="13" xfId="0" applyNumberFormat="1" applyFont="1" applyBorder="1" applyAlignment="1">
      <alignment horizontal="center" vertical="center"/>
    </xf>
    <xf numFmtId="2" fontId="13" fillId="0" borderId="14" xfId="0" applyNumberFormat="1" applyFont="1" applyBorder="1" applyAlignment="1">
      <alignment horizontal="center" vertical="center"/>
    </xf>
    <xf numFmtId="165" fontId="13" fillId="0" borderId="15" xfId="0" applyNumberFormat="1" applyFont="1" applyBorder="1" applyAlignment="1">
      <alignment horizontal="center" vertical="center"/>
    </xf>
    <xf numFmtId="165" fontId="13" fillId="0" borderId="16" xfId="0" applyNumberFormat="1" applyFont="1" applyBorder="1" applyAlignment="1">
      <alignment horizontal="center" vertical="center"/>
    </xf>
    <xf numFmtId="165" fontId="13" fillId="0" borderId="17" xfId="0" applyNumberFormat="1" applyFont="1" applyBorder="1" applyAlignment="1">
      <alignment horizontal="center" vertical="center"/>
    </xf>
    <xf numFmtId="165" fontId="13" fillId="3" borderId="6" xfId="0" applyNumberFormat="1" applyFont="1" applyFill="1" applyBorder="1" applyAlignment="1">
      <alignment horizontal="center" vertical="center"/>
    </xf>
    <xf numFmtId="1" fontId="16" fillId="3" borderId="18" xfId="0" applyNumberFormat="1" applyFont="1" applyFill="1" applyBorder="1" applyAlignment="1">
      <alignment horizontal="center" vertical="center" textRotation="90"/>
    </xf>
    <xf numFmtId="1" fontId="16" fillId="3" borderId="19" xfId="0" applyNumberFormat="1" applyFont="1" applyFill="1" applyBorder="1" applyAlignment="1">
      <alignment horizontal="center" vertical="center" textRotation="90"/>
    </xf>
    <xf numFmtId="1" fontId="16" fillId="3" borderId="20" xfId="0" applyNumberFormat="1" applyFont="1" applyFill="1" applyBorder="1" applyAlignment="1">
      <alignment horizontal="center" vertical="center" textRotation="90"/>
    </xf>
    <xf numFmtId="14" fontId="16" fillId="2" borderId="9" xfId="0" applyNumberFormat="1" applyFont="1" applyFill="1" applyBorder="1" applyAlignment="1">
      <alignment vertical="center" wrapText="1"/>
    </xf>
    <xf numFmtId="0" fontId="15" fillId="0" borderId="19" xfId="0" applyFont="1" applyBorder="1" applyAlignment="1">
      <alignment horizontal="center" vertical="center" wrapText="1" shrinkToFit="1"/>
    </xf>
    <xf numFmtId="0" fontId="16" fillId="0" borderId="19" xfId="0" applyFont="1" applyBorder="1" applyAlignment="1">
      <alignment horizontal="center" vertical="center" textRotation="90" wrapText="1"/>
    </xf>
    <xf numFmtId="0" fontId="15" fillId="0" borderId="14" xfId="0" applyFont="1" applyBorder="1" applyAlignment="1">
      <alignment horizontal="center" vertical="center" wrapText="1"/>
    </xf>
    <xf numFmtId="1" fontId="15" fillId="0" borderId="13" xfId="0" applyNumberFormat="1" applyFont="1" applyBorder="1" applyAlignment="1">
      <alignment horizontal="left" vertical="center"/>
    </xf>
    <xf numFmtId="1" fontId="17" fillId="0" borderId="14" xfId="0" applyNumberFormat="1" applyFont="1" applyBorder="1" applyAlignment="1">
      <alignment horizontal="center" vertical="center"/>
    </xf>
    <xf numFmtId="1" fontId="18" fillId="0" borderId="13" xfId="0" applyNumberFormat="1" applyFont="1" applyBorder="1" applyAlignment="1">
      <alignment horizontal="center" vertical="center" wrapText="1"/>
    </xf>
    <xf numFmtId="0" fontId="17" fillId="3" borderId="14" xfId="0" applyFont="1" applyFill="1" applyBorder="1" applyAlignment="1">
      <alignment horizontal="center" vertical="center"/>
    </xf>
    <xf numFmtId="1" fontId="20" fillId="0" borderId="13" xfId="0" applyNumberFormat="1" applyFont="1" applyBorder="1" applyAlignment="1">
      <alignment horizontal="left" vertical="center"/>
    </xf>
    <xf numFmtId="1" fontId="17" fillId="0" borderId="17" xfId="0" applyNumberFormat="1" applyFont="1" applyBorder="1" applyAlignment="1">
      <alignment horizontal="center" vertical="center"/>
    </xf>
    <xf numFmtId="2" fontId="11" fillId="0" borderId="0" xfId="3" applyNumberFormat="1" applyFont="1" applyAlignment="1">
      <alignment vertical="center" wrapText="1"/>
    </xf>
    <xf numFmtId="0" fontId="34" fillId="0" borderId="0" xfId="0" applyFont="1"/>
    <xf numFmtId="0" fontId="35" fillId="0" borderId="0" xfId="0" applyFont="1"/>
    <xf numFmtId="0" fontId="1" fillId="0" borderId="2" xfId="0" applyFont="1" applyBorder="1" applyAlignment="1">
      <alignment horizontal="left"/>
    </xf>
    <xf numFmtId="0" fontId="1" fillId="0" borderId="0" xfId="0" applyFont="1" applyAlignment="1">
      <alignment horizontal="right" vertical="top" wrapText="1"/>
    </xf>
    <xf numFmtId="0" fontId="1" fillId="0" borderId="0" xfId="0" applyFont="1" applyAlignment="1">
      <alignment horizontal="right" vertical="top"/>
    </xf>
    <xf numFmtId="0" fontId="2" fillId="0" borderId="0" xfId="0" applyFont="1" applyAlignment="1">
      <alignment horizontal="center" vertical="top" wrapText="1"/>
    </xf>
    <xf numFmtId="164" fontId="1"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1" xfId="0" applyNumberFormat="1" applyFont="1" applyBorder="1" applyAlignment="1">
      <alignment horizontal="left" vertical="center" wrapText="1"/>
    </xf>
    <xf numFmtId="2" fontId="8" fillId="0" borderId="3" xfId="0" applyNumberFormat="1" applyFont="1" applyBorder="1" applyAlignment="1">
      <alignment horizontal="center" vertical="center" wrapText="1" shrinkToFit="1"/>
    </xf>
    <xf numFmtId="2" fontId="8" fillId="0" borderId="4" xfId="0" applyNumberFormat="1" applyFont="1" applyBorder="1" applyAlignment="1">
      <alignment horizontal="center" vertical="center" wrapText="1" shrinkToFit="1"/>
    </xf>
    <xf numFmtId="2" fontId="1"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2" fontId="8" fillId="0" borderId="1" xfId="0" applyNumberFormat="1" applyFont="1" applyBorder="1" applyAlignment="1">
      <alignment horizontal="center" vertical="center" wrapText="1"/>
    </xf>
    <xf numFmtId="0" fontId="2" fillId="0" borderId="1" xfId="0" applyFont="1" applyBorder="1" applyAlignment="1">
      <alignment horizontal="center" vertical="center" wrapText="1" shrinkToFit="1"/>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0" xfId="0" applyFont="1" applyAlignment="1">
      <alignment horizontal="center" vertical="center"/>
    </xf>
    <xf numFmtId="1" fontId="2" fillId="0" borderId="1" xfId="0" applyNumberFormat="1" applyFont="1" applyBorder="1" applyAlignment="1">
      <alignment horizontal="center" vertical="center" wrapText="1"/>
    </xf>
    <xf numFmtId="0" fontId="7" fillId="0" borderId="1" xfId="0" applyFont="1" applyBorder="1" applyAlignment="1">
      <alignment horizontal="center" vertical="center" textRotation="90" wrapText="1"/>
    </xf>
    <xf numFmtId="14" fontId="7" fillId="2" borderId="6" xfId="0" applyNumberFormat="1" applyFont="1" applyFill="1" applyBorder="1" applyAlignment="1">
      <alignment horizontal="center" vertical="center" wrapText="1"/>
    </xf>
    <xf numFmtId="14" fontId="7" fillId="2" borderId="7" xfId="0" applyNumberFormat="1" applyFont="1" applyFill="1" applyBorder="1" applyAlignment="1">
      <alignment horizontal="center" vertical="center" wrapText="1"/>
    </xf>
    <xf numFmtId="14" fontId="7" fillId="2" borderId="8"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wrapText="1" shrinkToFit="1"/>
    </xf>
    <xf numFmtId="0" fontId="16" fillId="0" borderId="19"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4" xfId="0" applyFont="1" applyBorder="1" applyAlignment="1">
      <alignment horizontal="center" vertical="center" wrapText="1"/>
    </xf>
    <xf numFmtId="49" fontId="15" fillId="0" borderId="18" xfId="0" applyNumberFormat="1" applyFont="1" applyBorder="1" applyAlignment="1">
      <alignment horizontal="center" vertical="center" wrapText="1"/>
    </xf>
    <xf numFmtId="49" fontId="15" fillId="0" borderId="19" xfId="0" applyNumberFormat="1" applyFont="1" applyBorder="1" applyAlignment="1">
      <alignment horizontal="center" vertical="center" wrapText="1"/>
    </xf>
    <xf numFmtId="49" fontId="15" fillId="0" borderId="20" xfId="0" applyNumberFormat="1" applyFont="1" applyBorder="1" applyAlignment="1">
      <alignment horizontal="center" vertical="center" wrapText="1"/>
    </xf>
    <xf numFmtId="49" fontId="15" fillId="0" borderId="15" xfId="0" applyNumberFormat="1" applyFont="1" applyBorder="1" applyAlignment="1">
      <alignment horizontal="center" vertical="center" wrapText="1"/>
    </xf>
    <xf numFmtId="49" fontId="15" fillId="0" borderId="16" xfId="0" applyNumberFormat="1" applyFont="1" applyBorder="1" applyAlignment="1">
      <alignment horizontal="center" vertical="center" wrapText="1"/>
    </xf>
    <xf numFmtId="49" fontId="15" fillId="0" borderId="17" xfId="0" applyNumberFormat="1" applyFont="1" applyBorder="1" applyAlignment="1">
      <alignment horizontal="center" vertical="center" wrapText="1"/>
    </xf>
    <xf numFmtId="0" fontId="2" fillId="4" borderId="1" xfId="0" applyFont="1" applyFill="1" applyBorder="1" applyAlignment="1">
      <alignment horizontal="center" vertical="center" wrapText="1" shrinkToFit="1"/>
    </xf>
    <xf numFmtId="0" fontId="15" fillId="0" borderId="3"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6" borderId="1" xfId="0" applyFont="1" applyFill="1" applyBorder="1" applyAlignment="1">
      <alignment horizontal="center" vertical="center" wrapText="1"/>
    </xf>
    <xf numFmtId="0" fontId="29" fillId="0" borderId="0" xfId="0" applyFont="1" applyAlignment="1">
      <alignment horizontal="left" vertical="top" wrapText="1"/>
    </xf>
    <xf numFmtId="0" fontId="32" fillId="0" borderId="0" xfId="0" applyFont="1" applyAlignment="1">
      <alignment horizontal="center" vertical="top" wrapText="1"/>
    </xf>
    <xf numFmtId="0" fontId="31" fillId="0" borderId="0" xfId="0" applyFont="1" applyAlignment="1">
      <alignment horizontal="center" vertical="center"/>
    </xf>
    <xf numFmtId="1" fontId="15" fillId="0" borderId="18" xfId="0" applyNumberFormat="1" applyFont="1" applyBorder="1" applyAlignment="1">
      <alignment horizontal="center" vertical="center" wrapText="1"/>
    </xf>
    <xf numFmtId="1" fontId="15" fillId="0" borderId="13" xfId="0" applyNumberFormat="1" applyFont="1" applyBorder="1" applyAlignment="1">
      <alignment horizontal="center" vertical="center" wrapText="1"/>
    </xf>
    <xf numFmtId="1" fontId="15" fillId="0" borderId="19" xfId="0" applyNumberFormat="1" applyFont="1" applyBorder="1" applyAlignment="1">
      <alignment horizontal="left" vertical="center" wrapText="1"/>
    </xf>
    <xf numFmtId="1" fontId="15" fillId="0" borderId="1" xfId="0" applyNumberFormat="1" applyFont="1" applyBorder="1" applyAlignment="1">
      <alignment horizontal="left" vertical="center" wrapText="1"/>
    </xf>
    <xf numFmtId="0" fontId="15" fillId="0" borderId="19" xfId="0" applyFont="1" applyBorder="1" applyAlignment="1">
      <alignment horizontal="center" vertical="center" wrapText="1"/>
    </xf>
    <xf numFmtId="0" fontId="15" fillId="0" borderId="19" xfId="0" applyFont="1" applyBorder="1" applyAlignment="1">
      <alignment horizontal="center" vertical="center" wrapText="1" shrinkToFit="1"/>
    </xf>
    <xf numFmtId="0" fontId="16" fillId="0" borderId="19"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2" fontId="17" fillId="0" borderId="3" xfId="0" applyNumberFormat="1" applyFont="1" applyBorder="1" applyAlignment="1">
      <alignment horizontal="center" vertical="center" wrapText="1"/>
    </xf>
    <xf numFmtId="2" fontId="17" fillId="0" borderId="4" xfId="0" applyNumberFormat="1" applyFont="1" applyBorder="1" applyAlignment="1">
      <alignment horizontal="center" vertical="center" wrapText="1"/>
    </xf>
    <xf numFmtId="165" fontId="13" fillId="0" borderId="3" xfId="0" applyNumberFormat="1" applyFont="1" applyBorder="1" applyAlignment="1">
      <alignment horizontal="center" vertical="center" wrapText="1"/>
    </xf>
    <xf numFmtId="165" fontId="13" fillId="0" borderId="4" xfId="0" applyNumberFormat="1" applyFont="1" applyBorder="1" applyAlignment="1">
      <alignment horizontal="center" vertical="center" wrapText="1"/>
    </xf>
    <xf numFmtId="164" fontId="13" fillId="0" borderId="1" xfId="0" applyNumberFormat="1" applyFont="1" applyBorder="1" applyAlignment="1">
      <alignment horizontal="center" vertical="center" wrapText="1"/>
    </xf>
    <xf numFmtId="2" fontId="13" fillId="0" borderId="3" xfId="0" applyNumberFormat="1" applyFont="1" applyBorder="1" applyAlignment="1">
      <alignment horizontal="center" vertical="center" wrapText="1" shrinkToFit="1"/>
    </xf>
    <xf numFmtId="2" fontId="13" fillId="0" borderId="4" xfId="0" applyNumberFormat="1" applyFont="1" applyBorder="1" applyAlignment="1">
      <alignment horizontal="center" vertical="center" wrapText="1" shrinkToFit="1"/>
    </xf>
    <xf numFmtId="2" fontId="18" fillId="5" borderId="3" xfId="0" applyNumberFormat="1" applyFont="1" applyFill="1" applyBorder="1" applyAlignment="1">
      <alignment horizontal="center" vertical="center" wrapText="1" shrinkToFit="1"/>
    </xf>
    <xf numFmtId="2" fontId="18" fillId="5" borderId="4" xfId="0" applyNumberFormat="1" applyFont="1" applyFill="1" applyBorder="1" applyAlignment="1">
      <alignment horizontal="center" vertical="center" wrapText="1" shrinkToFit="1"/>
    </xf>
    <xf numFmtId="2" fontId="13" fillId="6" borderId="3" xfId="0" applyNumberFormat="1" applyFont="1" applyFill="1" applyBorder="1" applyAlignment="1">
      <alignment horizontal="center" vertical="center" wrapText="1"/>
    </xf>
    <xf numFmtId="2" fontId="13" fillId="6" borderId="4"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2" fontId="13" fillId="0" borderId="3" xfId="0" applyNumberFormat="1" applyFont="1" applyBorder="1" applyAlignment="1">
      <alignment horizontal="center" vertical="center" wrapText="1"/>
    </xf>
    <xf numFmtId="1" fontId="18" fillId="0" borderId="13" xfId="0" applyNumberFormat="1" applyFont="1" applyBorder="1" applyAlignment="1">
      <alignment horizontal="center" vertical="center" wrapText="1"/>
    </xf>
    <xf numFmtId="1" fontId="18" fillId="0" borderId="3" xfId="0" applyNumberFormat="1" applyFont="1" applyBorder="1" applyAlignment="1">
      <alignment horizontal="left" vertical="center" wrapText="1"/>
    </xf>
    <xf numFmtId="1" fontId="18" fillId="0" borderId="4" xfId="0" applyNumberFormat="1" applyFont="1" applyBorder="1" applyAlignment="1">
      <alignment horizontal="left" vertical="center" wrapText="1"/>
    </xf>
    <xf numFmtId="1" fontId="18" fillId="0" borderId="1" xfId="0" applyNumberFormat="1" applyFont="1" applyBorder="1" applyAlignment="1">
      <alignment horizontal="center" vertical="center" wrapText="1"/>
    </xf>
    <xf numFmtId="2" fontId="18" fillId="0" borderId="1" xfId="0" applyNumberFormat="1" applyFont="1" applyBorder="1" applyAlignment="1">
      <alignment horizontal="center" vertical="center" wrapText="1"/>
    </xf>
    <xf numFmtId="2" fontId="8" fillId="8" borderId="3" xfId="0" applyNumberFormat="1" applyFont="1" applyFill="1" applyBorder="1" applyAlignment="1">
      <alignment horizontal="center" vertical="center" wrapText="1" shrinkToFit="1"/>
    </xf>
    <xf numFmtId="2" fontId="8" fillId="8" borderId="4" xfId="0" applyNumberFormat="1" applyFont="1" applyFill="1" applyBorder="1" applyAlignment="1">
      <alignment horizontal="center" vertical="center" wrapText="1" shrinkToFit="1"/>
    </xf>
    <xf numFmtId="2" fontId="18" fillId="0" borderId="3" xfId="0" applyNumberFormat="1" applyFont="1" applyBorder="1" applyAlignment="1">
      <alignment horizontal="center" vertical="center" wrapText="1" shrinkToFit="1"/>
    </xf>
    <xf numFmtId="2" fontId="18" fillId="0" borderId="4" xfId="0" applyNumberFormat="1" applyFont="1" applyBorder="1" applyAlignment="1">
      <alignment horizontal="center" vertical="center" wrapText="1" shrinkToFit="1"/>
    </xf>
    <xf numFmtId="2" fontId="18" fillId="4" borderId="3" xfId="0" applyNumberFormat="1" applyFont="1" applyFill="1" applyBorder="1" applyAlignment="1">
      <alignment horizontal="center" vertical="center" wrapText="1" shrinkToFit="1"/>
    </xf>
    <xf numFmtId="2" fontId="18" fillId="4" borderId="4" xfId="0" applyNumberFormat="1" applyFont="1" applyFill="1" applyBorder="1" applyAlignment="1">
      <alignment horizontal="center" vertical="center" wrapText="1" shrinkToFi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 fontId="13" fillId="0" borderId="3" xfId="0" applyNumberFormat="1" applyFont="1" applyBorder="1" applyAlignment="1">
      <alignment horizontal="left" vertical="center" wrapText="1"/>
    </xf>
    <xf numFmtId="1" fontId="13" fillId="0" borderId="4" xfId="0" applyNumberFormat="1" applyFont="1" applyBorder="1" applyAlignment="1">
      <alignment horizontal="left" vertical="center" wrapText="1"/>
    </xf>
    <xf numFmtId="1" fontId="18" fillId="0" borderId="3" xfId="0" applyNumberFormat="1" applyFont="1" applyBorder="1" applyAlignment="1">
      <alignment horizontal="center" vertical="center" wrapText="1"/>
    </xf>
    <xf numFmtId="1" fontId="18" fillId="0" borderId="4" xfId="0" applyNumberFormat="1" applyFont="1" applyBorder="1" applyAlignment="1">
      <alignment horizontal="center" vertical="center" wrapText="1"/>
    </xf>
    <xf numFmtId="2" fontId="18" fillId="0" borderId="3" xfId="0" applyNumberFormat="1" applyFont="1" applyBorder="1" applyAlignment="1">
      <alignment horizontal="center" vertical="center" wrapText="1"/>
    </xf>
    <xf numFmtId="2" fontId="18" fillId="0" borderId="4"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25" fillId="0" borderId="0" xfId="0" applyFont="1" applyAlignment="1">
      <alignment horizontal="center" vertical="center"/>
    </xf>
    <xf numFmtId="2" fontId="13" fillId="0" borderId="4" xfId="0" applyNumberFormat="1" applyFont="1" applyBorder="1" applyAlignment="1">
      <alignment horizontal="center" vertical="center" wrapText="1"/>
    </xf>
    <xf numFmtId="0" fontId="22" fillId="5" borderId="0" xfId="0" applyFont="1" applyFill="1" applyAlignment="1">
      <alignment horizontal="center" vertical="center" textRotation="90" wrapText="1"/>
    </xf>
    <xf numFmtId="2" fontId="18" fillId="7" borderId="3" xfId="0" applyNumberFormat="1" applyFont="1" applyFill="1" applyBorder="1" applyAlignment="1">
      <alignment horizontal="center" vertical="center" wrapText="1" shrinkToFit="1"/>
    </xf>
    <xf numFmtId="2" fontId="18" fillId="7" borderId="4" xfId="0" applyNumberFormat="1" applyFont="1" applyFill="1" applyBorder="1" applyAlignment="1">
      <alignment horizontal="center" vertical="center" wrapText="1" shrinkToFit="1"/>
    </xf>
    <xf numFmtId="1" fontId="18" fillId="0" borderId="1" xfId="0" applyNumberFormat="1" applyFont="1" applyBorder="1" applyAlignment="1">
      <alignment horizontal="left" vertical="center" wrapText="1"/>
    </xf>
    <xf numFmtId="164" fontId="13" fillId="0" borderId="3" xfId="0" applyNumberFormat="1" applyFont="1" applyBorder="1" applyAlignment="1">
      <alignment horizontal="center" vertical="center" wrapText="1"/>
    </xf>
    <xf numFmtId="164" fontId="13" fillId="0" borderId="4" xfId="0" applyNumberFormat="1" applyFont="1" applyBorder="1" applyAlignment="1">
      <alignment horizontal="center" vertical="center" wrapText="1"/>
    </xf>
    <xf numFmtId="14" fontId="13" fillId="0" borderId="3" xfId="0" applyNumberFormat="1" applyFont="1" applyBorder="1" applyAlignment="1">
      <alignment horizontal="center" vertical="center" wrapText="1"/>
    </xf>
    <xf numFmtId="14" fontId="13" fillId="0" borderId="4" xfId="0" applyNumberFormat="1" applyFont="1" applyBorder="1" applyAlignment="1">
      <alignment horizontal="center" vertical="center" wrapText="1"/>
    </xf>
    <xf numFmtId="2" fontId="18" fillId="0" borderId="26" xfId="0" applyNumberFormat="1" applyFont="1" applyBorder="1" applyAlignment="1">
      <alignment horizontal="center" vertical="center" wrapText="1" shrinkToFit="1"/>
    </xf>
    <xf numFmtId="2" fontId="13" fillId="6" borderId="26" xfId="0" applyNumberFormat="1" applyFont="1" applyFill="1" applyBorder="1" applyAlignment="1">
      <alignment horizontal="center" vertical="center" wrapText="1"/>
    </xf>
    <xf numFmtId="0" fontId="13" fillId="0" borderId="26" xfId="0" applyFont="1" applyBorder="1" applyAlignment="1">
      <alignment horizontal="center" vertical="center" wrapText="1"/>
    </xf>
    <xf numFmtId="1" fontId="18" fillId="0" borderId="15" xfId="0" applyNumberFormat="1" applyFont="1" applyBorder="1" applyAlignment="1">
      <alignment horizontal="center" vertical="center" wrapText="1"/>
    </xf>
    <xf numFmtId="1" fontId="18" fillId="0" borderId="26" xfId="0" applyNumberFormat="1" applyFont="1" applyBorder="1" applyAlignment="1">
      <alignment horizontal="left" vertical="center" wrapText="1"/>
    </xf>
    <xf numFmtId="1" fontId="18" fillId="0" borderId="16" xfId="0" applyNumberFormat="1" applyFont="1" applyBorder="1" applyAlignment="1">
      <alignment horizontal="center" vertical="center" wrapText="1"/>
    </xf>
    <xf numFmtId="2" fontId="18" fillId="0" borderId="16" xfId="0" applyNumberFormat="1" applyFont="1" applyBorder="1" applyAlignment="1">
      <alignment horizontal="center" vertical="center" wrapText="1"/>
    </xf>
    <xf numFmtId="2" fontId="8" fillId="0" borderId="26" xfId="0" applyNumberFormat="1" applyFont="1" applyBorder="1" applyAlignment="1">
      <alignment horizontal="center" vertical="center" wrapText="1" shrinkToFit="1"/>
    </xf>
    <xf numFmtId="14" fontId="16" fillId="2" borderId="9" xfId="0" applyNumberFormat="1" applyFont="1" applyFill="1" applyBorder="1" applyAlignment="1">
      <alignment horizontal="center" vertical="center" wrapText="1"/>
    </xf>
    <xf numFmtId="49" fontId="15" fillId="0" borderId="5" xfId="0" applyNumberFormat="1" applyFont="1" applyBorder="1" applyAlignment="1">
      <alignment horizontal="center" vertical="center" wrapText="1"/>
    </xf>
    <xf numFmtId="49" fontId="15" fillId="0" borderId="11" xfId="0" applyNumberFormat="1" applyFont="1" applyBorder="1" applyAlignment="1">
      <alignment horizontal="center" vertical="center" wrapText="1"/>
    </xf>
    <xf numFmtId="49" fontId="15" fillId="0" borderId="12" xfId="0" applyNumberFormat="1" applyFont="1" applyBorder="1" applyAlignment="1">
      <alignment horizontal="center" vertical="center" wrapText="1"/>
    </xf>
    <xf numFmtId="49" fontId="15" fillId="0" borderId="22" xfId="0" applyNumberFormat="1" applyFont="1" applyBorder="1" applyAlignment="1">
      <alignment horizontal="center" vertical="center" wrapText="1"/>
    </xf>
    <xf numFmtId="49" fontId="15" fillId="0" borderId="23" xfId="0" applyNumberFormat="1" applyFont="1" applyBorder="1" applyAlignment="1">
      <alignment horizontal="center" vertical="center" wrapText="1"/>
    </xf>
    <xf numFmtId="49" fontId="15" fillId="0" borderId="24" xfId="0" applyNumberFormat="1" applyFont="1" applyBorder="1" applyAlignment="1">
      <alignment horizontal="center" vertical="center" wrapText="1"/>
    </xf>
    <xf numFmtId="14" fontId="16" fillId="2" borderId="21" xfId="0" applyNumberFormat="1" applyFont="1" applyFill="1" applyBorder="1" applyAlignment="1">
      <alignment horizontal="center" vertical="center" wrapText="1"/>
    </xf>
    <xf numFmtId="14" fontId="16" fillId="2" borderId="0" xfId="0" applyNumberFormat="1" applyFont="1" applyFill="1" applyAlignment="1">
      <alignment horizontal="center" vertical="center" wrapText="1"/>
    </xf>
    <xf numFmtId="14" fontId="16" fillId="2" borderId="10" xfId="0" applyNumberFormat="1" applyFont="1" applyFill="1" applyBorder="1" applyAlignment="1">
      <alignment horizontal="center" vertical="center" wrapText="1"/>
    </xf>
    <xf numFmtId="164" fontId="15" fillId="0" borderId="16" xfId="0" applyNumberFormat="1" applyFont="1" applyBorder="1" applyAlignment="1">
      <alignment horizontal="center" vertical="center" wrapText="1"/>
    </xf>
    <xf numFmtId="14" fontId="16" fillId="2" borderId="25" xfId="0" applyNumberFormat="1" applyFont="1" applyFill="1" applyBorder="1" applyAlignment="1">
      <alignment horizontal="center" vertical="center" wrapText="1"/>
    </xf>
    <xf numFmtId="0" fontId="13" fillId="0" borderId="16" xfId="0" applyFont="1" applyBorder="1" applyAlignment="1">
      <alignment horizontal="center" vertical="center" wrapText="1"/>
    </xf>
    <xf numFmtId="2" fontId="17" fillId="0" borderId="26" xfId="0" applyNumberFormat="1" applyFont="1" applyBorder="1" applyAlignment="1">
      <alignment horizontal="center" vertical="center" wrapText="1"/>
    </xf>
    <xf numFmtId="165" fontId="13" fillId="0" borderId="26" xfId="0" applyNumberFormat="1" applyFont="1" applyBorder="1" applyAlignment="1">
      <alignment horizontal="center" vertical="center" wrapText="1"/>
    </xf>
    <xf numFmtId="164" fontId="13" fillId="0" borderId="16" xfId="0" applyNumberFormat="1" applyFont="1" applyBorder="1" applyAlignment="1">
      <alignment horizontal="center" vertical="center" wrapText="1"/>
    </xf>
  </cellXfs>
  <cellStyles count="5">
    <cellStyle name="Обычный" xfId="0" builtinId="0"/>
    <cellStyle name="Обычный 152" xfId="2"/>
    <cellStyle name="Обычный 2" xfId="4"/>
    <cellStyle name="Обычный 2 2 2" xfId="1"/>
    <cellStyle name="Обычный_Лист1" xfId="3"/>
  </cellStyles>
  <dxfs count="285">
    <dxf>
      <fill>
        <patternFill>
          <bgColor theme="6" tint="0.39994506668294322"/>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6" tint="0.39994506668294322"/>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
      <fill>
        <patternFill>
          <bgColor theme="9"/>
        </patternFill>
      </fill>
    </dxf>
    <dxf>
      <fill>
        <patternFill>
          <bgColor theme="9"/>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26"/>
  <sheetViews>
    <sheetView tabSelected="1" zoomScale="130" zoomScaleNormal="130" zoomScaleSheetLayoutView="70" workbookViewId="0">
      <selection activeCell="A3" sqref="A3:P3"/>
    </sheetView>
  </sheetViews>
  <sheetFormatPr defaultColWidth="9.140625" defaultRowHeight="15.75" x14ac:dyDescent="0.25"/>
  <cols>
    <col min="1" max="1" width="7.28515625" style="5" bestFit="1" customWidth="1"/>
    <col min="2" max="2" width="31.140625" style="5" bestFit="1" customWidth="1"/>
    <col min="3" max="3" width="9.28515625" style="5" bestFit="1" customWidth="1"/>
    <col min="4" max="4" width="11.140625" style="5" bestFit="1" customWidth="1"/>
    <col min="5" max="6" width="7.140625" style="5" bestFit="1" customWidth="1"/>
    <col min="7" max="7" width="10.5703125" style="5" bestFit="1" customWidth="1"/>
    <col min="8" max="8" width="13.85546875" style="5" bestFit="1" customWidth="1"/>
    <col min="9" max="9" width="7.42578125" style="5" customWidth="1"/>
    <col min="10" max="10" width="7.140625" style="5" customWidth="1"/>
    <col min="11" max="11" width="12.5703125" style="5" customWidth="1"/>
    <col min="12" max="12" width="11.140625" style="5" customWidth="1"/>
    <col min="13" max="13" width="8.85546875" style="5" bestFit="1" customWidth="1"/>
    <col min="14" max="43" width="4.7109375" style="5" customWidth="1"/>
    <col min="44" max="16384" width="9.140625" style="5"/>
  </cols>
  <sheetData>
    <row r="1" spans="1:93" ht="42" customHeight="1" x14ac:dyDescent="0.25">
      <c r="A1" s="130" t="s">
        <v>175</v>
      </c>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8"/>
      <c r="CE1" s="7"/>
      <c r="CF1" s="7"/>
      <c r="CG1" s="3"/>
      <c r="CH1" s="2"/>
      <c r="CI1" s="2"/>
      <c r="CJ1" s="2"/>
      <c r="CK1" s="2"/>
    </row>
    <row r="2" spans="1:93" ht="40.5" customHeight="1" x14ac:dyDescent="0.25">
      <c r="A2" s="132" t="s">
        <v>176</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row>
    <row r="3" spans="1:93" ht="28.9" customHeight="1" x14ac:dyDescent="0.25">
      <c r="A3" s="151" t="s">
        <v>172</v>
      </c>
      <c r="B3" s="151"/>
      <c r="C3" s="151"/>
      <c r="D3" s="151"/>
      <c r="E3" s="151"/>
      <c r="F3" s="151"/>
      <c r="G3" s="151"/>
      <c r="H3" s="151"/>
      <c r="I3" s="151"/>
      <c r="J3" s="151"/>
      <c r="K3" s="151"/>
      <c r="L3" s="151"/>
      <c r="M3" s="151"/>
      <c r="N3" s="151"/>
      <c r="O3" s="151"/>
      <c r="P3" s="151"/>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2"/>
      <c r="CJ3" s="2"/>
      <c r="CK3" s="2"/>
      <c r="CL3" s="2"/>
      <c r="CM3" s="2"/>
      <c r="CN3" s="2"/>
      <c r="CO3" s="2"/>
    </row>
    <row r="4" spans="1:93" ht="18.600000000000001" customHeight="1" x14ac:dyDescent="0.25">
      <c r="A4" s="11"/>
      <c r="B4" s="11"/>
      <c r="C4" s="12"/>
      <c r="D4" s="13"/>
      <c r="E4" s="13"/>
      <c r="F4" s="1"/>
      <c r="G4" s="13"/>
      <c r="H4" s="14"/>
      <c r="I4" s="14"/>
      <c r="J4" s="14"/>
      <c r="K4" s="14"/>
      <c r="L4" s="15"/>
      <c r="M4" s="15"/>
      <c r="N4" s="126"/>
      <c r="O4" s="15"/>
      <c r="P4" s="15"/>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row>
    <row r="5" spans="1:93" ht="19.149999999999999" customHeight="1" x14ac:dyDescent="0.25">
      <c r="A5" s="152" t="s">
        <v>1</v>
      </c>
      <c r="B5" s="152" t="s">
        <v>17</v>
      </c>
      <c r="C5" s="149" t="s">
        <v>22</v>
      </c>
      <c r="D5" s="147" t="s">
        <v>13</v>
      </c>
      <c r="E5" s="147"/>
      <c r="F5" s="147"/>
      <c r="G5" s="147"/>
      <c r="H5" s="147"/>
      <c r="I5" s="153" t="s">
        <v>18</v>
      </c>
      <c r="J5" s="153" t="s">
        <v>19</v>
      </c>
      <c r="K5" s="147" t="s">
        <v>12</v>
      </c>
      <c r="L5" s="148" t="s">
        <v>16</v>
      </c>
      <c r="M5" s="149" t="s">
        <v>3</v>
      </c>
      <c r="N5" s="150" t="s">
        <v>171</v>
      </c>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row>
    <row r="6" spans="1:93" ht="36" customHeight="1" x14ac:dyDescent="0.25">
      <c r="A6" s="152"/>
      <c r="B6" s="152"/>
      <c r="C6" s="149"/>
      <c r="D6" s="149" t="s">
        <v>2</v>
      </c>
      <c r="E6" s="143" t="s">
        <v>34</v>
      </c>
      <c r="F6" s="144"/>
      <c r="G6" s="145"/>
      <c r="H6" s="149" t="s">
        <v>11</v>
      </c>
      <c r="I6" s="153"/>
      <c r="J6" s="153"/>
      <c r="K6" s="147"/>
      <c r="L6" s="148"/>
      <c r="M6" s="149"/>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0"/>
      <c r="AP6" s="150"/>
      <c r="AQ6" s="150"/>
    </row>
    <row r="7" spans="1:93" ht="38.25" customHeight="1" x14ac:dyDescent="0.25">
      <c r="A7" s="152"/>
      <c r="B7" s="152"/>
      <c r="C7" s="149"/>
      <c r="D7" s="149"/>
      <c r="E7" s="141" t="s">
        <v>33</v>
      </c>
      <c r="F7" s="147" t="s">
        <v>20</v>
      </c>
      <c r="G7" s="149" t="s">
        <v>21</v>
      </c>
      <c r="H7" s="149"/>
      <c r="I7" s="153"/>
      <c r="J7" s="153"/>
      <c r="K7" s="147"/>
      <c r="L7" s="148"/>
      <c r="M7" s="19" t="s">
        <v>6</v>
      </c>
      <c r="N7" s="154" t="s">
        <v>6</v>
      </c>
      <c r="O7" s="155"/>
      <c r="P7" s="155"/>
      <c r="Q7" s="155"/>
      <c r="R7" s="155"/>
      <c r="S7" s="155"/>
      <c r="T7" s="156"/>
      <c r="U7" s="154" t="s">
        <v>6</v>
      </c>
      <c r="V7" s="155"/>
      <c r="W7" s="155"/>
      <c r="X7" s="155"/>
      <c r="Y7" s="155"/>
      <c r="Z7" s="155"/>
      <c r="AA7" s="156"/>
      <c r="AB7" s="154" t="s">
        <v>6</v>
      </c>
      <c r="AC7" s="155"/>
      <c r="AD7" s="155"/>
      <c r="AE7" s="155"/>
      <c r="AF7" s="155"/>
      <c r="AG7" s="155"/>
      <c r="AH7" s="156"/>
      <c r="AI7" s="154" t="s">
        <v>6</v>
      </c>
      <c r="AJ7" s="155"/>
      <c r="AK7" s="155"/>
      <c r="AL7" s="155"/>
      <c r="AM7" s="155"/>
      <c r="AN7" s="155"/>
      <c r="AO7" s="156"/>
      <c r="AP7" s="154" t="s">
        <v>6</v>
      </c>
      <c r="AQ7" s="156"/>
    </row>
    <row r="8" spans="1:93" ht="71.25" customHeight="1" x14ac:dyDescent="0.25">
      <c r="A8" s="152"/>
      <c r="B8" s="152"/>
      <c r="C8" s="149"/>
      <c r="D8" s="149"/>
      <c r="E8" s="142"/>
      <c r="F8" s="147"/>
      <c r="G8" s="149"/>
      <c r="H8" s="149"/>
      <c r="I8" s="153"/>
      <c r="J8" s="153"/>
      <c r="K8" s="147"/>
      <c r="L8" s="148"/>
      <c r="M8" s="19" t="s">
        <v>7</v>
      </c>
      <c r="N8" s="26">
        <v>1</v>
      </c>
      <c r="O8" s="26">
        <v>2</v>
      </c>
      <c r="P8" s="26">
        <v>3</v>
      </c>
      <c r="Q8" s="26">
        <v>4</v>
      </c>
      <c r="R8" s="26">
        <v>5</v>
      </c>
      <c r="S8" s="26">
        <v>6</v>
      </c>
      <c r="T8" s="26">
        <v>7</v>
      </c>
      <c r="U8" s="26">
        <v>8</v>
      </c>
      <c r="V8" s="26">
        <v>9</v>
      </c>
      <c r="W8" s="26">
        <v>10</v>
      </c>
      <c r="X8" s="26">
        <v>11</v>
      </c>
      <c r="Y8" s="26">
        <v>12</v>
      </c>
      <c r="Z8" s="26">
        <v>13</v>
      </c>
      <c r="AA8" s="26">
        <v>14</v>
      </c>
      <c r="AB8" s="26">
        <v>15</v>
      </c>
      <c r="AC8" s="26">
        <v>16</v>
      </c>
      <c r="AD8" s="26">
        <v>17</v>
      </c>
      <c r="AE8" s="26">
        <v>18</v>
      </c>
      <c r="AF8" s="26">
        <v>19</v>
      </c>
      <c r="AG8" s="26">
        <v>20</v>
      </c>
      <c r="AH8" s="26">
        <v>21</v>
      </c>
      <c r="AI8" s="26">
        <v>22</v>
      </c>
      <c r="AJ8" s="26">
        <v>23</v>
      </c>
      <c r="AK8" s="26">
        <v>24</v>
      </c>
      <c r="AL8" s="26">
        <v>25</v>
      </c>
      <c r="AM8" s="26">
        <v>26</v>
      </c>
      <c r="AN8" s="26">
        <v>27</v>
      </c>
      <c r="AO8" s="26">
        <v>28</v>
      </c>
      <c r="AP8" s="26">
        <v>29</v>
      </c>
      <c r="AQ8" s="26">
        <v>30</v>
      </c>
    </row>
    <row r="9" spans="1:93" x14ac:dyDescent="0.25">
      <c r="A9" s="22"/>
      <c r="B9" s="23"/>
      <c r="C9" s="19"/>
      <c r="D9" s="19"/>
      <c r="E9" s="20"/>
      <c r="F9" s="20"/>
      <c r="G9" s="19"/>
      <c r="H9" s="19"/>
      <c r="I9" s="21"/>
      <c r="J9" s="21"/>
      <c r="K9" s="20"/>
      <c r="L9" s="24"/>
      <c r="M9" s="19"/>
      <c r="N9" s="27"/>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row>
    <row r="10" spans="1:93" x14ac:dyDescent="0.25">
      <c r="A10" s="136"/>
      <c r="B10" s="137"/>
      <c r="C10" s="136"/>
      <c r="D10" s="146"/>
      <c r="E10" s="138"/>
      <c r="F10" s="138"/>
      <c r="G10" s="138"/>
      <c r="H10" s="140"/>
      <c r="I10" s="134"/>
      <c r="J10" s="134"/>
      <c r="K10" s="133"/>
      <c r="L10" s="133"/>
      <c r="M10" s="16" t="s">
        <v>4</v>
      </c>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row>
    <row r="11" spans="1:93" x14ac:dyDescent="0.25">
      <c r="A11" s="136"/>
      <c r="B11" s="137"/>
      <c r="C11" s="136"/>
      <c r="D11" s="146"/>
      <c r="E11" s="139"/>
      <c r="F11" s="139"/>
      <c r="G11" s="139"/>
      <c r="H11" s="140"/>
      <c r="I11" s="135"/>
      <c r="J11" s="135"/>
      <c r="K11" s="133"/>
      <c r="L11" s="133"/>
      <c r="M11" s="17" t="s">
        <v>5</v>
      </c>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row>
    <row r="12" spans="1:93" x14ac:dyDescent="0.25">
      <c r="A12" s="136"/>
      <c r="B12" s="137"/>
      <c r="C12" s="136"/>
      <c r="D12" s="136"/>
      <c r="E12" s="138"/>
      <c r="F12" s="138"/>
      <c r="G12" s="138"/>
      <c r="H12" s="140"/>
      <c r="I12" s="134"/>
      <c r="J12" s="134"/>
      <c r="K12" s="133"/>
      <c r="L12" s="133"/>
      <c r="M12" s="16" t="s">
        <v>4</v>
      </c>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row>
    <row r="13" spans="1:93" x14ac:dyDescent="0.25">
      <c r="A13" s="136"/>
      <c r="B13" s="137"/>
      <c r="C13" s="136"/>
      <c r="D13" s="136"/>
      <c r="E13" s="139"/>
      <c r="F13" s="139"/>
      <c r="G13" s="139"/>
      <c r="H13" s="140"/>
      <c r="I13" s="135"/>
      <c r="J13" s="135"/>
      <c r="K13" s="133"/>
      <c r="L13" s="133"/>
      <c r="M13" s="17" t="s">
        <v>5</v>
      </c>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row>
    <row r="14" spans="1:93" x14ac:dyDescent="0.25">
      <c r="A14" s="136"/>
      <c r="B14" s="137"/>
      <c r="C14" s="136"/>
      <c r="D14" s="136"/>
      <c r="E14" s="138"/>
      <c r="F14" s="138"/>
      <c r="G14" s="138"/>
      <c r="H14" s="140"/>
      <c r="I14" s="134"/>
      <c r="J14" s="134"/>
      <c r="K14" s="133"/>
      <c r="L14" s="133"/>
      <c r="M14" s="16" t="s">
        <v>4</v>
      </c>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row>
    <row r="15" spans="1:93" x14ac:dyDescent="0.25">
      <c r="A15" s="136"/>
      <c r="B15" s="137"/>
      <c r="C15" s="136"/>
      <c r="D15" s="136"/>
      <c r="E15" s="139"/>
      <c r="F15" s="139"/>
      <c r="G15" s="139"/>
      <c r="H15" s="140"/>
      <c r="I15" s="135"/>
      <c r="J15" s="135"/>
      <c r="K15" s="133"/>
      <c r="L15" s="133"/>
      <c r="M15" s="17" t="s">
        <v>5</v>
      </c>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row>
    <row r="16" spans="1:93" x14ac:dyDescent="0.25">
      <c r="A16" s="136"/>
      <c r="B16" s="137"/>
      <c r="C16" s="136"/>
      <c r="D16" s="136"/>
      <c r="E16" s="138"/>
      <c r="F16" s="138"/>
      <c r="G16" s="138"/>
      <c r="H16" s="140"/>
      <c r="I16" s="134"/>
      <c r="J16" s="134"/>
      <c r="K16" s="133"/>
      <c r="L16" s="133"/>
      <c r="M16" s="16" t="s">
        <v>4</v>
      </c>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row>
    <row r="17" spans="1:43" x14ac:dyDescent="0.25">
      <c r="A17" s="136"/>
      <c r="B17" s="137"/>
      <c r="C17" s="136"/>
      <c r="D17" s="136"/>
      <c r="E17" s="139"/>
      <c r="F17" s="139"/>
      <c r="G17" s="139"/>
      <c r="H17" s="140"/>
      <c r="I17" s="135"/>
      <c r="J17" s="135"/>
      <c r="K17" s="133"/>
      <c r="L17" s="133"/>
      <c r="M17" s="17" t="s">
        <v>5</v>
      </c>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row>
    <row r="18" spans="1:43" x14ac:dyDescent="0.25">
      <c r="A18" s="136"/>
      <c r="B18" s="137"/>
      <c r="C18" s="136"/>
      <c r="D18" s="136"/>
      <c r="E18" s="138"/>
      <c r="F18" s="138"/>
      <c r="G18" s="138"/>
      <c r="H18" s="140"/>
      <c r="I18" s="134"/>
      <c r="J18" s="134"/>
      <c r="K18" s="133"/>
      <c r="L18" s="133"/>
      <c r="M18" s="16" t="s">
        <v>4</v>
      </c>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row>
    <row r="19" spans="1:43" x14ac:dyDescent="0.25">
      <c r="A19" s="136"/>
      <c r="B19" s="137"/>
      <c r="C19" s="136"/>
      <c r="D19" s="136"/>
      <c r="E19" s="139"/>
      <c r="F19" s="139"/>
      <c r="G19" s="139"/>
      <c r="H19" s="140"/>
      <c r="I19" s="135"/>
      <c r="J19" s="135"/>
      <c r="K19" s="133"/>
      <c r="L19" s="133"/>
      <c r="M19" s="17" t="s">
        <v>5</v>
      </c>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row>
    <row r="20" spans="1:43" x14ac:dyDescent="0.25">
      <c r="A20" s="136"/>
      <c r="B20" s="137"/>
      <c r="C20" s="136"/>
      <c r="D20" s="136"/>
      <c r="E20" s="138"/>
      <c r="F20" s="138"/>
      <c r="G20" s="138"/>
      <c r="H20" s="140"/>
      <c r="I20" s="134"/>
      <c r="J20" s="134"/>
      <c r="K20" s="133"/>
      <c r="L20" s="133"/>
      <c r="M20" s="16" t="s">
        <v>4</v>
      </c>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row>
    <row r="21" spans="1:43" x14ac:dyDescent="0.25">
      <c r="A21" s="136"/>
      <c r="B21" s="137"/>
      <c r="C21" s="136"/>
      <c r="D21" s="136"/>
      <c r="E21" s="139"/>
      <c r="F21" s="139"/>
      <c r="G21" s="139"/>
      <c r="H21" s="140"/>
      <c r="I21" s="135"/>
      <c r="J21" s="135"/>
      <c r="K21" s="133"/>
      <c r="L21" s="133"/>
      <c r="M21" s="17" t="s">
        <v>5</v>
      </c>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row>
    <row r="22" spans="1:43" ht="18" customHeight="1" x14ac:dyDescent="0.25">
      <c r="K22" s="18"/>
    </row>
    <row r="23" spans="1:43" x14ac:dyDescent="0.25">
      <c r="A23" s="2"/>
      <c r="B23" s="13" t="s">
        <v>173</v>
      </c>
      <c r="D23" s="4"/>
      <c r="E23" s="129" t="s">
        <v>10</v>
      </c>
      <c r="K23" s="18"/>
      <c r="L23" s="13"/>
      <c r="N23" s="14"/>
    </row>
    <row r="24" spans="1:43" x14ac:dyDescent="0.25">
      <c r="B24" s="128"/>
    </row>
    <row r="25" spans="1:43" x14ac:dyDescent="0.25">
      <c r="A25" s="2"/>
      <c r="B25" s="13" t="s">
        <v>174</v>
      </c>
      <c r="D25" s="4"/>
      <c r="E25" s="129" t="s">
        <v>10</v>
      </c>
      <c r="K25" s="13"/>
      <c r="L25" s="13"/>
      <c r="N25" s="14"/>
    </row>
    <row r="26" spans="1:43" x14ac:dyDescent="0.25">
      <c r="B26" s="127"/>
    </row>
  </sheetData>
  <mergeCells count="96">
    <mergeCell ref="U7:AA7"/>
    <mergeCell ref="AB7:AH7"/>
    <mergeCell ref="AI7:AO7"/>
    <mergeCell ref="AP7:AQ7"/>
    <mergeCell ref="K5:K8"/>
    <mergeCell ref="L5:L8"/>
    <mergeCell ref="M5:M6"/>
    <mergeCell ref="N5:AQ6"/>
    <mergeCell ref="A3:P3"/>
    <mergeCell ref="A5:A8"/>
    <mergeCell ref="B5:B8"/>
    <mergeCell ref="C5:C8"/>
    <mergeCell ref="D5:H5"/>
    <mergeCell ref="I5:I8"/>
    <mergeCell ref="D6:D8"/>
    <mergeCell ref="H6:H8"/>
    <mergeCell ref="F7:F8"/>
    <mergeCell ref="G7:G8"/>
    <mergeCell ref="J5:J8"/>
    <mergeCell ref="N7:T7"/>
    <mergeCell ref="A14:A15"/>
    <mergeCell ref="B14:B15"/>
    <mergeCell ref="C14:C15"/>
    <mergeCell ref="D14:D15"/>
    <mergeCell ref="A12:A13"/>
    <mergeCell ref="B12:B13"/>
    <mergeCell ref="C12:C13"/>
    <mergeCell ref="D12:D13"/>
    <mergeCell ref="C10:C11"/>
    <mergeCell ref="D10:D11"/>
    <mergeCell ref="F10:F11"/>
    <mergeCell ref="E12:E13"/>
    <mergeCell ref="E14:E15"/>
    <mergeCell ref="E7:E8"/>
    <mergeCell ref="E6:G6"/>
    <mergeCell ref="E10:E11"/>
    <mergeCell ref="K16:K17"/>
    <mergeCell ref="L16:L17"/>
    <mergeCell ref="F14:F15"/>
    <mergeCell ref="K14:K15"/>
    <mergeCell ref="L14:L15"/>
    <mergeCell ref="F12:F13"/>
    <mergeCell ref="G12:G13"/>
    <mergeCell ref="H12:H13"/>
    <mergeCell ref="I12:I13"/>
    <mergeCell ref="G14:G15"/>
    <mergeCell ref="H14:H15"/>
    <mergeCell ref="G10:G11"/>
    <mergeCell ref="H10:H11"/>
    <mergeCell ref="I10:I11"/>
    <mergeCell ref="J10:J11"/>
    <mergeCell ref="K10:K11"/>
    <mergeCell ref="L10:L11"/>
    <mergeCell ref="A16:A17"/>
    <mergeCell ref="B16:B17"/>
    <mergeCell ref="C16:C17"/>
    <mergeCell ref="D16:D17"/>
    <mergeCell ref="F16:F17"/>
    <mergeCell ref="L12:L13"/>
    <mergeCell ref="I14:I15"/>
    <mergeCell ref="J14:J15"/>
    <mergeCell ref="J12:J13"/>
    <mergeCell ref="K12:K13"/>
    <mergeCell ref="A10:A11"/>
    <mergeCell ref="B10:B11"/>
    <mergeCell ref="H20:H21"/>
    <mergeCell ref="J18:J19"/>
    <mergeCell ref="E16:E17"/>
    <mergeCell ref="E18:E19"/>
    <mergeCell ref="E20:E21"/>
    <mergeCell ref="G18:G19"/>
    <mergeCell ref="H18:H19"/>
    <mergeCell ref="I18:I19"/>
    <mergeCell ref="G16:G17"/>
    <mergeCell ref="H16:H17"/>
    <mergeCell ref="B18:B19"/>
    <mergeCell ref="C18:C19"/>
    <mergeCell ref="D18:D19"/>
    <mergeCell ref="F18:F19"/>
    <mergeCell ref="G20:G21"/>
    <mergeCell ref="A1:AQ1"/>
    <mergeCell ref="A2:AQ2"/>
    <mergeCell ref="K20:K21"/>
    <mergeCell ref="L20:L21"/>
    <mergeCell ref="I20:I21"/>
    <mergeCell ref="J20:J21"/>
    <mergeCell ref="I16:I17"/>
    <mergeCell ref="J16:J17"/>
    <mergeCell ref="L18:L19"/>
    <mergeCell ref="K18:K19"/>
    <mergeCell ref="A20:A21"/>
    <mergeCell ref="B20:B21"/>
    <mergeCell ref="C20:C21"/>
    <mergeCell ref="D20:D21"/>
    <mergeCell ref="F20:F21"/>
    <mergeCell ref="A18:A19"/>
  </mergeCells>
  <conditionalFormatting sqref="O10:P10 N10:N21 P11 O12:P21">
    <cfRule type="expression" dxfId="284" priority="5">
      <formula>AND(#REF!&lt;=N$8,#REF!&gt;=N$8)</formula>
    </cfRule>
    <cfRule type="expression" dxfId="283" priority="6">
      <formula>AND(#REF!=N$8)</formula>
    </cfRule>
  </conditionalFormatting>
  <conditionalFormatting sqref="Q10:AQ21">
    <cfRule type="expression" dxfId="282" priority="2">
      <formula>AND(#REF!=Q$8)</formula>
    </cfRule>
    <cfRule type="expression" dxfId="281" priority="3">
      <formula>AND(#REF!&lt;=Q$8,#REF!&gt;=Q$8)</formula>
    </cfRule>
  </conditionalFormatting>
  <pageMargins left="0.31496062992125984" right="0.23622047244094491" top="0.15748031496062992" bottom="0.15748031496062992" header="0.31496062992125984" footer="0.31496062992125984"/>
  <pageSetup paperSize="9" scale="35"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22"/>
  <sheetViews>
    <sheetView view="pageBreakPreview" topLeftCell="A161" zoomScale="55" zoomScaleNormal="65" zoomScaleSheetLayoutView="55" workbookViewId="0">
      <selection activeCell="S192" sqref="S192:S195"/>
    </sheetView>
  </sheetViews>
  <sheetFormatPr defaultColWidth="9.140625" defaultRowHeight="18.75" x14ac:dyDescent="0.3"/>
  <cols>
    <col min="1" max="1" width="22.42578125" style="5" customWidth="1"/>
    <col min="2" max="2" width="16.140625" style="5" customWidth="1"/>
    <col min="3" max="3" width="52.85546875" style="80" customWidth="1"/>
    <col min="4" max="4" width="11.140625" style="5" customWidth="1"/>
    <col min="5" max="5" width="12.42578125" style="5" customWidth="1"/>
    <col min="6" max="6" width="12.42578125" style="5" hidden="1" customWidth="1"/>
    <col min="7" max="7" width="19.140625" style="52" customWidth="1"/>
    <col min="8" max="10" width="14" style="5" customWidth="1"/>
    <col min="11" max="11" width="43.7109375" style="5" hidden="1" customWidth="1"/>
    <col min="12" max="12" width="13.7109375" style="5" customWidth="1"/>
    <col min="13" max="13" width="5.7109375" style="5" hidden="1" customWidth="1"/>
    <col min="14" max="14" width="11.5703125" style="5" hidden="1" customWidth="1"/>
    <col min="15" max="15" width="14.140625" style="5" customWidth="1"/>
    <col min="16" max="16" width="13.7109375" style="5" customWidth="1"/>
    <col min="17" max="17" width="12.42578125" style="5" hidden="1" customWidth="1"/>
    <col min="18" max="18" width="11.7109375" style="5" hidden="1" customWidth="1"/>
    <col min="19" max="19" width="23.42578125" style="5" customWidth="1"/>
    <col min="20" max="20" width="25.7109375" style="5" customWidth="1"/>
    <col min="21" max="21" width="16" style="5" customWidth="1"/>
    <col min="22" max="22" width="9.85546875" style="5" bestFit="1" customWidth="1"/>
    <col min="23" max="83" width="11" style="5" customWidth="1"/>
    <col min="84" max="16384" width="9.140625" style="5"/>
  </cols>
  <sheetData>
    <row r="1" spans="2:135" ht="26.25" x14ac:dyDescent="0.4">
      <c r="B1" s="81"/>
      <c r="C1" s="82" t="s">
        <v>0</v>
      </c>
      <c r="D1" s="83"/>
      <c r="E1" s="83"/>
      <c r="F1" s="7"/>
      <c r="G1" s="82"/>
      <c r="H1" s="82"/>
      <c r="I1" s="84"/>
      <c r="J1" s="33"/>
      <c r="K1" s="33"/>
      <c r="L1" s="33"/>
      <c r="M1" s="33"/>
      <c r="N1" s="33"/>
      <c r="O1" s="33"/>
      <c r="P1" s="33"/>
      <c r="Q1" s="33"/>
      <c r="R1" s="33"/>
      <c r="S1" s="33"/>
      <c r="T1" s="53"/>
      <c r="U1" s="53"/>
      <c r="V1" s="53"/>
      <c r="W1" s="53"/>
      <c r="X1" s="52"/>
      <c r="Y1" s="52"/>
      <c r="AB1" s="2"/>
      <c r="AC1" s="2"/>
      <c r="AD1" s="2"/>
      <c r="AE1" s="2"/>
      <c r="AF1" s="2"/>
      <c r="AG1" s="2"/>
      <c r="AH1" s="2"/>
      <c r="AI1" s="2"/>
      <c r="AJ1" s="2"/>
      <c r="AK1" s="2"/>
      <c r="AL1" s="2"/>
      <c r="AM1" s="2"/>
      <c r="AN1" s="2"/>
      <c r="AO1" s="2"/>
      <c r="AP1" s="2"/>
      <c r="AQ1" s="2"/>
      <c r="AR1" s="2"/>
      <c r="AS1" s="2"/>
      <c r="AT1" s="2"/>
      <c r="AU1" s="2"/>
      <c r="AV1" s="2"/>
      <c r="AW1" s="2"/>
      <c r="AX1" s="2"/>
      <c r="AY1" s="2"/>
      <c r="AZ1" s="2"/>
      <c r="BA1" s="53"/>
      <c r="BB1" s="52"/>
      <c r="BC1" s="5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8"/>
      <c r="DU1" s="7"/>
      <c r="DV1" s="7"/>
      <c r="DW1" s="3"/>
      <c r="DX1" s="2"/>
      <c r="DY1" s="2"/>
      <c r="DZ1" s="2"/>
      <c r="EA1" s="2"/>
    </row>
    <row r="2" spans="2:135" ht="12" customHeight="1" x14ac:dyDescent="0.3">
      <c r="B2" s="85"/>
      <c r="C2" s="174" t="s">
        <v>91</v>
      </c>
      <c r="D2" s="174"/>
      <c r="E2" s="174"/>
      <c r="F2" s="174"/>
      <c r="G2" s="174"/>
      <c r="H2" s="174"/>
      <c r="I2" s="174"/>
      <c r="J2" s="33"/>
      <c r="K2" s="33"/>
      <c r="L2" s="33"/>
      <c r="M2" s="33"/>
      <c r="N2" s="33"/>
      <c r="O2" s="33"/>
      <c r="P2" s="33"/>
      <c r="Q2" s="33"/>
      <c r="R2" s="33"/>
      <c r="S2" s="33"/>
      <c r="T2" s="53"/>
      <c r="U2" s="53"/>
      <c r="V2" s="53"/>
      <c r="W2" s="53"/>
      <c r="X2" s="53"/>
      <c r="Y2" s="53"/>
      <c r="Z2" s="6"/>
      <c r="AA2" s="6"/>
      <c r="AB2" s="6"/>
      <c r="AC2" s="2"/>
      <c r="AD2" s="2"/>
      <c r="AE2" s="2"/>
      <c r="AF2" s="2"/>
      <c r="AG2" s="2"/>
      <c r="AH2" s="2"/>
      <c r="AI2" s="2"/>
      <c r="AJ2" s="2"/>
      <c r="AK2" s="2"/>
      <c r="AL2" s="2"/>
      <c r="AM2" s="2"/>
      <c r="AN2" s="2"/>
      <c r="AO2" s="2"/>
      <c r="AP2" s="2"/>
      <c r="AQ2" s="2"/>
      <c r="AR2" s="2"/>
      <c r="AS2" s="2"/>
      <c r="AT2" s="2"/>
      <c r="AU2" s="2"/>
      <c r="AV2" s="2"/>
      <c r="AW2" s="2"/>
      <c r="AX2" s="2"/>
      <c r="AY2" s="2"/>
      <c r="AZ2" s="2"/>
      <c r="BA2" s="53"/>
      <c r="BB2" s="53"/>
      <c r="BC2" s="53"/>
      <c r="BD2" s="6"/>
      <c r="BE2" s="6"/>
      <c r="BF2" s="6"/>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8"/>
      <c r="DU2" s="7"/>
      <c r="DV2" s="7"/>
      <c r="DW2" s="3"/>
      <c r="DX2" s="2"/>
      <c r="DY2" s="2"/>
      <c r="DZ2" s="2"/>
      <c r="EA2" s="2"/>
    </row>
    <row r="3" spans="2:135" ht="26.25" x14ac:dyDescent="0.3">
      <c r="B3" s="82"/>
      <c r="C3" s="174"/>
      <c r="D3" s="174"/>
      <c r="E3" s="174"/>
      <c r="F3" s="174"/>
      <c r="G3" s="174"/>
      <c r="H3" s="174"/>
      <c r="I3" s="174"/>
      <c r="J3" s="33"/>
      <c r="K3" s="33"/>
      <c r="L3" s="33"/>
      <c r="M3" s="33"/>
      <c r="N3" s="33"/>
      <c r="O3" s="33"/>
      <c r="P3" s="33"/>
      <c r="Q3" s="33"/>
      <c r="R3" s="33"/>
      <c r="S3" s="33"/>
      <c r="T3" s="53"/>
      <c r="U3" s="53"/>
      <c r="V3" s="53"/>
      <c r="W3" s="53"/>
      <c r="X3" s="53"/>
      <c r="Y3" s="53"/>
      <c r="Z3" s="6"/>
      <c r="AA3" s="6"/>
      <c r="AB3" s="6"/>
      <c r="AC3" s="2"/>
      <c r="AD3" s="2"/>
      <c r="AE3" s="2"/>
      <c r="AF3" s="2"/>
      <c r="AG3" s="2"/>
      <c r="AH3" s="2"/>
      <c r="AI3" s="2"/>
      <c r="AJ3" s="2"/>
      <c r="AK3" s="2"/>
      <c r="AL3" s="2"/>
      <c r="AM3" s="2"/>
      <c r="AN3" s="2"/>
      <c r="AO3" s="2"/>
      <c r="AP3" s="2"/>
      <c r="AQ3" s="2"/>
      <c r="AR3" s="2"/>
      <c r="AS3" s="2"/>
      <c r="AT3" s="2"/>
      <c r="AU3" s="2"/>
      <c r="AV3" s="2"/>
      <c r="AW3" s="2"/>
      <c r="AX3" s="2"/>
      <c r="AY3" s="2"/>
      <c r="AZ3" s="2"/>
      <c r="BA3" s="53"/>
      <c r="BB3" s="53"/>
      <c r="BC3" s="53"/>
      <c r="BD3" s="6"/>
      <c r="BE3" s="6"/>
      <c r="BF3" s="6"/>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8"/>
      <c r="DU3" s="7"/>
      <c r="DV3" s="7"/>
      <c r="DW3" s="3"/>
      <c r="DX3" s="2"/>
      <c r="DY3" s="2"/>
      <c r="DZ3" s="2"/>
      <c r="EA3" s="2"/>
    </row>
    <row r="4" spans="2:135" ht="26.25" x14ac:dyDescent="0.3">
      <c r="B4" s="82"/>
      <c r="C4" s="174"/>
      <c r="D4" s="174"/>
      <c r="E4" s="174"/>
      <c r="F4" s="174"/>
      <c r="G4" s="174"/>
      <c r="H4" s="174"/>
      <c r="I4" s="174"/>
      <c r="J4" s="33"/>
      <c r="K4" s="33"/>
      <c r="L4" s="33"/>
      <c r="M4" s="33"/>
      <c r="N4" s="33"/>
      <c r="O4" s="33"/>
      <c r="P4" s="33"/>
      <c r="Q4" s="33"/>
      <c r="R4" s="33"/>
      <c r="S4" s="33"/>
      <c r="T4" s="53"/>
      <c r="U4" s="53"/>
      <c r="V4" s="53"/>
      <c r="W4" s="53"/>
      <c r="X4" s="53"/>
      <c r="Y4" s="53"/>
      <c r="Z4" s="6"/>
      <c r="AA4" s="6"/>
      <c r="AB4" s="6"/>
      <c r="AC4" s="2"/>
      <c r="AD4" s="2"/>
      <c r="AE4" s="2"/>
      <c r="AF4" s="2"/>
      <c r="AG4" s="2"/>
      <c r="AH4" s="2"/>
      <c r="AI4" s="2"/>
      <c r="AJ4" s="2"/>
      <c r="AK4" s="2"/>
      <c r="AL4" s="2"/>
      <c r="AM4" s="2"/>
      <c r="AN4" s="2"/>
      <c r="AO4" s="2"/>
      <c r="AP4" s="2"/>
      <c r="AQ4" s="2"/>
      <c r="AR4" s="2"/>
      <c r="AS4" s="2"/>
      <c r="AT4" s="2"/>
      <c r="AU4" s="2"/>
      <c r="AV4" s="2"/>
      <c r="AW4" s="2"/>
      <c r="AX4" s="2"/>
      <c r="AY4" s="2"/>
      <c r="AZ4" s="2"/>
      <c r="BA4" s="53"/>
      <c r="BB4" s="53"/>
      <c r="BC4" s="53"/>
      <c r="BD4" s="6"/>
      <c r="BE4" s="6"/>
      <c r="BF4" s="6"/>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8"/>
      <c r="DU4" s="7"/>
      <c r="DV4" s="7"/>
      <c r="DW4" s="3"/>
      <c r="DX4" s="2"/>
      <c r="DY4" s="2"/>
      <c r="DZ4" s="2"/>
      <c r="EA4" s="2"/>
    </row>
    <row r="5" spans="2:135" ht="26.25" x14ac:dyDescent="0.3">
      <c r="B5" s="82"/>
      <c r="C5" s="174"/>
      <c r="D5" s="174"/>
      <c r="E5" s="174"/>
      <c r="F5" s="174"/>
      <c r="G5" s="174"/>
      <c r="H5" s="174"/>
      <c r="I5" s="174"/>
      <c r="J5" s="33"/>
      <c r="K5" s="33"/>
      <c r="L5" s="33"/>
      <c r="M5" s="33"/>
      <c r="N5" s="33"/>
      <c r="O5" s="33"/>
      <c r="P5" s="33"/>
      <c r="Q5" s="33"/>
      <c r="R5" s="33"/>
      <c r="S5" s="33"/>
      <c r="T5" s="53"/>
      <c r="U5" s="53"/>
      <c r="V5" s="53"/>
      <c r="W5" s="53"/>
      <c r="X5" s="53"/>
      <c r="Y5" s="53"/>
      <c r="Z5" s="6"/>
      <c r="AA5" s="6"/>
      <c r="AB5" s="6"/>
      <c r="AC5" s="2"/>
      <c r="AD5" s="2"/>
      <c r="AE5" s="2"/>
      <c r="AF5" s="2"/>
      <c r="AG5" s="2"/>
      <c r="AH5" s="2"/>
      <c r="AI5" s="2"/>
      <c r="AJ5" s="2"/>
      <c r="AK5" s="2"/>
      <c r="AL5" s="2"/>
      <c r="AM5" s="2"/>
      <c r="AN5" s="2"/>
      <c r="AO5" s="2"/>
      <c r="AP5" s="2"/>
      <c r="AQ5" s="2"/>
      <c r="AR5" s="2"/>
      <c r="AS5" s="2"/>
      <c r="AT5" s="2"/>
      <c r="AU5" s="2"/>
      <c r="AV5" s="2"/>
      <c r="AW5" s="2"/>
      <c r="AX5" s="2"/>
      <c r="AY5" s="2"/>
      <c r="AZ5" s="2"/>
      <c r="BA5" s="53"/>
      <c r="BB5" s="53"/>
      <c r="BC5" s="53"/>
      <c r="BD5" s="6"/>
      <c r="BE5" s="6"/>
      <c r="BF5" s="6"/>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8"/>
      <c r="DU5" s="7"/>
      <c r="DV5" s="7"/>
      <c r="DW5" s="3"/>
      <c r="DX5" s="2"/>
      <c r="DY5" s="2"/>
      <c r="DZ5" s="2"/>
      <c r="EA5" s="2"/>
    </row>
    <row r="6" spans="2:135" ht="26.25" x14ac:dyDescent="0.3">
      <c r="B6" s="82"/>
      <c r="C6" s="174"/>
      <c r="D6" s="174"/>
      <c r="E6" s="174"/>
      <c r="F6" s="174"/>
      <c r="G6" s="174"/>
      <c r="H6" s="174"/>
      <c r="I6" s="174"/>
      <c r="J6" s="33"/>
      <c r="K6" s="33"/>
      <c r="L6" s="33"/>
      <c r="M6" s="33"/>
      <c r="N6" s="33"/>
      <c r="O6" s="33"/>
      <c r="P6" s="33"/>
      <c r="Q6" s="33"/>
      <c r="R6" s="33"/>
      <c r="S6" s="33"/>
      <c r="T6" s="53"/>
      <c r="U6" s="53"/>
      <c r="V6" s="53"/>
      <c r="W6" s="53"/>
      <c r="X6" s="53"/>
      <c r="Y6" s="53"/>
      <c r="Z6" s="6"/>
      <c r="AA6" s="6"/>
      <c r="AB6" s="6"/>
      <c r="AC6" s="2"/>
      <c r="AD6" s="2"/>
      <c r="AE6" s="2"/>
      <c r="AF6" s="2"/>
      <c r="AG6" s="2"/>
      <c r="AH6" s="2"/>
      <c r="AI6" s="2"/>
      <c r="AJ6" s="2"/>
      <c r="AK6" s="2"/>
      <c r="AL6" s="2"/>
      <c r="AM6" s="2"/>
      <c r="AN6" s="2"/>
      <c r="AO6" s="2"/>
      <c r="AP6" s="2"/>
      <c r="AQ6" s="2"/>
      <c r="AR6" s="2"/>
      <c r="AS6" s="2"/>
      <c r="AT6" s="2"/>
      <c r="AU6" s="2"/>
      <c r="AV6" s="2"/>
      <c r="AW6" s="2"/>
      <c r="AX6" s="2"/>
      <c r="AY6" s="2"/>
      <c r="AZ6" s="2"/>
      <c r="BA6" s="53"/>
      <c r="BB6" s="53"/>
      <c r="BC6" s="53"/>
      <c r="BD6" s="6"/>
      <c r="BE6" s="6"/>
      <c r="BF6" s="6"/>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8"/>
      <c r="DU6" s="7"/>
      <c r="DV6" s="7"/>
      <c r="DW6" s="3"/>
      <c r="DX6" s="2"/>
      <c r="DY6" s="2"/>
      <c r="DZ6" s="2"/>
      <c r="EA6" s="2"/>
    </row>
    <row r="7" spans="2:135" ht="26.25" x14ac:dyDescent="0.3">
      <c r="B7" s="82"/>
      <c r="C7" s="174"/>
      <c r="D7" s="174"/>
      <c r="E7" s="174"/>
      <c r="F7" s="174"/>
      <c r="G7" s="174"/>
      <c r="H7" s="174"/>
      <c r="I7" s="174"/>
      <c r="J7" s="33"/>
      <c r="K7" s="33"/>
      <c r="L7" s="33"/>
      <c r="M7" s="33"/>
      <c r="N7" s="33"/>
      <c r="O7" s="33"/>
      <c r="P7" s="33"/>
      <c r="Q7" s="33"/>
      <c r="R7" s="33"/>
      <c r="S7" s="33"/>
      <c r="T7" s="53"/>
      <c r="U7" s="53"/>
      <c r="V7" s="53"/>
      <c r="W7" s="53"/>
      <c r="X7" s="53"/>
      <c r="Y7" s="53"/>
      <c r="Z7" s="6"/>
      <c r="AA7" s="6"/>
      <c r="AB7" s="6"/>
      <c r="AC7" s="2"/>
      <c r="AD7" s="2"/>
      <c r="AE7" s="2"/>
      <c r="AF7" s="2"/>
      <c r="AG7" s="2"/>
      <c r="AH7" s="2"/>
      <c r="AI7" s="2"/>
      <c r="AJ7" s="2"/>
      <c r="AK7" s="2"/>
      <c r="AL7" s="2"/>
      <c r="AM7" s="2"/>
      <c r="AN7" s="2"/>
      <c r="AO7" s="2"/>
      <c r="AP7" s="2"/>
      <c r="AQ7" s="2"/>
      <c r="AR7" s="2"/>
      <c r="AS7" s="2"/>
      <c r="AT7" s="2"/>
      <c r="AU7" s="2"/>
      <c r="AV7" s="2"/>
      <c r="AW7" s="2"/>
      <c r="AX7" s="2"/>
      <c r="AY7" s="2"/>
      <c r="AZ7" s="2"/>
      <c r="BA7" s="53"/>
      <c r="BB7" s="53"/>
      <c r="BC7" s="53"/>
      <c r="BD7" s="6"/>
      <c r="BE7" s="6"/>
      <c r="BF7" s="6"/>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8"/>
      <c r="DU7" s="7"/>
      <c r="DV7" s="7"/>
      <c r="DW7" s="3"/>
      <c r="DX7" s="2"/>
      <c r="DY7" s="2"/>
      <c r="DZ7" s="2"/>
      <c r="EA7" s="2"/>
    </row>
    <row r="8" spans="2:135" ht="16.5" customHeight="1" x14ac:dyDescent="0.3">
      <c r="B8" s="82"/>
      <c r="C8" s="174"/>
      <c r="D8" s="174"/>
      <c r="E8" s="174"/>
      <c r="F8" s="174"/>
      <c r="G8" s="174"/>
      <c r="H8" s="174"/>
      <c r="I8" s="174"/>
      <c r="J8" s="33"/>
      <c r="K8" s="33"/>
      <c r="L8" s="33"/>
      <c r="M8" s="33"/>
      <c r="N8" s="33"/>
      <c r="O8" s="33"/>
      <c r="P8" s="33"/>
      <c r="Q8" s="33"/>
      <c r="R8" s="33"/>
      <c r="S8" s="33"/>
      <c r="T8" s="53"/>
      <c r="U8" s="53"/>
      <c r="V8" s="53"/>
      <c r="W8" s="53"/>
      <c r="X8" s="53"/>
      <c r="Y8" s="53"/>
      <c r="Z8" s="6"/>
      <c r="AA8" s="6"/>
      <c r="AB8" s="6"/>
      <c r="AC8" s="2"/>
      <c r="AD8" s="2"/>
      <c r="AE8" s="2"/>
      <c r="AF8" s="2"/>
      <c r="AG8" s="2"/>
      <c r="AH8" s="2"/>
      <c r="AI8" s="2"/>
      <c r="AJ8" s="2"/>
      <c r="AK8" s="2"/>
      <c r="AL8" s="2"/>
      <c r="AM8" s="2"/>
      <c r="AN8" s="2"/>
      <c r="AO8" s="2"/>
      <c r="AP8" s="2"/>
      <c r="AQ8" s="2"/>
      <c r="AR8" s="2"/>
      <c r="AS8" s="2"/>
      <c r="AT8" s="2"/>
      <c r="AU8" s="2"/>
      <c r="AV8" s="2"/>
      <c r="AW8" s="2"/>
      <c r="AX8" s="2"/>
      <c r="AY8" s="2"/>
      <c r="AZ8" s="2"/>
      <c r="BA8" s="53"/>
      <c r="BB8" s="53"/>
      <c r="BC8" s="53"/>
      <c r="BD8" s="6"/>
      <c r="BE8" s="6"/>
      <c r="BF8" s="6"/>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8"/>
      <c r="DU8" s="7"/>
      <c r="DV8" s="7"/>
      <c r="DW8" s="3"/>
      <c r="DX8" s="2"/>
      <c r="DY8" s="2"/>
      <c r="DZ8" s="2"/>
      <c r="EA8" s="2"/>
    </row>
    <row r="9" spans="2:135" ht="3.75" customHeight="1" x14ac:dyDescent="0.3">
      <c r="B9" s="82"/>
      <c r="C9" s="174"/>
      <c r="D9" s="174"/>
      <c r="E9" s="174"/>
      <c r="F9" s="174"/>
      <c r="G9" s="174"/>
      <c r="H9" s="174"/>
      <c r="I9" s="174"/>
      <c r="J9" s="33"/>
      <c r="K9" s="33"/>
      <c r="L9" s="33"/>
      <c r="M9" s="33"/>
      <c r="N9" s="33"/>
      <c r="O9" s="33"/>
      <c r="P9" s="33"/>
      <c r="Q9" s="33"/>
      <c r="R9" s="33"/>
      <c r="S9" s="33"/>
      <c r="T9" s="53"/>
      <c r="U9" s="53"/>
      <c r="V9" s="53"/>
      <c r="W9" s="53"/>
      <c r="X9" s="53"/>
      <c r="Y9" s="53"/>
      <c r="Z9" s="6"/>
      <c r="AA9" s="6"/>
      <c r="AB9" s="6"/>
      <c r="AC9" s="2"/>
      <c r="AD9" s="2"/>
      <c r="AE9" s="2"/>
      <c r="AF9" s="2"/>
      <c r="AG9" s="2"/>
      <c r="AH9" s="2"/>
      <c r="AI9" s="2"/>
      <c r="AJ9" s="2"/>
      <c r="AK9" s="2"/>
      <c r="AL9" s="2"/>
      <c r="AM9" s="2"/>
      <c r="AN9" s="2"/>
      <c r="AO9" s="2"/>
      <c r="AP9" s="2"/>
      <c r="AQ9" s="2"/>
      <c r="AR9" s="2"/>
      <c r="AS9" s="2"/>
      <c r="AT9" s="2"/>
      <c r="AU9" s="2"/>
      <c r="AV9" s="2"/>
      <c r="AW9" s="2"/>
      <c r="AX9" s="2"/>
      <c r="AY9" s="2"/>
      <c r="AZ9" s="2"/>
      <c r="BA9" s="53"/>
      <c r="BB9" s="53"/>
      <c r="BC9" s="53"/>
      <c r="BD9" s="6"/>
      <c r="BE9" s="6"/>
      <c r="BF9" s="6"/>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8"/>
      <c r="DU9" s="7"/>
      <c r="DV9" s="7"/>
      <c r="DW9" s="3"/>
      <c r="DX9" s="2"/>
      <c r="DY9" s="2"/>
      <c r="DZ9" s="2"/>
      <c r="EA9" s="2"/>
    </row>
    <row r="10" spans="2:135" ht="17.25" customHeight="1" x14ac:dyDescent="0.25">
      <c r="B10" s="175" t="s">
        <v>23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c r="AW10" s="175"/>
      <c r="AX10" s="175"/>
      <c r="AY10" s="175"/>
      <c r="AZ10" s="175"/>
      <c r="BA10" s="97"/>
      <c r="BB10" s="97"/>
      <c r="BC10" s="97"/>
      <c r="BD10" s="97"/>
      <c r="BE10" s="97"/>
      <c r="BF10" s="97"/>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8"/>
      <c r="DU10" s="7"/>
      <c r="DV10" s="7"/>
      <c r="DW10" s="3"/>
      <c r="DX10" s="2"/>
      <c r="DY10" s="2"/>
      <c r="DZ10" s="2"/>
      <c r="EA10" s="2"/>
    </row>
    <row r="11" spans="2:135" ht="50.25" customHeight="1" x14ac:dyDescent="0.2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97"/>
      <c r="BB11" s="97"/>
      <c r="BC11" s="97"/>
      <c r="BD11" s="97"/>
      <c r="BE11" s="97"/>
      <c r="BF11" s="97"/>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row>
    <row r="12" spans="2:135" ht="25.5" x14ac:dyDescent="0.25">
      <c r="B12" s="176" t="s">
        <v>162</v>
      </c>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176"/>
      <c r="AY12" s="176"/>
      <c r="AZ12" s="176"/>
      <c r="BA12" s="96"/>
      <c r="BB12" s="96"/>
      <c r="BC12" s="96"/>
      <c r="BD12" s="96"/>
      <c r="BE12" s="96"/>
      <c r="BF12" s="96"/>
      <c r="BG12" s="96"/>
      <c r="BH12" s="96"/>
      <c r="BI12" s="96"/>
      <c r="BJ12" s="96"/>
      <c r="BK12" s="96"/>
      <c r="BL12" s="96"/>
      <c r="BM12" s="96"/>
      <c r="BN12" s="96"/>
      <c r="BO12" s="96"/>
      <c r="BP12" s="96"/>
      <c r="BQ12" s="96"/>
      <c r="BR12" s="96"/>
      <c r="BS12" s="96"/>
      <c r="BT12" s="96"/>
      <c r="BU12" s="96"/>
      <c r="BV12" s="96"/>
      <c r="BW12" s="96"/>
      <c r="BX12" s="96"/>
      <c r="BY12" s="96"/>
      <c r="BZ12" s="96"/>
      <c r="CA12" s="96"/>
      <c r="CB12" s="96"/>
      <c r="CC12" s="96"/>
      <c r="CD12" s="96"/>
      <c r="CE12" s="96"/>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2"/>
      <c r="DZ12" s="2"/>
      <c r="EA12" s="2"/>
      <c r="EB12" s="2"/>
      <c r="EC12" s="2"/>
      <c r="ED12" s="2"/>
      <c r="EE12" s="2"/>
    </row>
    <row r="13" spans="2:135" ht="18" customHeight="1" thickBot="1" x14ac:dyDescent="0.35">
      <c r="B13" s="54"/>
      <c r="C13" s="77" t="s">
        <v>32</v>
      </c>
      <c r="D13" s="55">
        <v>1</v>
      </c>
      <c r="E13" s="56" t="s">
        <v>151</v>
      </c>
      <c r="F13" s="13"/>
      <c r="G13" s="56"/>
      <c r="H13" s="56"/>
      <c r="I13" s="32"/>
      <c r="J13" s="56"/>
      <c r="K13" s="56"/>
      <c r="L13" s="57"/>
      <c r="M13" s="57"/>
      <c r="N13" s="57"/>
      <c r="O13" s="57"/>
      <c r="P13" s="57"/>
      <c r="Q13" s="30">
        <v>45078</v>
      </c>
      <c r="R13" s="64"/>
      <c r="S13" s="57"/>
      <c r="T13" s="58"/>
      <c r="U13" s="58"/>
      <c r="V13" s="58"/>
      <c r="W13" s="59" t="str">
        <f>CONCATENATE("&lt;","=",D13)</f>
        <v>&lt;=1</v>
      </c>
      <c r="X13" s="58"/>
      <c r="Y13" s="58"/>
      <c r="Z13" s="33"/>
      <c r="AA13" s="33"/>
      <c r="AB13" s="33"/>
      <c r="AC13" s="33"/>
      <c r="AD13" s="33"/>
      <c r="AE13" s="33"/>
      <c r="AF13" s="33"/>
      <c r="AG13" s="33"/>
      <c r="AH13" s="33"/>
      <c r="AI13" s="33"/>
      <c r="AJ13" s="33"/>
      <c r="AK13" s="33"/>
      <c r="AL13" s="33"/>
      <c r="AM13" s="33"/>
      <c r="AN13" s="33"/>
      <c r="AO13" s="33"/>
      <c r="AP13" s="33"/>
      <c r="AQ13" s="33"/>
      <c r="AR13" s="33"/>
      <c r="AS13" s="33"/>
      <c r="AT13" s="62"/>
      <c r="AU13" s="33"/>
      <c r="AV13" s="33"/>
      <c r="AW13" s="33"/>
      <c r="AX13" s="33"/>
      <c r="AY13" s="33"/>
      <c r="AZ13" s="33"/>
      <c r="BA13" s="59" t="str">
        <f>CONCATENATE("&lt;","=",AH13)</f>
        <v>&lt;=</v>
      </c>
      <c r="BB13" s="58"/>
      <c r="BC13" s="58"/>
      <c r="BD13" s="33"/>
      <c r="BE13" s="33"/>
      <c r="BF13" s="33"/>
      <c r="BG13" s="33"/>
      <c r="BH13" s="33"/>
      <c r="BI13" s="33"/>
      <c r="BJ13" s="33"/>
      <c r="BK13" s="33"/>
      <c r="BL13" s="33"/>
      <c r="BM13" s="33"/>
      <c r="BN13" s="33"/>
      <c r="BO13" s="33"/>
      <c r="BP13" s="33"/>
      <c r="BQ13" s="33"/>
      <c r="BR13" s="33"/>
      <c r="BS13" s="33"/>
      <c r="BT13" s="33"/>
      <c r="BU13" s="33"/>
      <c r="BV13" s="33"/>
      <c r="BW13" s="33"/>
      <c r="BX13" s="62"/>
      <c r="BY13" s="33"/>
      <c r="BZ13" s="33"/>
      <c r="CA13" s="33"/>
      <c r="CB13" s="33"/>
      <c r="CC13" s="33"/>
      <c r="CD13" s="33"/>
      <c r="CE13" s="33"/>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row>
    <row r="14" spans="2:135" ht="19.149999999999999" customHeight="1" x14ac:dyDescent="0.25">
      <c r="B14" s="177" t="s">
        <v>1</v>
      </c>
      <c r="C14" s="179" t="s">
        <v>17</v>
      </c>
      <c r="D14" s="181" t="s">
        <v>22</v>
      </c>
      <c r="E14" s="182" t="s">
        <v>13</v>
      </c>
      <c r="F14" s="182"/>
      <c r="G14" s="182"/>
      <c r="H14" s="182"/>
      <c r="I14" s="182"/>
      <c r="J14" s="182"/>
      <c r="K14" s="182"/>
      <c r="L14" s="182"/>
      <c r="M14" s="117"/>
      <c r="N14" s="117"/>
      <c r="O14" s="183" t="s">
        <v>18</v>
      </c>
      <c r="P14" s="183" t="s">
        <v>19</v>
      </c>
      <c r="Q14" s="118"/>
      <c r="R14" s="118"/>
      <c r="S14" s="182" t="s">
        <v>12</v>
      </c>
      <c r="T14" s="159" t="s">
        <v>16</v>
      </c>
      <c r="U14" s="159" t="s">
        <v>14</v>
      </c>
      <c r="V14" s="161" t="s">
        <v>3</v>
      </c>
      <c r="W14" s="163" t="s">
        <v>160</v>
      </c>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c r="AW14" s="164"/>
      <c r="AX14" s="164"/>
      <c r="AY14" s="164"/>
      <c r="AZ14" s="165"/>
      <c r="BA14" s="240" t="s">
        <v>163</v>
      </c>
      <c r="BB14" s="241"/>
      <c r="BC14" s="241"/>
      <c r="BD14" s="241"/>
      <c r="BE14" s="241"/>
      <c r="BF14" s="241"/>
      <c r="BG14" s="241"/>
      <c r="BH14" s="241"/>
      <c r="BI14" s="241"/>
      <c r="BJ14" s="241"/>
      <c r="BK14" s="241"/>
      <c r="BL14" s="241"/>
      <c r="BM14" s="241"/>
      <c r="BN14" s="241"/>
      <c r="BO14" s="241"/>
      <c r="BP14" s="241"/>
      <c r="BQ14" s="241"/>
      <c r="BR14" s="241"/>
      <c r="BS14" s="241"/>
      <c r="BT14" s="241"/>
      <c r="BU14" s="241"/>
      <c r="BV14" s="241"/>
      <c r="BW14" s="241"/>
      <c r="BX14" s="241"/>
      <c r="BY14" s="241"/>
      <c r="BZ14" s="241"/>
      <c r="CA14" s="241"/>
      <c r="CB14" s="241"/>
      <c r="CC14" s="241"/>
      <c r="CD14" s="241"/>
      <c r="CE14" s="242"/>
    </row>
    <row r="15" spans="2:135" ht="36" customHeight="1" thickBot="1" x14ac:dyDescent="0.3">
      <c r="B15" s="178"/>
      <c r="C15" s="180"/>
      <c r="D15" s="157"/>
      <c r="E15" s="157" t="s">
        <v>2</v>
      </c>
      <c r="F15" s="169" t="s">
        <v>36</v>
      </c>
      <c r="G15" s="158" t="s">
        <v>35</v>
      </c>
      <c r="H15" s="158" t="s">
        <v>34</v>
      </c>
      <c r="I15" s="158"/>
      <c r="J15" s="158"/>
      <c r="K15" s="170" t="s">
        <v>150</v>
      </c>
      <c r="L15" s="173" t="s">
        <v>11</v>
      </c>
      <c r="M15" s="65"/>
      <c r="N15" s="65"/>
      <c r="O15" s="184"/>
      <c r="P15" s="184"/>
      <c r="Q15" s="66"/>
      <c r="R15" s="66"/>
      <c r="S15" s="158"/>
      <c r="T15" s="160"/>
      <c r="U15" s="160"/>
      <c r="V15" s="162"/>
      <c r="W15" s="166"/>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c r="AX15" s="167"/>
      <c r="AY15" s="167"/>
      <c r="AZ15" s="168"/>
      <c r="BA15" s="243"/>
      <c r="BB15" s="244"/>
      <c r="BC15" s="244"/>
      <c r="BD15" s="244"/>
      <c r="BE15" s="244"/>
      <c r="BF15" s="244"/>
      <c r="BG15" s="244"/>
      <c r="BH15" s="244"/>
      <c r="BI15" s="244"/>
      <c r="BJ15" s="244"/>
      <c r="BK15" s="244"/>
      <c r="BL15" s="244"/>
      <c r="BM15" s="244"/>
      <c r="BN15" s="244"/>
      <c r="BO15" s="244"/>
      <c r="BP15" s="244"/>
      <c r="BQ15" s="244"/>
      <c r="BR15" s="244"/>
      <c r="BS15" s="244"/>
      <c r="BT15" s="244"/>
      <c r="BU15" s="244"/>
      <c r="BV15" s="244"/>
      <c r="BW15" s="244"/>
      <c r="BX15" s="244"/>
      <c r="BY15" s="244"/>
      <c r="BZ15" s="244"/>
      <c r="CA15" s="244"/>
      <c r="CB15" s="244"/>
      <c r="CC15" s="244"/>
      <c r="CD15" s="244"/>
      <c r="CE15" s="245"/>
    </row>
    <row r="16" spans="2:135" ht="38.25" customHeight="1" thickBot="1" x14ac:dyDescent="0.3">
      <c r="B16" s="178"/>
      <c r="C16" s="180"/>
      <c r="D16" s="157"/>
      <c r="E16" s="157"/>
      <c r="F16" s="169"/>
      <c r="G16" s="158"/>
      <c r="H16" s="157" t="s">
        <v>33</v>
      </c>
      <c r="I16" s="158" t="s">
        <v>20</v>
      </c>
      <c r="J16" s="157" t="s">
        <v>21</v>
      </c>
      <c r="K16" s="171"/>
      <c r="L16" s="173"/>
      <c r="M16" s="65"/>
      <c r="N16" s="65"/>
      <c r="O16" s="184"/>
      <c r="P16" s="184"/>
      <c r="Q16" s="66"/>
      <c r="R16" s="66"/>
      <c r="S16" s="158"/>
      <c r="T16" s="160"/>
      <c r="U16" s="160"/>
      <c r="V16" s="119" t="s">
        <v>6</v>
      </c>
      <c r="W16" s="250" t="s">
        <v>6</v>
      </c>
      <c r="X16" s="239"/>
      <c r="Y16" s="239"/>
      <c r="Z16" s="239"/>
      <c r="AA16" s="239" t="s">
        <v>6</v>
      </c>
      <c r="AB16" s="239"/>
      <c r="AC16" s="239"/>
      <c r="AD16" s="239"/>
      <c r="AE16" s="239"/>
      <c r="AF16" s="239"/>
      <c r="AG16" s="239"/>
      <c r="AH16" s="239" t="s">
        <v>6</v>
      </c>
      <c r="AI16" s="239"/>
      <c r="AJ16" s="239"/>
      <c r="AK16" s="239"/>
      <c r="AL16" s="239"/>
      <c r="AM16" s="239"/>
      <c r="AN16" s="239"/>
      <c r="AO16" s="239" t="s">
        <v>6</v>
      </c>
      <c r="AP16" s="239"/>
      <c r="AQ16" s="239"/>
      <c r="AR16" s="239"/>
      <c r="AS16" s="239"/>
      <c r="AT16" s="239"/>
      <c r="AU16" s="239"/>
      <c r="AV16" s="239" t="s">
        <v>6</v>
      </c>
      <c r="AW16" s="239"/>
      <c r="AX16" s="239"/>
      <c r="AY16" s="239"/>
      <c r="AZ16" s="239"/>
      <c r="BA16" s="239"/>
      <c r="BB16" s="239"/>
      <c r="BC16" s="246" t="s">
        <v>6</v>
      </c>
      <c r="BD16" s="247"/>
      <c r="BE16" s="247"/>
      <c r="BF16" s="247"/>
      <c r="BG16" s="247"/>
      <c r="BH16" s="247"/>
      <c r="BI16" s="248"/>
      <c r="BJ16" s="246" t="s">
        <v>6</v>
      </c>
      <c r="BK16" s="247"/>
      <c r="BL16" s="247"/>
      <c r="BM16" s="247"/>
      <c r="BN16" s="247"/>
      <c r="BO16" s="247"/>
      <c r="BP16" s="248"/>
      <c r="BQ16" s="246" t="s">
        <v>6</v>
      </c>
      <c r="BR16" s="247"/>
      <c r="BS16" s="247"/>
      <c r="BT16" s="247"/>
      <c r="BU16" s="247"/>
      <c r="BV16" s="247"/>
      <c r="BW16" s="248"/>
      <c r="BX16" s="246" t="s">
        <v>6</v>
      </c>
      <c r="BY16" s="247"/>
      <c r="BZ16" s="247"/>
      <c r="CA16" s="247"/>
      <c r="CB16" s="247"/>
      <c r="CC16" s="247"/>
      <c r="CD16" s="248"/>
      <c r="CE16" s="116" t="s">
        <v>6</v>
      </c>
    </row>
    <row r="17" spans="2:83" ht="71.25" customHeight="1" x14ac:dyDescent="0.25">
      <c r="B17" s="178"/>
      <c r="C17" s="180"/>
      <c r="D17" s="157"/>
      <c r="E17" s="157"/>
      <c r="F17" s="169"/>
      <c r="G17" s="158"/>
      <c r="H17" s="157"/>
      <c r="I17" s="158"/>
      <c r="J17" s="157"/>
      <c r="K17" s="172"/>
      <c r="L17" s="173"/>
      <c r="M17" s="65"/>
      <c r="N17" s="65"/>
      <c r="O17" s="184"/>
      <c r="P17" s="184"/>
      <c r="Q17" s="66"/>
      <c r="R17" s="66"/>
      <c r="S17" s="158"/>
      <c r="T17" s="160"/>
      <c r="U17" s="160"/>
      <c r="V17" s="119" t="s">
        <v>7</v>
      </c>
      <c r="W17" s="113">
        <v>1</v>
      </c>
      <c r="X17" s="114">
        <v>2</v>
      </c>
      <c r="Y17" s="114">
        <v>3</v>
      </c>
      <c r="Z17" s="114">
        <v>4</v>
      </c>
      <c r="AA17" s="114">
        <v>5</v>
      </c>
      <c r="AB17" s="114">
        <v>6</v>
      </c>
      <c r="AC17" s="114">
        <v>7</v>
      </c>
      <c r="AD17" s="114">
        <v>8</v>
      </c>
      <c r="AE17" s="114">
        <v>9</v>
      </c>
      <c r="AF17" s="114">
        <v>10</v>
      </c>
      <c r="AG17" s="114">
        <v>11</v>
      </c>
      <c r="AH17" s="114">
        <v>12</v>
      </c>
      <c r="AI17" s="114">
        <v>13</v>
      </c>
      <c r="AJ17" s="114">
        <v>14</v>
      </c>
      <c r="AK17" s="114">
        <v>15</v>
      </c>
      <c r="AL17" s="114">
        <v>16</v>
      </c>
      <c r="AM17" s="114">
        <v>17</v>
      </c>
      <c r="AN17" s="114">
        <v>18</v>
      </c>
      <c r="AO17" s="114">
        <v>19</v>
      </c>
      <c r="AP17" s="114">
        <v>20</v>
      </c>
      <c r="AQ17" s="114">
        <v>21</v>
      </c>
      <c r="AR17" s="114">
        <v>22</v>
      </c>
      <c r="AS17" s="114">
        <v>23</v>
      </c>
      <c r="AT17" s="114">
        <v>24</v>
      </c>
      <c r="AU17" s="114">
        <v>25</v>
      </c>
      <c r="AV17" s="114">
        <v>26</v>
      </c>
      <c r="AW17" s="114">
        <v>27</v>
      </c>
      <c r="AX17" s="114">
        <v>28</v>
      </c>
      <c r="AY17" s="114">
        <v>29</v>
      </c>
      <c r="AZ17" s="115">
        <v>30</v>
      </c>
      <c r="BA17" s="113">
        <v>1</v>
      </c>
      <c r="BB17" s="114">
        <v>2</v>
      </c>
      <c r="BC17" s="114">
        <v>3</v>
      </c>
      <c r="BD17" s="114">
        <v>4</v>
      </c>
      <c r="BE17" s="114">
        <v>5</v>
      </c>
      <c r="BF17" s="114">
        <v>6</v>
      </c>
      <c r="BG17" s="114">
        <v>7</v>
      </c>
      <c r="BH17" s="114">
        <v>8</v>
      </c>
      <c r="BI17" s="114">
        <v>9</v>
      </c>
      <c r="BJ17" s="114">
        <v>10</v>
      </c>
      <c r="BK17" s="114">
        <v>11</v>
      </c>
      <c r="BL17" s="114">
        <v>12</v>
      </c>
      <c r="BM17" s="114">
        <v>13</v>
      </c>
      <c r="BN17" s="114">
        <v>14</v>
      </c>
      <c r="BO17" s="114">
        <v>15</v>
      </c>
      <c r="BP17" s="114">
        <v>16</v>
      </c>
      <c r="BQ17" s="114">
        <v>17</v>
      </c>
      <c r="BR17" s="114">
        <v>18</v>
      </c>
      <c r="BS17" s="114">
        <v>19</v>
      </c>
      <c r="BT17" s="114">
        <v>20</v>
      </c>
      <c r="BU17" s="114">
        <v>21</v>
      </c>
      <c r="BV17" s="114">
        <v>22</v>
      </c>
      <c r="BW17" s="114">
        <v>23</v>
      </c>
      <c r="BX17" s="114">
        <v>24</v>
      </c>
      <c r="BY17" s="114">
        <v>25</v>
      </c>
      <c r="BZ17" s="114">
        <v>26</v>
      </c>
      <c r="CA17" s="114">
        <v>27</v>
      </c>
      <c r="CB17" s="114">
        <v>28</v>
      </c>
      <c r="CC17" s="114">
        <v>29</v>
      </c>
      <c r="CD17" s="114">
        <v>30</v>
      </c>
      <c r="CE17" s="115">
        <v>31</v>
      </c>
    </row>
    <row r="18" spans="2:83" ht="37.5" hidden="1" x14ac:dyDescent="0.25">
      <c r="B18" s="120" t="s">
        <v>95</v>
      </c>
      <c r="C18" s="78"/>
      <c r="D18" s="36"/>
      <c r="E18" s="36"/>
      <c r="F18" s="19"/>
      <c r="G18" s="36"/>
      <c r="H18" s="34"/>
      <c r="I18" s="34"/>
      <c r="J18" s="36"/>
      <c r="K18" s="36"/>
      <c r="L18" s="36"/>
      <c r="M18" s="36"/>
      <c r="N18" s="36"/>
      <c r="O18" s="35"/>
      <c r="P18" s="35"/>
      <c r="Q18" s="35"/>
      <c r="R18" s="35"/>
      <c r="S18" s="34" t="s">
        <v>24</v>
      </c>
      <c r="T18" s="38" t="s">
        <v>110</v>
      </c>
      <c r="U18" s="38" t="s">
        <v>97</v>
      </c>
      <c r="V18" s="121"/>
      <c r="W18" s="99"/>
      <c r="X18" s="40"/>
      <c r="Y18" s="40"/>
      <c r="Z18" s="40"/>
      <c r="AA18" s="40"/>
      <c r="AB18" s="40"/>
      <c r="AC18" s="40"/>
      <c r="AD18" s="40"/>
      <c r="AE18" s="40"/>
      <c r="AF18" s="40"/>
      <c r="AG18" s="40"/>
      <c r="AH18" s="40"/>
      <c r="AI18" s="40"/>
      <c r="AJ18" s="40"/>
      <c r="AK18" s="40"/>
      <c r="AL18" s="40"/>
      <c r="AM18" s="40"/>
      <c r="AN18" s="40"/>
      <c r="AO18" s="40"/>
      <c r="AP18" s="40"/>
      <c r="AQ18" s="39"/>
      <c r="AR18" s="40"/>
      <c r="AS18" s="40"/>
      <c r="AT18" s="40"/>
      <c r="AU18" s="40"/>
      <c r="AV18" s="40"/>
      <c r="AW18" s="40"/>
      <c r="AX18" s="40"/>
      <c r="AY18" s="40"/>
      <c r="AZ18" s="100"/>
      <c r="BA18" s="99"/>
      <c r="BB18" s="40"/>
      <c r="BC18" s="40"/>
      <c r="BD18" s="40"/>
      <c r="BE18" s="40"/>
      <c r="BF18" s="40"/>
      <c r="BG18" s="40"/>
      <c r="BH18" s="40"/>
      <c r="BI18" s="40"/>
      <c r="BJ18" s="40"/>
      <c r="BK18" s="40"/>
      <c r="BL18" s="40"/>
      <c r="BM18" s="40"/>
      <c r="BN18" s="40"/>
      <c r="BO18" s="40"/>
      <c r="BP18" s="40"/>
      <c r="BQ18" s="40"/>
      <c r="BR18" s="40"/>
      <c r="BS18" s="40"/>
      <c r="BT18" s="40"/>
      <c r="BU18" s="39"/>
      <c r="BV18" s="40"/>
      <c r="BW18" s="40"/>
      <c r="BX18" s="40"/>
      <c r="BY18" s="40"/>
      <c r="BZ18" s="40"/>
      <c r="CA18" s="40"/>
      <c r="CB18" s="40"/>
      <c r="CC18" s="40"/>
      <c r="CD18" s="40"/>
      <c r="CE18" s="100"/>
    </row>
    <row r="19" spans="2:83" hidden="1" x14ac:dyDescent="0.25">
      <c r="B19" s="201"/>
      <c r="C19" s="202" t="s">
        <v>94</v>
      </c>
      <c r="D19" s="204" t="s">
        <v>27</v>
      </c>
      <c r="E19" s="205">
        <v>100</v>
      </c>
      <c r="F19" s="206" t="e">
        <f>#REF!</f>
        <v>#REF!</v>
      </c>
      <c r="G19" s="194" t="e">
        <f>F19+I19</f>
        <v>#REF!</v>
      </c>
      <c r="H19" s="208">
        <f>SUMIF($W$17:$AZ$17,$W$13,W19:AZ19)</f>
        <v>0</v>
      </c>
      <c r="I19" s="208">
        <f>SUMIF($W$17:$AZ$17,$W$13,W20:AZ20)</f>
        <v>0</v>
      </c>
      <c r="J19" s="192">
        <f>H19-I19</f>
        <v>0</v>
      </c>
      <c r="K19" s="194" t="s">
        <v>158</v>
      </c>
      <c r="L19" s="196">
        <f>SUM(W19:AZ19)</f>
        <v>0</v>
      </c>
      <c r="M19" s="198">
        <v>17</v>
      </c>
      <c r="N19" s="200">
        <f>E19-L19</f>
        <v>100</v>
      </c>
      <c r="O19" s="185">
        <v>45036</v>
      </c>
      <c r="P19" s="185">
        <f>O19+M19</f>
        <v>45053</v>
      </c>
      <c r="Q19" s="187">
        <f>P19-O19</f>
        <v>17</v>
      </c>
      <c r="R19" s="189" t="e">
        <f>(E19-F19)/(Q19+1)</f>
        <v>#REF!</v>
      </c>
      <c r="S19" s="191"/>
      <c r="T19" s="191"/>
      <c r="U19" s="191"/>
      <c r="V19" s="123" t="s">
        <v>4</v>
      </c>
      <c r="W19" s="101"/>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102"/>
      <c r="BA19" s="101"/>
      <c r="BB19" s="60"/>
      <c r="BC19" s="60"/>
      <c r="BD19" s="60"/>
      <c r="BE19" s="60"/>
      <c r="BF19" s="60"/>
      <c r="BG19" s="60"/>
      <c r="BH19" s="60"/>
      <c r="BI19" s="60"/>
      <c r="BJ19" s="60"/>
      <c r="BK19" s="60"/>
      <c r="BL19" s="60"/>
      <c r="BM19" s="60"/>
      <c r="BN19" s="60"/>
      <c r="BO19" s="60"/>
      <c r="BP19" s="60"/>
      <c r="BQ19" s="60"/>
      <c r="BR19" s="60"/>
      <c r="BS19" s="60"/>
      <c r="BT19" s="60"/>
      <c r="BU19" s="60"/>
      <c r="BV19" s="60"/>
      <c r="BW19" s="60"/>
      <c r="BX19" s="60"/>
      <c r="BY19" s="60"/>
      <c r="BZ19" s="60"/>
      <c r="CA19" s="60"/>
      <c r="CB19" s="60"/>
      <c r="CC19" s="60"/>
      <c r="CD19" s="60"/>
      <c r="CE19" s="102"/>
    </row>
    <row r="20" spans="2:83" hidden="1" x14ac:dyDescent="0.25">
      <c r="B20" s="201"/>
      <c r="C20" s="203"/>
      <c r="D20" s="204"/>
      <c r="E20" s="205"/>
      <c r="F20" s="207"/>
      <c r="G20" s="195"/>
      <c r="H20" s="209"/>
      <c r="I20" s="209"/>
      <c r="J20" s="193"/>
      <c r="K20" s="195"/>
      <c r="L20" s="197"/>
      <c r="M20" s="199"/>
      <c r="N20" s="199"/>
      <c r="O20" s="186"/>
      <c r="P20" s="186"/>
      <c r="Q20" s="188"/>
      <c r="R20" s="190"/>
      <c r="S20" s="191"/>
      <c r="T20" s="191"/>
      <c r="U20" s="191"/>
      <c r="V20" s="121" t="s">
        <v>5</v>
      </c>
      <c r="W20" s="103"/>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104"/>
      <c r="BA20" s="103"/>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104"/>
    </row>
    <row r="21" spans="2:83" ht="37.5" x14ac:dyDescent="0.25">
      <c r="B21" s="120" t="s">
        <v>96</v>
      </c>
      <c r="C21" s="78"/>
      <c r="D21" s="36"/>
      <c r="E21" s="36"/>
      <c r="F21" s="19"/>
      <c r="G21" s="36"/>
      <c r="H21" s="34"/>
      <c r="I21" s="34"/>
      <c r="J21" s="36"/>
      <c r="K21" s="36"/>
      <c r="L21" s="36"/>
      <c r="M21" s="36"/>
      <c r="N21" s="36"/>
      <c r="O21" s="35"/>
      <c r="P21" s="35"/>
      <c r="Q21" s="35"/>
      <c r="R21" s="35"/>
      <c r="S21" s="34" t="s">
        <v>24</v>
      </c>
      <c r="T21" s="38" t="s">
        <v>111</v>
      </c>
      <c r="U21" s="38" t="s">
        <v>98</v>
      </c>
      <c r="V21" s="121"/>
      <c r="W21" s="99"/>
      <c r="X21" s="40"/>
      <c r="Y21" s="40"/>
      <c r="Z21" s="40"/>
      <c r="AA21" s="40"/>
      <c r="AB21" s="40"/>
      <c r="AC21" s="40"/>
      <c r="AD21" s="40"/>
      <c r="AE21" s="40"/>
      <c r="AF21" s="40"/>
      <c r="AG21" s="40"/>
      <c r="AH21" s="40"/>
      <c r="AI21" s="40"/>
      <c r="AJ21" s="40"/>
      <c r="AK21" s="40"/>
      <c r="AL21" s="40"/>
      <c r="AM21" s="40"/>
      <c r="AN21" s="40"/>
      <c r="AO21" s="40"/>
      <c r="AP21" s="40"/>
      <c r="AQ21" s="39"/>
      <c r="AR21" s="40"/>
      <c r="AS21" s="40"/>
      <c r="AT21" s="40"/>
      <c r="AU21" s="40"/>
      <c r="AV21" s="40"/>
      <c r="AW21" s="40"/>
      <c r="AX21" s="40"/>
      <c r="AY21" s="40"/>
      <c r="AZ21" s="100"/>
      <c r="BA21" s="99"/>
      <c r="BB21" s="40"/>
      <c r="BC21" s="40"/>
      <c r="BD21" s="40"/>
      <c r="BE21" s="40"/>
      <c r="BF21" s="40"/>
      <c r="BG21" s="40"/>
      <c r="BH21" s="40"/>
      <c r="BI21" s="40"/>
      <c r="BJ21" s="40"/>
      <c r="BK21" s="40"/>
      <c r="BL21" s="40"/>
      <c r="BM21" s="40"/>
      <c r="BN21" s="40"/>
      <c r="BO21" s="40"/>
      <c r="BP21" s="40"/>
      <c r="BQ21" s="40"/>
      <c r="BR21" s="40"/>
      <c r="BS21" s="40"/>
      <c r="BT21" s="40"/>
      <c r="BU21" s="39"/>
      <c r="BV21" s="40"/>
      <c r="BW21" s="40"/>
      <c r="BX21" s="40"/>
      <c r="BY21" s="40"/>
      <c r="BZ21" s="40"/>
      <c r="CA21" s="40"/>
      <c r="CB21" s="40"/>
      <c r="CC21" s="40"/>
      <c r="CD21" s="40"/>
      <c r="CE21" s="100"/>
    </row>
    <row r="22" spans="2:83" hidden="1" x14ac:dyDescent="0.25">
      <c r="B22" s="201"/>
      <c r="C22" s="202" t="s">
        <v>99</v>
      </c>
      <c r="D22" s="204" t="s">
        <v>26</v>
      </c>
      <c r="E22" s="205">
        <f>324+10</f>
        <v>334</v>
      </c>
      <c r="F22" s="206" t="e">
        <f>#REF!</f>
        <v>#REF!</v>
      </c>
      <c r="G22" s="194" t="e">
        <f t="shared" ref="G22" si="0">F22+I22</f>
        <v>#REF!</v>
      </c>
      <c r="H22" s="208">
        <f>SUMIF($W$17:$AZ$17,$W$13,W22:AZ22)</f>
        <v>0</v>
      </c>
      <c r="I22" s="208">
        <f>SUMIF($W$17:$AZ$17,$W$13,W23:AZ23)</f>
        <v>0</v>
      </c>
      <c r="J22" s="208">
        <f t="shared" ref="J22" si="1">H22-I22</f>
        <v>0</v>
      </c>
      <c r="K22" s="194" t="s">
        <v>158</v>
      </c>
      <c r="L22" s="196">
        <f>SUM(W22:AZ22)</f>
        <v>0</v>
      </c>
      <c r="M22" s="198">
        <v>2</v>
      </c>
      <c r="N22" s="200">
        <f t="shared" ref="N22" si="2">E22-L22</f>
        <v>334</v>
      </c>
      <c r="O22" s="185">
        <v>45061</v>
      </c>
      <c r="P22" s="185">
        <f t="shared" ref="P22" si="3">O22+M22</f>
        <v>45063</v>
      </c>
      <c r="Q22" s="187">
        <f t="shared" ref="Q22" si="4">P22-O22</f>
        <v>2</v>
      </c>
      <c r="R22" s="189" t="e">
        <f>(E22-F22)/(Q22+1)</f>
        <v>#REF!</v>
      </c>
      <c r="S22" s="191"/>
      <c r="T22" s="191"/>
      <c r="U22" s="191"/>
      <c r="V22" s="123" t="s">
        <v>4</v>
      </c>
      <c r="W22" s="101"/>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102"/>
      <c r="BA22" s="101"/>
      <c r="BB22" s="60"/>
      <c r="BC22" s="60"/>
      <c r="BD22" s="60"/>
      <c r="BE22" s="60"/>
      <c r="BF22" s="60"/>
      <c r="BG22" s="60"/>
      <c r="BH22" s="60"/>
      <c r="BI22" s="60"/>
      <c r="BJ22" s="60"/>
      <c r="BK22" s="60"/>
      <c r="BL22" s="60"/>
      <c r="BM22" s="60"/>
      <c r="BN22" s="60"/>
      <c r="BO22" s="60"/>
      <c r="BP22" s="60"/>
      <c r="BQ22" s="60"/>
      <c r="BR22" s="60"/>
      <c r="BS22" s="60"/>
      <c r="BT22" s="60"/>
      <c r="BU22" s="60"/>
      <c r="BV22" s="60"/>
      <c r="BW22" s="60"/>
      <c r="BX22" s="60"/>
      <c r="BY22" s="60"/>
      <c r="BZ22" s="60"/>
      <c r="CA22" s="60"/>
      <c r="CB22" s="60"/>
      <c r="CC22" s="60"/>
      <c r="CD22" s="60"/>
      <c r="CE22" s="102"/>
    </row>
    <row r="23" spans="2:83" hidden="1" x14ac:dyDescent="0.25">
      <c r="B23" s="201"/>
      <c r="C23" s="203"/>
      <c r="D23" s="204"/>
      <c r="E23" s="205"/>
      <c r="F23" s="207"/>
      <c r="G23" s="195"/>
      <c r="H23" s="209"/>
      <c r="I23" s="209"/>
      <c r="J23" s="209"/>
      <c r="K23" s="195"/>
      <c r="L23" s="197"/>
      <c r="M23" s="199"/>
      <c r="N23" s="199"/>
      <c r="O23" s="186"/>
      <c r="P23" s="186"/>
      <c r="Q23" s="188"/>
      <c r="R23" s="190"/>
      <c r="S23" s="191"/>
      <c r="T23" s="191"/>
      <c r="U23" s="191"/>
      <c r="V23" s="121" t="s">
        <v>5</v>
      </c>
      <c r="W23" s="103"/>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104"/>
      <c r="BA23" s="103"/>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104"/>
    </row>
    <row r="24" spans="2:83" hidden="1" x14ac:dyDescent="0.25">
      <c r="B24" s="201"/>
      <c r="C24" s="202" t="s">
        <v>71</v>
      </c>
      <c r="D24" s="204" t="s">
        <v>26</v>
      </c>
      <c r="E24" s="205">
        <v>10</v>
      </c>
      <c r="F24" s="206" t="e">
        <f>#REF!</f>
        <v>#REF!</v>
      </c>
      <c r="G24" s="194" t="e">
        <f t="shared" ref="G24" si="5">F24+I24</f>
        <v>#REF!</v>
      </c>
      <c r="H24" s="208">
        <f>SUMIF($W$17:$AZ$17,$W$13,W24:AZ24)</f>
        <v>0</v>
      </c>
      <c r="I24" s="208">
        <f>SUMIF($W$17:$AZ$17,$W$13,W25:AZ25)</f>
        <v>0</v>
      </c>
      <c r="J24" s="208">
        <f t="shared" ref="J24" si="6">H24-I24</f>
        <v>0</v>
      </c>
      <c r="K24" s="194" t="s">
        <v>158</v>
      </c>
      <c r="L24" s="196">
        <f>SUM(W24:AZ24)</f>
        <v>0</v>
      </c>
      <c r="M24" s="198">
        <v>0</v>
      </c>
      <c r="N24" s="200">
        <f t="shared" ref="N24" si="7">E24-L24</f>
        <v>10</v>
      </c>
      <c r="O24" s="185">
        <f>P22+1</f>
        <v>45064</v>
      </c>
      <c r="P24" s="185">
        <f t="shared" ref="P24" si="8">O24+M24</f>
        <v>45064</v>
      </c>
      <c r="Q24" s="187">
        <f t="shared" ref="Q24" si="9">P24-O24</f>
        <v>0</v>
      </c>
      <c r="R24" s="189" t="e">
        <f>(E24-F24)/(Q24+1)</f>
        <v>#REF!</v>
      </c>
      <c r="S24" s="191"/>
      <c r="T24" s="191"/>
      <c r="U24" s="191"/>
      <c r="V24" s="123" t="s">
        <v>4</v>
      </c>
      <c r="W24" s="101"/>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102"/>
      <c r="BA24" s="101"/>
      <c r="BB24" s="60"/>
      <c r="BC24" s="60"/>
      <c r="BD24" s="60"/>
      <c r="BE24" s="60"/>
      <c r="BF24" s="60"/>
      <c r="BG24" s="60"/>
      <c r="BH24" s="60"/>
      <c r="BI24" s="60"/>
      <c r="BJ24" s="60"/>
      <c r="BK24" s="60"/>
      <c r="BL24" s="60"/>
      <c r="BM24" s="60"/>
      <c r="BN24" s="60"/>
      <c r="BO24" s="60"/>
      <c r="BP24" s="60"/>
      <c r="BQ24" s="60"/>
      <c r="BR24" s="60"/>
      <c r="BS24" s="60"/>
      <c r="BT24" s="60"/>
      <c r="BU24" s="60"/>
      <c r="BV24" s="60"/>
      <c r="BW24" s="60"/>
      <c r="BX24" s="60"/>
      <c r="BY24" s="60"/>
      <c r="BZ24" s="60"/>
      <c r="CA24" s="60"/>
      <c r="CB24" s="60"/>
      <c r="CC24" s="60"/>
      <c r="CD24" s="60"/>
      <c r="CE24" s="102"/>
    </row>
    <row r="25" spans="2:83" hidden="1" x14ac:dyDescent="0.25">
      <c r="B25" s="201"/>
      <c r="C25" s="203"/>
      <c r="D25" s="204"/>
      <c r="E25" s="205"/>
      <c r="F25" s="207"/>
      <c r="G25" s="195"/>
      <c r="H25" s="209"/>
      <c r="I25" s="209"/>
      <c r="J25" s="209"/>
      <c r="K25" s="195"/>
      <c r="L25" s="197"/>
      <c r="M25" s="199"/>
      <c r="N25" s="199"/>
      <c r="O25" s="186"/>
      <c r="P25" s="186"/>
      <c r="Q25" s="188"/>
      <c r="R25" s="190"/>
      <c r="S25" s="191"/>
      <c r="T25" s="191"/>
      <c r="U25" s="191"/>
      <c r="V25" s="121" t="s">
        <v>5</v>
      </c>
      <c r="W25" s="103"/>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104"/>
      <c r="BA25" s="103"/>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104"/>
    </row>
    <row r="26" spans="2:83" hidden="1" x14ac:dyDescent="0.25">
      <c r="B26" s="201"/>
      <c r="C26" s="202" t="s">
        <v>53</v>
      </c>
      <c r="D26" s="204" t="s">
        <v>27</v>
      </c>
      <c r="E26" s="205">
        <v>92</v>
      </c>
      <c r="F26" s="206" t="e">
        <f>#REF!</f>
        <v>#REF!</v>
      </c>
      <c r="G26" s="194" t="e">
        <f t="shared" ref="G26" si="10">F26+I26</f>
        <v>#REF!</v>
      </c>
      <c r="H26" s="208">
        <f>SUMIF($W$17:$AZ$17,$W$13,W26:AZ26)</f>
        <v>0</v>
      </c>
      <c r="I26" s="208">
        <f>SUMIF($W$17:$AZ$17,$W$13,W27:AZ27)</f>
        <v>0</v>
      </c>
      <c r="J26" s="208">
        <f t="shared" ref="J26" si="11">H26-I26</f>
        <v>0</v>
      </c>
      <c r="K26" s="194" t="s">
        <v>158</v>
      </c>
      <c r="L26" s="196">
        <f>SUM(W26:AZ26)</f>
        <v>0</v>
      </c>
      <c r="M26" s="198">
        <v>0</v>
      </c>
      <c r="N26" s="200">
        <f t="shared" ref="N26" si="12">E26-L26</f>
        <v>92</v>
      </c>
      <c r="O26" s="185">
        <f>P24</f>
        <v>45064</v>
      </c>
      <c r="P26" s="185">
        <f t="shared" ref="P26" si="13">O26+M26</f>
        <v>45064</v>
      </c>
      <c r="Q26" s="187">
        <f t="shared" ref="Q26" si="14">P26-O26</f>
        <v>0</v>
      </c>
      <c r="R26" s="189" t="e">
        <f>(E26-F26)/(Q26+1)</f>
        <v>#REF!</v>
      </c>
      <c r="S26" s="191"/>
      <c r="T26" s="191"/>
      <c r="U26" s="191"/>
      <c r="V26" s="123" t="s">
        <v>4</v>
      </c>
      <c r="W26" s="101"/>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102"/>
      <c r="BA26" s="101"/>
      <c r="BB26" s="60"/>
      <c r="BC26" s="60"/>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102"/>
    </row>
    <row r="27" spans="2:83" hidden="1" x14ac:dyDescent="0.25">
      <c r="B27" s="201"/>
      <c r="C27" s="203"/>
      <c r="D27" s="204"/>
      <c r="E27" s="205"/>
      <c r="F27" s="207"/>
      <c r="G27" s="195"/>
      <c r="H27" s="209"/>
      <c r="I27" s="209"/>
      <c r="J27" s="209"/>
      <c r="K27" s="195"/>
      <c r="L27" s="197"/>
      <c r="M27" s="199"/>
      <c r="N27" s="199"/>
      <c r="O27" s="186"/>
      <c r="P27" s="186"/>
      <c r="Q27" s="188"/>
      <c r="R27" s="190"/>
      <c r="S27" s="191"/>
      <c r="T27" s="191"/>
      <c r="U27" s="191"/>
      <c r="V27" s="121" t="s">
        <v>5</v>
      </c>
      <c r="W27" s="103"/>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104"/>
      <c r="BA27" s="103"/>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104"/>
    </row>
    <row r="28" spans="2:83" x14ac:dyDescent="0.25">
      <c r="B28" s="201">
        <v>1</v>
      </c>
      <c r="C28" s="202" t="s">
        <v>74</v>
      </c>
      <c r="D28" s="204" t="s">
        <v>26</v>
      </c>
      <c r="E28" s="205">
        <v>1.2</v>
      </c>
      <c r="F28" s="138" t="e">
        <f>#REF!</f>
        <v>#REF!</v>
      </c>
      <c r="G28" s="208" t="e">
        <f t="shared" ref="G28" si="15">F28+I28</f>
        <v>#REF!</v>
      </c>
      <c r="H28" s="208">
        <f>SUMIF($W$17:$AZ$17,$W$13,W28:AZ28)</f>
        <v>0</v>
      </c>
      <c r="I28" s="208">
        <f>SUMIF($W$17:$AZ$17,$W$13,W29:AZ29)</f>
        <v>0</v>
      </c>
      <c r="J28" s="208">
        <f t="shared" ref="J28" si="16">H28-I28</f>
        <v>0</v>
      </c>
      <c r="K28" s="210"/>
      <c r="L28" s="196" t="e">
        <f>SUM(W28:AZ28)</f>
        <v>#REF!</v>
      </c>
      <c r="M28" s="198">
        <v>0</v>
      </c>
      <c r="N28" s="200" t="e">
        <f t="shared" ref="N28" si="17">E28-L28</f>
        <v>#REF!</v>
      </c>
      <c r="O28" s="185">
        <v>45080</v>
      </c>
      <c r="P28" s="185">
        <f t="shared" ref="P28" si="18">O28+M28</f>
        <v>45080</v>
      </c>
      <c r="Q28" s="187">
        <f t="shared" ref="Q28" si="19">P28-O28</f>
        <v>0</v>
      </c>
      <c r="R28" s="189" t="e">
        <f>(E28-F28)/(Q28+1)</f>
        <v>#REF!</v>
      </c>
      <c r="S28" s="191"/>
      <c r="T28" s="191"/>
      <c r="U28" s="191"/>
      <c r="V28" s="123" t="s">
        <v>4</v>
      </c>
      <c r="W28" s="101"/>
      <c r="X28" s="60"/>
      <c r="Y28" s="60" t="e">
        <f>$R$28</f>
        <v>#REF!</v>
      </c>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102"/>
      <c r="BA28" s="101"/>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102"/>
    </row>
    <row r="29" spans="2:83" x14ac:dyDescent="0.25">
      <c r="B29" s="201"/>
      <c r="C29" s="203"/>
      <c r="D29" s="204"/>
      <c r="E29" s="205"/>
      <c r="F29" s="139"/>
      <c r="G29" s="209"/>
      <c r="H29" s="209"/>
      <c r="I29" s="209"/>
      <c r="J29" s="209"/>
      <c r="K29" s="211"/>
      <c r="L29" s="197"/>
      <c r="M29" s="199"/>
      <c r="N29" s="199"/>
      <c r="O29" s="186"/>
      <c r="P29" s="186"/>
      <c r="Q29" s="188"/>
      <c r="R29" s="190"/>
      <c r="S29" s="191"/>
      <c r="T29" s="191"/>
      <c r="U29" s="191"/>
      <c r="V29" s="121" t="s">
        <v>5</v>
      </c>
      <c r="W29" s="103"/>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104"/>
      <c r="BA29" s="103"/>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104"/>
    </row>
    <row r="30" spans="2:83" x14ac:dyDescent="0.25">
      <c r="B30" s="201">
        <f>B28+1</f>
        <v>2</v>
      </c>
      <c r="C30" s="202" t="s">
        <v>73</v>
      </c>
      <c r="D30" s="204" t="s">
        <v>27</v>
      </c>
      <c r="E30" s="205">
        <v>188</v>
      </c>
      <c r="F30" s="138" t="e">
        <f>#REF!</f>
        <v>#REF!</v>
      </c>
      <c r="G30" s="208" t="e">
        <f t="shared" ref="G30" si="20">F30+I30</f>
        <v>#REF!</v>
      </c>
      <c r="H30" s="208">
        <f>SUMIF($W$17:$AZ$17,$W$13,W30:AZ30)</f>
        <v>0</v>
      </c>
      <c r="I30" s="208">
        <f>SUMIF($W$17:$AZ$17,$W$13,W31:AZ31)</f>
        <v>0</v>
      </c>
      <c r="J30" s="208">
        <f t="shared" ref="J30" si="21">H30-I30</f>
        <v>0</v>
      </c>
      <c r="K30" s="210"/>
      <c r="L30" s="196" t="e">
        <f>SUM(W30:AZ30)</f>
        <v>#REF!</v>
      </c>
      <c r="M30" s="198">
        <v>0</v>
      </c>
      <c r="N30" s="200" t="e">
        <f t="shared" ref="N30" si="22">E30-L30</f>
        <v>#REF!</v>
      </c>
      <c r="O30" s="185">
        <v>45080</v>
      </c>
      <c r="P30" s="185">
        <f t="shared" ref="P30" si="23">O30+M30</f>
        <v>45080</v>
      </c>
      <c r="Q30" s="187">
        <f t="shared" ref="Q30" si="24">P30-O30</f>
        <v>0</v>
      </c>
      <c r="R30" s="189" t="e">
        <f>(E30-F30)/(Q30+1)</f>
        <v>#REF!</v>
      </c>
      <c r="S30" s="191"/>
      <c r="T30" s="191"/>
      <c r="U30" s="191"/>
      <c r="V30" s="123" t="s">
        <v>4</v>
      </c>
      <c r="W30" s="101"/>
      <c r="X30" s="60"/>
      <c r="Y30" s="60" t="e">
        <f>$R$30</f>
        <v>#REF!</v>
      </c>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102"/>
      <c r="BA30" s="101"/>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102"/>
    </row>
    <row r="31" spans="2:83" x14ac:dyDescent="0.25">
      <c r="B31" s="201"/>
      <c r="C31" s="203"/>
      <c r="D31" s="204"/>
      <c r="E31" s="205"/>
      <c r="F31" s="139"/>
      <c r="G31" s="209"/>
      <c r="H31" s="209"/>
      <c r="I31" s="209"/>
      <c r="J31" s="209"/>
      <c r="K31" s="211"/>
      <c r="L31" s="197"/>
      <c r="M31" s="199"/>
      <c r="N31" s="199"/>
      <c r="O31" s="186"/>
      <c r="P31" s="186"/>
      <c r="Q31" s="188"/>
      <c r="R31" s="190"/>
      <c r="S31" s="191"/>
      <c r="T31" s="191"/>
      <c r="U31" s="191"/>
      <c r="V31" s="121" t="s">
        <v>5</v>
      </c>
      <c r="W31" s="103"/>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104"/>
      <c r="BA31" s="103"/>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104"/>
    </row>
    <row r="32" spans="2:83" hidden="1" x14ac:dyDescent="0.25">
      <c r="B32" s="201"/>
      <c r="C32" s="202" t="s">
        <v>54</v>
      </c>
      <c r="D32" s="204" t="s">
        <v>29</v>
      </c>
      <c r="E32" s="205">
        <v>9</v>
      </c>
      <c r="F32" s="206" t="e">
        <f>#REF!</f>
        <v>#REF!</v>
      </c>
      <c r="G32" s="194" t="e">
        <f t="shared" ref="G32" si="25">F32+I32</f>
        <v>#REF!</v>
      </c>
      <c r="H32" s="208">
        <f>SUMIF($W$17:$AZ$17,$W$13,W32:AZ32)</f>
        <v>0</v>
      </c>
      <c r="I32" s="208">
        <f>SUMIF($W$17:$AZ$17,$W$13,W33:AZ33)</f>
        <v>0</v>
      </c>
      <c r="J32" s="208">
        <f t="shared" ref="J32" si="26">H32-I32</f>
        <v>0</v>
      </c>
      <c r="K32" s="194" t="s">
        <v>158</v>
      </c>
      <c r="L32" s="196">
        <f>SUM(W32:AZ32)</f>
        <v>0</v>
      </c>
      <c r="M32" s="198">
        <v>3</v>
      </c>
      <c r="N32" s="200">
        <f t="shared" ref="N32" si="27">E32-L32</f>
        <v>9</v>
      </c>
      <c r="O32" s="185">
        <v>45074</v>
      </c>
      <c r="P32" s="185">
        <f t="shared" ref="P32" si="28">O32+M32</f>
        <v>45077</v>
      </c>
      <c r="Q32" s="187">
        <f t="shared" ref="Q32" si="29">P32-O32</f>
        <v>3</v>
      </c>
      <c r="R32" s="189" t="e">
        <f>(E32-F32)/(Q32+1)</f>
        <v>#REF!</v>
      </c>
      <c r="S32" s="191"/>
      <c r="T32" s="191"/>
      <c r="U32" s="191"/>
      <c r="V32" s="123" t="s">
        <v>4</v>
      </c>
      <c r="W32" s="101"/>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102"/>
      <c r="BA32" s="101"/>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102"/>
    </row>
    <row r="33" spans="2:83" hidden="1" x14ac:dyDescent="0.25">
      <c r="B33" s="201"/>
      <c r="C33" s="203"/>
      <c r="D33" s="204"/>
      <c r="E33" s="205"/>
      <c r="F33" s="207"/>
      <c r="G33" s="195"/>
      <c r="H33" s="209"/>
      <c r="I33" s="209"/>
      <c r="J33" s="209"/>
      <c r="K33" s="195"/>
      <c r="L33" s="197"/>
      <c r="M33" s="199"/>
      <c r="N33" s="199"/>
      <c r="O33" s="186"/>
      <c r="P33" s="186"/>
      <c r="Q33" s="188"/>
      <c r="R33" s="190"/>
      <c r="S33" s="191"/>
      <c r="T33" s="191"/>
      <c r="U33" s="191"/>
      <c r="V33" s="121" t="s">
        <v>5</v>
      </c>
      <c r="W33" s="103"/>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104"/>
      <c r="BA33" s="103"/>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104"/>
    </row>
    <row r="34" spans="2:83" hidden="1" x14ac:dyDescent="0.25">
      <c r="B34" s="201"/>
      <c r="C34" s="202" t="s">
        <v>56</v>
      </c>
      <c r="D34" s="204" t="s">
        <v>26</v>
      </c>
      <c r="E34" s="205">
        <v>25.1</v>
      </c>
      <c r="F34" s="206" t="e">
        <f>#REF!</f>
        <v>#REF!</v>
      </c>
      <c r="G34" s="194" t="e">
        <f t="shared" ref="G34" si="30">F34+I34</f>
        <v>#REF!</v>
      </c>
      <c r="H34" s="208">
        <f>SUMIF($W$17:$AZ$17,$W$13,W34:AZ34)</f>
        <v>0</v>
      </c>
      <c r="I34" s="208">
        <f>SUMIF($W$17:$AZ$17,$W$13,W35:AZ35)</f>
        <v>0</v>
      </c>
      <c r="J34" s="208">
        <f t="shared" ref="J34" si="31">H34-I34</f>
        <v>0</v>
      </c>
      <c r="K34" s="194" t="s">
        <v>158</v>
      </c>
      <c r="L34" s="196">
        <f>SUM(W34:AZ34)</f>
        <v>0</v>
      </c>
      <c r="M34" s="198">
        <v>3</v>
      </c>
      <c r="N34" s="200">
        <f t="shared" ref="N34" si="32">E34-L34</f>
        <v>25.1</v>
      </c>
      <c r="O34" s="185">
        <v>45074</v>
      </c>
      <c r="P34" s="185">
        <f t="shared" ref="P34" si="33">O34+M34</f>
        <v>45077</v>
      </c>
      <c r="Q34" s="187">
        <f t="shared" ref="Q34" si="34">P34-O34</f>
        <v>3</v>
      </c>
      <c r="R34" s="189" t="e">
        <f>(E34-F34)/(Q34+1)</f>
        <v>#REF!</v>
      </c>
      <c r="S34" s="191"/>
      <c r="T34" s="191"/>
      <c r="U34" s="191"/>
      <c r="V34" s="123" t="s">
        <v>4</v>
      </c>
      <c r="W34" s="101"/>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102"/>
      <c r="BA34" s="101"/>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102"/>
    </row>
    <row r="35" spans="2:83" hidden="1" x14ac:dyDescent="0.25">
      <c r="B35" s="201"/>
      <c r="C35" s="203"/>
      <c r="D35" s="204"/>
      <c r="E35" s="205"/>
      <c r="F35" s="207"/>
      <c r="G35" s="195"/>
      <c r="H35" s="209"/>
      <c r="I35" s="209"/>
      <c r="J35" s="209"/>
      <c r="K35" s="195"/>
      <c r="L35" s="197"/>
      <c r="M35" s="199"/>
      <c r="N35" s="199"/>
      <c r="O35" s="186"/>
      <c r="P35" s="186"/>
      <c r="Q35" s="188"/>
      <c r="R35" s="190"/>
      <c r="S35" s="191"/>
      <c r="T35" s="191"/>
      <c r="U35" s="191"/>
      <c r="V35" s="121" t="s">
        <v>5</v>
      </c>
      <c r="W35" s="103"/>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104"/>
      <c r="BA35" s="103"/>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104"/>
    </row>
    <row r="36" spans="2:83" x14ac:dyDescent="0.25">
      <c r="B36" s="201">
        <f>B30+1</f>
        <v>3</v>
      </c>
      <c r="C36" s="202" t="s">
        <v>75</v>
      </c>
      <c r="D36" s="204" t="s">
        <v>29</v>
      </c>
      <c r="E36" s="205">
        <v>51</v>
      </c>
      <c r="F36" s="138" t="e">
        <f>#REF!</f>
        <v>#REF!</v>
      </c>
      <c r="G36" s="208" t="e">
        <f t="shared" ref="G36" si="35">F36+I36</f>
        <v>#REF!</v>
      </c>
      <c r="H36" s="208" t="e">
        <f>SUMIF($W$17:$AZ$17,$W$13,W36:AZ36)</f>
        <v>#REF!</v>
      </c>
      <c r="I36" s="208">
        <f>SUMIF($W$17:$AZ$17,$W$13,W37:AZ37)</f>
        <v>0</v>
      </c>
      <c r="J36" s="208" t="e">
        <f t="shared" ref="J36" si="36">H36-I36</f>
        <v>#REF!</v>
      </c>
      <c r="K36" s="210"/>
      <c r="L36" s="196" t="e">
        <f>SUM(W36:AZ36)</f>
        <v>#REF!</v>
      </c>
      <c r="M36" s="198">
        <v>9</v>
      </c>
      <c r="N36" s="200" t="e">
        <f t="shared" ref="N36" si="37">E36-L36</f>
        <v>#REF!</v>
      </c>
      <c r="O36" s="185">
        <v>45078</v>
      </c>
      <c r="P36" s="185">
        <f t="shared" ref="P36" si="38">O36+M36</f>
        <v>45087</v>
      </c>
      <c r="Q36" s="187">
        <f t="shared" ref="Q36" si="39">P36-O36</f>
        <v>9</v>
      </c>
      <c r="R36" s="189" t="e">
        <f>(E36-F36)/(Q36+1)</f>
        <v>#REF!</v>
      </c>
      <c r="S36" s="191"/>
      <c r="T36" s="191"/>
      <c r="U36" s="191"/>
      <c r="V36" s="123" t="s">
        <v>4</v>
      </c>
      <c r="W36" s="101" t="e">
        <f>$R$36</f>
        <v>#REF!</v>
      </c>
      <c r="X36" s="60" t="e">
        <f t="shared" ref="X36:AF36" si="40">$R$36</f>
        <v>#REF!</v>
      </c>
      <c r="Y36" s="60" t="e">
        <f t="shared" si="40"/>
        <v>#REF!</v>
      </c>
      <c r="Z36" s="60" t="e">
        <f t="shared" si="40"/>
        <v>#REF!</v>
      </c>
      <c r="AA36" s="60" t="e">
        <f t="shared" si="40"/>
        <v>#REF!</v>
      </c>
      <c r="AB36" s="60" t="e">
        <f t="shared" si="40"/>
        <v>#REF!</v>
      </c>
      <c r="AC36" s="60" t="e">
        <f t="shared" si="40"/>
        <v>#REF!</v>
      </c>
      <c r="AD36" s="60" t="e">
        <f t="shared" si="40"/>
        <v>#REF!</v>
      </c>
      <c r="AE36" s="60" t="e">
        <f t="shared" si="40"/>
        <v>#REF!</v>
      </c>
      <c r="AF36" s="60" t="e">
        <f t="shared" si="40"/>
        <v>#REF!</v>
      </c>
      <c r="AG36" s="60"/>
      <c r="AH36" s="60"/>
      <c r="AI36" s="60"/>
      <c r="AJ36" s="60"/>
      <c r="AK36" s="60"/>
      <c r="AL36" s="60"/>
      <c r="AM36" s="60"/>
      <c r="AN36" s="60"/>
      <c r="AO36" s="60"/>
      <c r="AP36" s="60"/>
      <c r="AQ36" s="60"/>
      <c r="AR36" s="60"/>
      <c r="AS36" s="60"/>
      <c r="AT36" s="60"/>
      <c r="AU36" s="60"/>
      <c r="AV36" s="60"/>
      <c r="AW36" s="60"/>
      <c r="AX36" s="60"/>
      <c r="AY36" s="60"/>
      <c r="AZ36" s="102"/>
      <c r="BA36" s="101"/>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102"/>
    </row>
    <row r="37" spans="2:83" x14ac:dyDescent="0.25">
      <c r="B37" s="201"/>
      <c r="C37" s="203"/>
      <c r="D37" s="204"/>
      <c r="E37" s="205"/>
      <c r="F37" s="139"/>
      <c r="G37" s="209"/>
      <c r="H37" s="209"/>
      <c r="I37" s="209"/>
      <c r="J37" s="209"/>
      <c r="K37" s="211"/>
      <c r="L37" s="197"/>
      <c r="M37" s="199"/>
      <c r="N37" s="199"/>
      <c r="O37" s="186"/>
      <c r="P37" s="186"/>
      <c r="Q37" s="188"/>
      <c r="R37" s="190"/>
      <c r="S37" s="191"/>
      <c r="T37" s="191"/>
      <c r="U37" s="191"/>
      <c r="V37" s="121" t="s">
        <v>5</v>
      </c>
      <c r="W37" s="103"/>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104"/>
      <c r="BA37" s="103"/>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104"/>
    </row>
    <row r="38" spans="2:83" x14ac:dyDescent="0.25">
      <c r="B38" s="201">
        <f>B36+1</f>
        <v>4</v>
      </c>
      <c r="C38" s="202" t="s">
        <v>164</v>
      </c>
      <c r="D38" s="204" t="s">
        <v>26</v>
      </c>
      <c r="E38" s="205">
        <v>530</v>
      </c>
      <c r="F38" s="138" t="e">
        <f>#REF!</f>
        <v>#REF!</v>
      </c>
      <c r="G38" s="208" t="e">
        <f t="shared" ref="G38" si="41">F38+I38</f>
        <v>#REF!</v>
      </c>
      <c r="H38" s="208">
        <f>SUMIF($W$17:$AZ$17,$W$13,W38:AZ38)</f>
        <v>0</v>
      </c>
      <c r="I38" s="208">
        <f>SUMIF($W$17:$AZ$17,$W$13,W39:AZ39)</f>
        <v>0</v>
      </c>
      <c r="J38" s="208">
        <f t="shared" ref="J38" si="42">H38-I38</f>
        <v>0</v>
      </c>
      <c r="K38" s="210"/>
      <c r="L38" s="196" t="e">
        <f>SUM(W38:AZ38)</f>
        <v>#REF!</v>
      </c>
      <c r="M38" s="198">
        <v>3</v>
      </c>
      <c r="N38" s="200" t="e">
        <f t="shared" ref="N38" si="43">E38-L38</f>
        <v>#REF!</v>
      </c>
      <c r="O38" s="185">
        <v>45085</v>
      </c>
      <c r="P38" s="185">
        <f t="shared" ref="P38" si="44">O38+M38</f>
        <v>45088</v>
      </c>
      <c r="Q38" s="187">
        <f t="shared" ref="Q38" si="45">P38-O38</f>
        <v>3</v>
      </c>
      <c r="R38" s="189" t="e">
        <f>(E38-F38)/(Q38+1)</f>
        <v>#REF!</v>
      </c>
      <c r="S38" s="191"/>
      <c r="T38" s="191"/>
      <c r="U38" s="191"/>
      <c r="V38" s="123" t="s">
        <v>4</v>
      </c>
      <c r="W38" s="101"/>
      <c r="X38" s="60"/>
      <c r="Y38" s="60"/>
      <c r="Z38" s="60"/>
      <c r="AA38" s="60"/>
      <c r="AB38" s="60"/>
      <c r="AC38" s="60"/>
      <c r="AD38" s="70" t="e">
        <f>$R$38</f>
        <v>#REF!</v>
      </c>
      <c r="AE38" s="70" t="e">
        <f>$R$38</f>
        <v>#REF!</v>
      </c>
      <c r="AF38" s="70" t="e">
        <f>$R$38</f>
        <v>#REF!</v>
      </c>
      <c r="AG38" s="70" t="e">
        <f>$R$38</f>
        <v>#REF!</v>
      </c>
      <c r="AH38" s="60"/>
      <c r="AI38" s="60"/>
      <c r="AJ38" s="60"/>
      <c r="AK38" s="60"/>
      <c r="AL38" s="60"/>
      <c r="AM38" s="60"/>
      <c r="AN38" s="60"/>
      <c r="AO38" s="60"/>
      <c r="AP38" s="60"/>
      <c r="AQ38" s="60"/>
      <c r="AR38" s="60"/>
      <c r="AS38" s="60"/>
      <c r="AT38" s="60"/>
      <c r="AU38" s="60"/>
      <c r="AV38" s="60"/>
      <c r="AW38" s="60"/>
      <c r="AX38" s="60"/>
      <c r="AY38" s="60"/>
      <c r="AZ38" s="102"/>
      <c r="BA38" s="101"/>
      <c r="BB38" s="60"/>
      <c r="BC38" s="60"/>
      <c r="BD38" s="60"/>
      <c r="BE38" s="60"/>
      <c r="BF38" s="60"/>
      <c r="BG38" s="60"/>
      <c r="BH38" s="70"/>
      <c r="BI38" s="70"/>
      <c r="BJ38" s="70"/>
      <c r="BK38" s="70"/>
      <c r="BL38" s="60"/>
      <c r="BM38" s="60"/>
      <c r="BN38" s="60"/>
      <c r="BO38" s="60"/>
      <c r="BP38" s="60"/>
      <c r="BQ38" s="60"/>
      <c r="BR38" s="60"/>
      <c r="BS38" s="60"/>
      <c r="BT38" s="60"/>
      <c r="BU38" s="60"/>
      <c r="BV38" s="60"/>
      <c r="BW38" s="60"/>
      <c r="BX38" s="60"/>
      <c r="BY38" s="60"/>
      <c r="BZ38" s="60"/>
      <c r="CA38" s="60"/>
      <c r="CB38" s="60"/>
      <c r="CC38" s="60"/>
      <c r="CD38" s="60"/>
      <c r="CE38" s="102"/>
    </row>
    <row r="39" spans="2:83" x14ac:dyDescent="0.25">
      <c r="B39" s="201"/>
      <c r="C39" s="203"/>
      <c r="D39" s="204"/>
      <c r="E39" s="205"/>
      <c r="F39" s="139"/>
      <c r="G39" s="209"/>
      <c r="H39" s="209"/>
      <c r="I39" s="209"/>
      <c r="J39" s="209"/>
      <c r="K39" s="211"/>
      <c r="L39" s="197"/>
      <c r="M39" s="199"/>
      <c r="N39" s="199"/>
      <c r="O39" s="186"/>
      <c r="P39" s="186"/>
      <c r="Q39" s="188"/>
      <c r="R39" s="190"/>
      <c r="S39" s="191"/>
      <c r="T39" s="191"/>
      <c r="U39" s="191"/>
      <c r="V39" s="121" t="s">
        <v>5</v>
      </c>
      <c r="W39" s="103"/>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104"/>
      <c r="BA39" s="103"/>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104"/>
    </row>
    <row r="40" spans="2:83" x14ac:dyDescent="0.25">
      <c r="B40" s="201">
        <f t="shared" ref="B40" si="46">B38+1</f>
        <v>5</v>
      </c>
      <c r="C40" s="202" t="s">
        <v>72</v>
      </c>
      <c r="D40" s="204" t="s">
        <v>26</v>
      </c>
      <c r="E40" s="205">
        <v>11</v>
      </c>
      <c r="F40" s="138" t="e">
        <f>#REF!</f>
        <v>#REF!</v>
      </c>
      <c r="G40" s="208" t="e">
        <f t="shared" ref="G40" si="47">F40+I40</f>
        <v>#REF!</v>
      </c>
      <c r="H40" s="208">
        <f>SUMIF($W$17:$AZ$17,$W$13,W40:AZ40)</f>
        <v>0</v>
      </c>
      <c r="I40" s="208">
        <f>SUMIF($W$17:$AZ$17,$W$13,W41:AZ41)</f>
        <v>0</v>
      </c>
      <c r="J40" s="208">
        <f t="shared" ref="J40" si="48">H40-I40</f>
        <v>0</v>
      </c>
      <c r="K40" s="210"/>
      <c r="L40" s="196" t="e">
        <f>SUM(W40:AZ40)</f>
        <v>#REF!</v>
      </c>
      <c r="M40" s="198">
        <v>1</v>
      </c>
      <c r="N40" s="200" t="e">
        <f t="shared" ref="N40" si="49">E40-L40</f>
        <v>#REF!</v>
      </c>
      <c r="O40" s="185">
        <v>45089</v>
      </c>
      <c r="P40" s="185">
        <f t="shared" ref="P40" si="50">O40+M40</f>
        <v>45090</v>
      </c>
      <c r="Q40" s="187">
        <f t="shared" ref="Q40" si="51">P40-O40</f>
        <v>1</v>
      </c>
      <c r="R40" s="189" t="e">
        <f>(E40-F40)/(Q40+1)</f>
        <v>#REF!</v>
      </c>
      <c r="S40" s="191"/>
      <c r="T40" s="191"/>
      <c r="U40" s="191"/>
      <c r="V40" s="123" t="s">
        <v>4</v>
      </c>
      <c r="W40" s="101"/>
      <c r="X40" s="60"/>
      <c r="Y40" s="60"/>
      <c r="Z40" s="60"/>
      <c r="AA40" s="60"/>
      <c r="AB40" s="60"/>
      <c r="AC40" s="60"/>
      <c r="AD40" s="60"/>
      <c r="AE40" s="60"/>
      <c r="AF40" s="60"/>
      <c r="AG40" s="60"/>
      <c r="AH40" s="60" t="e">
        <f>$R$40</f>
        <v>#REF!</v>
      </c>
      <c r="AI40" s="60" t="e">
        <f>$R$40</f>
        <v>#REF!</v>
      </c>
      <c r="AJ40" s="60"/>
      <c r="AK40" s="60"/>
      <c r="AL40" s="60"/>
      <c r="AM40" s="60"/>
      <c r="AN40" s="60"/>
      <c r="AO40" s="60"/>
      <c r="AP40" s="60"/>
      <c r="AQ40" s="60"/>
      <c r="AR40" s="60"/>
      <c r="AS40" s="60"/>
      <c r="AT40" s="60"/>
      <c r="AU40" s="60"/>
      <c r="AV40" s="60"/>
      <c r="AW40" s="60"/>
      <c r="AX40" s="60"/>
      <c r="AY40" s="60"/>
      <c r="AZ40" s="102"/>
      <c r="BA40" s="101"/>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102"/>
    </row>
    <row r="41" spans="2:83" x14ac:dyDescent="0.25">
      <c r="B41" s="201"/>
      <c r="C41" s="203"/>
      <c r="D41" s="204"/>
      <c r="E41" s="205"/>
      <c r="F41" s="139"/>
      <c r="G41" s="209"/>
      <c r="H41" s="209"/>
      <c r="I41" s="209"/>
      <c r="J41" s="209"/>
      <c r="K41" s="211"/>
      <c r="L41" s="197"/>
      <c r="M41" s="199"/>
      <c r="N41" s="199"/>
      <c r="O41" s="186"/>
      <c r="P41" s="186"/>
      <c r="Q41" s="188"/>
      <c r="R41" s="190"/>
      <c r="S41" s="191"/>
      <c r="T41" s="191"/>
      <c r="U41" s="191"/>
      <c r="V41" s="121" t="s">
        <v>5</v>
      </c>
      <c r="W41" s="103"/>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104"/>
      <c r="BA41" s="103"/>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104"/>
    </row>
    <row r="42" spans="2:83" x14ac:dyDescent="0.25">
      <c r="B42" s="201">
        <f t="shared" ref="B42" si="52">B40+1</f>
        <v>6</v>
      </c>
      <c r="C42" s="202" t="s">
        <v>49</v>
      </c>
      <c r="D42" s="204" t="s">
        <v>27</v>
      </c>
      <c r="E42" s="205">
        <v>110</v>
      </c>
      <c r="F42" s="138" t="e">
        <f>#REF!</f>
        <v>#REF!</v>
      </c>
      <c r="G42" s="208" t="e">
        <f t="shared" ref="G42" si="53">F42+I42</f>
        <v>#REF!</v>
      </c>
      <c r="H42" s="208">
        <f>SUMIF($W$17:$AZ$17,$W$13,W42:AZ42)</f>
        <v>0</v>
      </c>
      <c r="I42" s="208">
        <f>SUMIF($W$17:$AZ$17,$W$13,W43:AZ43)</f>
        <v>0</v>
      </c>
      <c r="J42" s="208">
        <f t="shared" ref="J42" si="54">H42-I42</f>
        <v>0</v>
      </c>
      <c r="K42" s="210"/>
      <c r="L42" s="196" t="e">
        <f>SUM(W42:AZ42)</f>
        <v>#REF!</v>
      </c>
      <c r="M42" s="198">
        <v>1</v>
      </c>
      <c r="N42" s="200" t="e">
        <f t="shared" ref="N42" si="55">E42-L42</f>
        <v>#REF!</v>
      </c>
      <c r="O42" s="185">
        <v>45091</v>
      </c>
      <c r="P42" s="185">
        <f t="shared" ref="P42" si="56">O42+M42</f>
        <v>45092</v>
      </c>
      <c r="Q42" s="187">
        <f t="shared" ref="Q42" si="57">P42-O42</f>
        <v>1</v>
      </c>
      <c r="R42" s="189" t="e">
        <f>(E42-F42)/(Q42+1)</f>
        <v>#REF!</v>
      </c>
      <c r="S42" s="191"/>
      <c r="T42" s="191"/>
      <c r="U42" s="212" t="s">
        <v>104</v>
      </c>
      <c r="V42" s="123" t="s">
        <v>4</v>
      </c>
      <c r="W42" s="101"/>
      <c r="X42" s="60"/>
      <c r="Y42" s="60"/>
      <c r="Z42" s="60"/>
      <c r="AA42" s="60"/>
      <c r="AB42" s="60"/>
      <c r="AC42" s="60"/>
      <c r="AD42" s="60"/>
      <c r="AE42" s="60"/>
      <c r="AF42" s="60"/>
      <c r="AG42" s="60"/>
      <c r="AH42" s="60"/>
      <c r="AI42" s="60"/>
      <c r="AJ42" s="60" t="e">
        <f>$R$42</f>
        <v>#REF!</v>
      </c>
      <c r="AK42" s="60" t="e">
        <f>$R$42</f>
        <v>#REF!</v>
      </c>
      <c r="AL42" s="60"/>
      <c r="AM42" s="60"/>
      <c r="AN42" s="60"/>
      <c r="AO42" s="60"/>
      <c r="AP42" s="60"/>
      <c r="AQ42" s="60"/>
      <c r="AR42" s="60"/>
      <c r="AS42" s="60"/>
      <c r="AT42" s="60"/>
      <c r="AU42" s="60"/>
      <c r="AV42" s="60"/>
      <c r="AW42" s="60"/>
      <c r="AX42" s="60"/>
      <c r="AY42" s="60"/>
      <c r="AZ42" s="102"/>
      <c r="BA42" s="101"/>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102"/>
    </row>
    <row r="43" spans="2:83" x14ac:dyDescent="0.25">
      <c r="B43" s="201"/>
      <c r="C43" s="203"/>
      <c r="D43" s="204"/>
      <c r="E43" s="205"/>
      <c r="F43" s="139"/>
      <c r="G43" s="209"/>
      <c r="H43" s="209"/>
      <c r="I43" s="209"/>
      <c r="J43" s="209"/>
      <c r="K43" s="211"/>
      <c r="L43" s="197"/>
      <c r="M43" s="199"/>
      <c r="N43" s="199"/>
      <c r="O43" s="186"/>
      <c r="P43" s="186"/>
      <c r="Q43" s="188"/>
      <c r="R43" s="190"/>
      <c r="S43" s="191"/>
      <c r="T43" s="191"/>
      <c r="U43" s="213"/>
      <c r="V43" s="121" t="s">
        <v>5</v>
      </c>
      <c r="W43" s="103"/>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104"/>
      <c r="BA43" s="103"/>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104"/>
    </row>
    <row r="44" spans="2:83" ht="37.5" x14ac:dyDescent="0.25">
      <c r="B44" s="120" t="s">
        <v>50</v>
      </c>
      <c r="C44" s="78"/>
      <c r="D44" s="36"/>
      <c r="E44" s="36"/>
      <c r="F44" s="19"/>
      <c r="G44" s="36"/>
      <c r="H44" s="34"/>
      <c r="I44" s="34"/>
      <c r="J44" s="36"/>
      <c r="K44" s="36"/>
      <c r="L44" s="36"/>
      <c r="M44" s="36"/>
      <c r="N44" s="36"/>
      <c r="O44" s="35"/>
      <c r="P44" s="35"/>
      <c r="Q44" s="35"/>
      <c r="R44" s="35"/>
      <c r="S44" s="34" t="s">
        <v>24</v>
      </c>
      <c r="T44" s="38" t="s">
        <v>112</v>
      </c>
      <c r="U44" s="38" t="s">
        <v>102</v>
      </c>
      <c r="V44" s="121"/>
      <c r="W44" s="99"/>
      <c r="X44" s="40"/>
      <c r="Y44" s="40"/>
      <c r="Z44" s="40"/>
      <c r="AA44" s="40"/>
      <c r="AB44" s="40"/>
      <c r="AC44" s="40"/>
      <c r="AD44" s="40"/>
      <c r="AE44" s="40"/>
      <c r="AF44" s="40"/>
      <c r="AG44" s="40"/>
      <c r="AH44" s="40"/>
      <c r="AI44" s="40"/>
      <c r="AJ44" s="40"/>
      <c r="AK44" s="40"/>
      <c r="AL44" s="40"/>
      <c r="AM44" s="40"/>
      <c r="AN44" s="40"/>
      <c r="AO44" s="40"/>
      <c r="AP44" s="40"/>
      <c r="AQ44" s="39"/>
      <c r="AR44" s="40"/>
      <c r="AS44" s="40"/>
      <c r="AT44" s="40"/>
      <c r="AU44" s="40"/>
      <c r="AV44" s="40"/>
      <c r="AW44" s="40"/>
      <c r="AX44" s="40"/>
      <c r="AY44" s="40"/>
      <c r="AZ44" s="100"/>
      <c r="BA44" s="99"/>
      <c r="BB44" s="40"/>
      <c r="BC44" s="40"/>
      <c r="BD44" s="40"/>
      <c r="BE44" s="40"/>
      <c r="BF44" s="40"/>
      <c r="BG44" s="40"/>
      <c r="BH44" s="40"/>
      <c r="BI44" s="40"/>
      <c r="BJ44" s="40"/>
      <c r="BK44" s="40"/>
      <c r="BL44" s="40"/>
      <c r="BM44" s="40"/>
      <c r="BN44" s="40"/>
      <c r="BO44" s="40"/>
      <c r="BP44" s="40"/>
      <c r="BQ44" s="40"/>
      <c r="BR44" s="40"/>
      <c r="BS44" s="40"/>
      <c r="BT44" s="40"/>
      <c r="BU44" s="39"/>
      <c r="BV44" s="40"/>
      <c r="BW44" s="40"/>
      <c r="BX44" s="40"/>
      <c r="BY44" s="40"/>
      <c r="BZ44" s="40"/>
      <c r="CA44" s="40"/>
      <c r="CB44" s="40"/>
      <c r="CC44" s="40"/>
      <c r="CD44" s="40"/>
      <c r="CE44" s="100"/>
    </row>
    <row r="45" spans="2:83" x14ac:dyDescent="0.25">
      <c r="B45" s="120"/>
      <c r="C45" s="37" t="s">
        <v>101</v>
      </c>
      <c r="D45" s="36"/>
      <c r="E45" s="36"/>
      <c r="F45" s="19"/>
      <c r="G45" s="36"/>
      <c r="H45" s="34"/>
      <c r="I45" s="34"/>
      <c r="J45" s="36"/>
      <c r="K45" s="36"/>
      <c r="L45" s="36"/>
      <c r="M45" s="36"/>
      <c r="N45" s="36"/>
      <c r="O45" s="35"/>
      <c r="P45" s="35"/>
      <c r="Q45" s="35"/>
      <c r="R45" s="35"/>
      <c r="S45" s="34"/>
      <c r="T45" s="38"/>
      <c r="U45" s="38"/>
      <c r="V45" s="121"/>
      <c r="W45" s="99"/>
      <c r="X45" s="40"/>
      <c r="Y45" s="40"/>
      <c r="Z45" s="40"/>
      <c r="AA45" s="40"/>
      <c r="AB45" s="40"/>
      <c r="AC45" s="40"/>
      <c r="AD45" s="40"/>
      <c r="AE45" s="40"/>
      <c r="AF45" s="40"/>
      <c r="AG45" s="40"/>
      <c r="AH45" s="40"/>
      <c r="AI45" s="40"/>
      <c r="AJ45" s="40"/>
      <c r="AK45" s="40"/>
      <c r="AL45" s="40"/>
      <c r="AM45" s="40"/>
      <c r="AN45" s="40"/>
      <c r="AO45" s="40"/>
      <c r="AP45" s="40"/>
      <c r="AQ45" s="39"/>
      <c r="AR45" s="40"/>
      <c r="AS45" s="40"/>
      <c r="AT45" s="40"/>
      <c r="AU45" s="40"/>
      <c r="AV45" s="40"/>
      <c r="AW45" s="40"/>
      <c r="AX45" s="40"/>
      <c r="AY45" s="40"/>
      <c r="AZ45" s="100"/>
      <c r="BA45" s="99"/>
      <c r="BB45" s="40"/>
      <c r="BC45" s="40"/>
      <c r="BD45" s="40"/>
      <c r="BE45" s="40"/>
      <c r="BF45" s="40"/>
      <c r="BG45" s="40"/>
      <c r="BH45" s="40"/>
      <c r="BI45" s="40"/>
      <c r="BJ45" s="40"/>
      <c r="BK45" s="40"/>
      <c r="BL45" s="40"/>
      <c r="BM45" s="40"/>
      <c r="BN45" s="40"/>
      <c r="BO45" s="40"/>
      <c r="BP45" s="40"/>
      <c r="BQ45" s="40"/>
      <c r="BR45" s="40"/>
      <c r="BS45" s="40"/>
      <c r="BT45" s="40"/>
      <c r="BU45" s="39"/>
      <c r="BV45" s="40"/>
      <c r="BW45" s="40"/>
      <c r="BX45" s="40"/>
      <c r="BY45" s="40"/>
      <c r="BZ45" s="40"/>
      <c r="CA45" s="40"/>
      <c r="CB45" s="40"/>
      <c r="CC45" s="40"/>
      <c r="CD45" s="40"/>
      <c r="CE45" s="100"/>
    </row>
    <row r="46" spans="2:83" x14ac:dyDescent="0.25">
      <c r="B46" s="201">
        <f>B42+1</f>
        <v>7</v>
      </c>
      <c r="C46" s="202" t="s">
        <v>100</v>
      </c>
      <c r="D46" s="204" t="s">
        <v>26</v>
      </c>
      <c r="E46" s="205">
        <f>21.82+21.19+21.24+12.12+39.55</f>
        <v>115.92</v>
      </c>
      <c r="F46" s="138" t="e">
        <f>#REF!</f>
        <v>#REF!</v>
      </c>
      <c r="G46" s="208" t="e">
        <f t="shared" ref="G46" si="58">F46+I46</f>
        <v>#REF!</v>
      </c>
      <c r="H46" s="208" t="e">
        <f>SUMIF($BA$17:$CE$17,$W$13,BA46:CE46)</f>
        <v>#REF!</v>
      </c>
      <c r="I46" s="208">
        <f>SUMIF($BA$17:$CE$17,$W$13,BA47:CE47)</f>
        <v>0</v>
      </c>
      <c r="J46" s="208" t="e">
        <f t="shared" ref="J46" si="59">H46-I46</f>
        <v>#REF!</v>
      </c>
      <c r="K46" s="208"/>
      <c r="L46" s="196" t="e">
        <f>SUM(BA46:CE46)</f>
        <v>#REF!</v>
      </c>
      <c r="M46" s="198">
        <v>3</v>
      </c>
      <c r="N46" s="200" t="e">
        <f t="shared" ref="N46" si="60">E46-L46</f>
        <v>#REF!</v>
      </c>
      <c r="O46" s="185">
        <v>45108</v>
      </c>
      <c r="P46" s="185">
        <f t="shared" ref="P46" si="61">O46+M46</f>
        <v>45111</v>
      </c>
      <c r="Q46" s="187">
        <f>P46-O46</f>
        <v>3</v>
      </c>
      <c r="R46" s="189" t="e">
        <f>(E46-F46)/(Q46+1)</f>
        <v>#REF!</v>
      </c>
      <c r="S46" s="191"/>
      <c r="T46" s="191"/>
      <c r="U46" s="191"/>
      <c r="V46" s="123" t="s">
        <v>4</v>
      </c>
      <c r="W46" s="101"/>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112"/>
      <c r="BA46" s="60" t="e">
        <f>$R$46</f>
        <v>#REF!</v>
      </c>
      <c r="BB46" s="60" t="e">
        <f t="shared" ref="BB46:BD46" si="62">$R$46</f>
        <v>#REF!</v>
      </c>
      <c r="BC46" s="60" t="e">
        <f t="shared" si="62"/>
        <v>#REF!</v>
      </c>
      <c r="BD46" s="60" t="e">
        <f t="shared" si="62"/>
        <v>#REF!</v>
      </c>
      <c r="BE46" s="98"/>
      <c r="BF46" s="60"/>
      <c r="BG46" s="60"/>
      <c r="BH46" s="60"/>
      <c r="BI46" s="60"/>
      <c r="BJ46" s="60"/>
      <c r="BK46" s="60"/>
      <c r="BL46" s="60"/>
      <c r="BM46" s="60"/>
      <c r="BN46" s="60"/>
      <c r="BO46" s="60"/>
      <c r="BP46" s="60"/>
      <c r="BQ46" s="60"/>
      <c r="BR46" s="60"/>
      <c r="BS46" s="60"/>
      <c r="BT46" s="60"/>
      <c r="BU46" s="60"/>
      <c r="BV46" s="60"/>
      <c r="BW46" s="60"/>
      <c r="BX46" s="60"/>
      <c r="BY46" s="60"/>
      <c r="BZ46" s="60"/>
      <c r="CA46" s="60"/>
      <c r="CB46" s="60"/>
      <c r="CC46" s="60"/>
      <c r="CD46" s="60"/>
      <c r="CE46" s="102"/>
    </row>
    <row r="47" spans="2:83" x14ac:dyDescent="0.25">
      <c r="B47" s="201"/>
      <c r="C47" s="203"/>
      <c r="D47" s="204"/>
      <c r="E47" s="205"/>
      <c r="F47" s="139"/>
      <c r="G47" s="209"/>
      <c r="H47" s="209"/>
      <c r="I47" s="209"/>
      <c r="J47" s="209"/>
      <c r="K47" s="209"/>
      <c r="L47" s="197"/>
      <c r="M47" s="199"/>
      <c r="N47" s="199"/>
      <c r="O47" s="186"/>
      <c r="P47" s="186"/>
      <c r="Q47" s="188"/>
      <c r="R47" s="190"/>
      <c r="S47" s="191"/>
      <c r="T47" s="191"/>
      <c r="U47" s="191"/>
      <c r="V47" s="121" t="s">
        <v>5</v>
      </c>
      <c r="W47" s="103"/>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104"/>
      <c r="BA47" s="103"/>
      <c r="BB47" s="41"/>
      <c r="BC47" s="41"/>
      <c r="BD47" s="41"/>
      <c r="BE47" s="41"/>
      <c r="BF47" s="41"/>
      <c r="BG47" s="41"/>
      <c r="BH47" s="41"/>
      <c r="BI47" s="41"/>
      <c r="BJ47" s="41"/>
      <c r="BK47" s="41"/>
      <c r="BL47" s="41"/>
      <c r="BM47" s="41"/>
      <c r="BN47" s="41"/>
      <c r="BO47" s="41"/>
      <c r="BP47" s="41"/>
      <c r="BQ47" s="41"/>
      <c r="BR47" s="41"/>
      <c r="BS47" s="41"/>
      <c r="BT47" s="41"/>
      <c r="BU47" s="41"/>
      <c r="BV47" s="41"/>
      <c r="BW47" s="41"/>
      <c r="BX47" s="41"/>
      <c r="BY47" s="41"/>
      <c r="BZ47" s="41"/>
      <c r="CA47" s="41"/>
      <c r="CB47" s="41"/>
      <c r="CC47" s="41"/>
      <c r="CD47" s="41"/>
      <c r="CE47" s="104"/>
    </row>
    <row r="48" spans="2:83" x14ac:dyDescent="0.25">
      <c r="B48" s="201">
        <f>B46+1</f>
        <v>8</v>
      </c>
      <c r="C48" s="202" t="s">
        <v>64</v>
      </c>
      <c r="D48" s="204" t="s">
        <v>26</v>
      </c>
      <c r="E48" s="205">
        <f>0.22+0.21+0.21+0.12+0.39</f>
        <v>1.1499999999999999</v>
      </c>
      <c r="F48" s="138" t="e">
        <f>#REF!</f>
        <v>#REF!</v>
      </c>
      <c r="G48" s="208" t="e">
        <f t="shared" ref="G48" si="63">F48+I48</f>
        <v>#REF!</v>
      </c>
      <c r="H48" s="208">
        <f t="shared" ref="H48" si="64">SUMIF($BA$17:$CE$17,$W$13,BA48:CE48)</f>
        <v>0</v>
      </c>
      <c r="I48" s="208">
        <f t="shared" ref="I48" si="65">SUMIF($BA$17:$CE$17,$W$13,BA49:CE49)</f>
        <v>0</v>
      </c>
      <c r="J48" s="208">
        <f t="shared" ref="J48" si="66">H48-I48</f>
        <v>0</v>
      </c>
      <c r="K48" s="208"/>
      <c r="L48" s="196" t="e">
        <f t="shared" ref="L48" si="67">SUM(BA48:CE48)</f>
        <v>#REF!</v>
      </c>
      <c r="M48" s="198">
        <v>2</v>
      </c>
      <c r="N48" s="200" t="e">
        <f t="shared" ref="N48" si="68">E48-L48</f>
        <v>#REF!</v>
      </c>
      <c r="O48" s="185">
        <v>45111</v>
      </c>
      <c r="P48" s="185">
        <f t="shared" ref="P48" si="69">O48+M48</f>
        <v>45113</v>
      </c>
      <c r="Q48" s="187">
        <f t="shared" ref="Q48" si="70">P48-O48</f>
        <v>2</v>
      </c>
      <c r="R48" s="189" t="e">
        <f>(E48-F48)/(Q48+1)</f>
        <v>#REF!</v>
      </c>
      <c r="S48" s="191"/>
      <c r="T48" s="191"/>
      <c r="U48" s="191"/>
      <c r="V48" s="123" t="s">
        <v>4</v>
      </c>
      <c r="W48" s="101"/>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102"/>
      <c r="BA48" s="101"/>
      <c r="BB48" s="60"/>
      <c r="BC48" s="60"/>
      <c r="BD48" s="60" t="e">
        <f>$R$48</f>
        <v>#REF!</v>
      </c>
      <c r="BE48" s="60" t="e">
        <f t="shared" ref="BE48:BF48" si="71">$R$48</f>
        <v>#REF!</v>
      </c>
      <c r="BF48" s="60" t="e">
        <f t="shared" si="71"/>
        <v>#REF!</v>
      </c>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c r="CE48" s="102"/>
    </row>
    <row r="49" spans="2:83" x14ac:dyDescent="0.25">
      <c r="B49" s="201"/>
      <c r="C49" s="203"/>
      <c r="D49" s="204"/>
      <c r="E49" s="205"/>
      <c r="F49" s="139"/>
      <c r="G49" s="209"/>
      <c r="H49" s="209"/>
      <c r="I49" s="209"/>
      <c r="J49" s="209"/>
      <c r="K49" s="209"/>
      <c r="L49" s="197"/>
      <c r="M49" s="199"/>
      <c r="N49" s="199"/>
      <c r="O49" s="186"/>
      <c r="P49" s="186"/>
      <c r="Q49" s="188"/>
      <c r="R49" s="190"/>
      <c r="S49" s="191"/>
      <c r="T49" s="191"/>
      <c r="U49" s="191"/>
      <c r="V49" s="121" t="s">
        <v>5</v>
      </c>
      <c r="W49" s="103"/>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104"/>
      <c r="BA49" s="103"/>
      <c r="BB49" s="41"/>
      <c r="BC49" s="41"/>
      <c r="BD49" s="41"/>
      <c r="BE49" s="41"/>
      <c r="BF49" s="41"/>
      <c r="BG49" s="41"/>
      <c r="BH49" s="41"/>
      <c r="BI49" s="41"/>
      <c r="BJ49" s="41"/>
      <c r="BK49" s="41"/>
      <c r="BL49" s="41"/>
      <c r="BM49" s="41"/>
      <c r="BN49" s="41"/>
      <c r="BO49" s="41"/>
      <c r="BP49" s="41"/>
      <c r="BQ49" s="41"/>
      <c r="BR49" s="41"/>
      <c r="BS49" s="41"/>
      <c r="BT49" s="41"/>
      <c r="BU49" s="41"/>
      <c r="BV49" s="41"/>
      <c r="BW49" s="41"/>
      <c r="BX49" s="41"/>
      <c r="BY49" s="41"/>
      <c r="BZ49" s="41"/>
      <c r="CA49" s="41"/>
      <c r="CB49" s="41"/>
      <c r="CC49" s="41"/>
      <c r="CD49" s="41"/>
      <c r="CE49" s="104"/>
    </row>
    <row r="50" spans="2:83" x14ac:dyDescent="0.25">
      <c r="B50" s="201">
        <f t="shared" ref="B50" si="72">B48+1</f>
        <v>9</v>
      </c>
      <c r="C50" s="202" t="s">
        <v>61</v>
      </c>
      <c r="D50" s="204" t="s">
        <v>27</v>
      </c>
      <c r="E50" s="205">
        <f>132.95+128.97+129.34+73.86+240.88</f>
        <v>706</v>
      </c>
      <c r="F50" s="138" t="e">
        <f>#REF!</f>
        <v>#REF!</v>
      </c>
      <c r="G50" s="208" t="e">
        <f t="shared" ref="G50" si="73">F50+I50</f>
        <v>#REF!</v>
      </c>
      <c r="H50" s="208">
        <f t="shared" ref="H50" si="74">SUMIF($BA$17:$CE$17,$W$13,BA50:CE50)</f>
        <v>0</v>
      </c>
      <c r="I50" s="208">
        <f t="shared" ref="I50" si="75">SUMIF($BA$17:$CE$17,$W$13,BA51:CE51)</f>
        <v>0</v>
      </c>
      <c r="J50" s="208">
        <f t="shared" ref="J50" si="76">H50-I50</f>
        <v>0</v>
      </c>
      <c r="K50" s="208"/>
      <c r="L50" s="196" t="e">
        <f t="shared" ref="L50" si="77">SUM(BA50:CE50)</f>
        <v>#REF!</v>
      </c>
      <c r="M50" s="198">
        <v>3</v>
      </c>
      <c r="N50" s="200" t="e">
        <f t="shared" ref="N50" si="78">E50-L50</f>
        <v>#REF!</v>
      </c>
      <c r="O50" s="185">
        <v>45114</v>
      </c>
      <c r="P50" s="185">
        <f t="shared" ref="P50" si="79">O50+M50</f>
        <v>45117</v>
      </c>
      <c r="Q50" s="187">
        <f t="shared" ref="Q50" si="80">P50-O50</f>
        <v>3</v>
      </c>
      <c r="R50" s="189" t="e">
        <f>(E50-F50)/(Q50+1)</f>
        <v>#REF!</v>
      </c>
      <c r="S50" s="191"/>
      <c r="T50" s="191"/>
      <c r="U50" s="191"/>
      <c r="V50" s="123" t="s">
        <v>4</v>
      </c>
      <c r="W50" s="101"/>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102"/>
      <c r="BA50" s="101"/>
      <c r="BB50" s="60"/>
      <c r="BC50" s="60"/>
      <c r="BD50" s="60"/>
      <c r="BE50" s="60"/>
      <c r="BF50" s="60"/>
      <c r="BG50" s="60" t="e">
        <f>$R$50</f>
        <v>#REF!</v>
      </c>
      <c r="BH50" s="60" t="e">
        <f t="shared" ref="BH50:BJ50" si="81">$R$50</f>
        <v>#REF!</v>
      </c>
      <c r="BI50" s="60" t="e">
        <f t="shared" si="81"/>
        <v>#REF!</v>
      </c>
      <c r="BJ50" s="60" t="e">
        <f t="shared" si="81"/>
        <v>#REF!</v>
      </c>
      <c r="BK50" s="60"/>
      <c r="BL50" s="60"/>
      <c r="BM50" s="60"/>
      <c r="BN50" s="60"/>
      <c r="BO50" s="60"/>
      <c r="BP50" s="60"/>
      <c r="BQ50" s="60"/>
      <c r="BR50" s="60"/>
      <c r="BS50" s="60"/>
      <c r="BT50" s="60"/>
      <c r="BU50" s="60"/>
      <c r="BV50" s="60"/>
      <c r="BW50" s="60"/>
      <c r="BX50" s="60"/>
      <c r="BY50" s="60"/>
      <c r="BZ50" s="60"/>
      <c r="CA50" s="60"/>
      <c r="CB50" s="60"/>
      <c r="CC50" s="60"/>
      <c r="CD50" s="60"/>
      <c r="CE50" s="102"/>
    </row>
    <row r="51" spans="2:83" x14ac:dyDescent="0.25">
      <c r="B51" s="201"/>
      <c r="C51" s="203"/>
      <c r="D51" s="204"/>
      <c r="E51" s="205"/>
      <c r="F51" s="139"/>
      <c r="G51" s="209"/>
      <c r="H51" s="209"/>
      <c r="I51" s="209"/>
      <c r="J51" s="209"/>
      <c r="K51" s="209"/>
      <c r="L51" s="197"/>
      <c r="M51" s="199"/>
      <c r="N51" s="199"/>
      <c r="O51" s="186"/>
      <c r="P51" s="186"/>
      <c r="Q51" s="188"/>
      <c r="R51" s="190"/>
      <c r="S51" s="191"/>
      <c r="T51" s="191"/>
      <c r="U51" s="191"/>
      <c r="V51" s="121" t="s">
        <v>5</v>
      </c>
      <c r="W51" s="103"/>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104"/>
      <c r="BA51" s="103"/>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104"/>
    </row>
    <row r="52" spans="2:83" x14ac:dyDescent="0.25">
      <c r="B52" s="201">
        <f t="shared" ref="B52" si="82">B50+1</f>
        <v>10</v>
      </c>
      <c r="C52" s="202" t="s">
        <v>58</v>
      </c>
      <c r="D52" s="204" t="s">
        <v>29</v>
      </c>
      <c r="E52" s="205">
        <f>60+59+59+33+109</f>
        <v>320</v>
      </c>
      <c r="F52" s="138" t="e">
        <f>#REF!</f>
        <v>#REF!</v>
      </c>
      <c r="G52" s="208" t="e">
        <f t="shared" ref="G52" si="83">F52+I52</f>
        <v>#REF!</v>
      </c>
      <c r="H52" s="208">
        <f t="shared" ref="H52" si="84">SUMIF($BA$17:$CE$17,$W$13,BA52:CE52)</f>
        <v>0</v>
      </c>
      <c r="I52" s="208">
        <f t="shared" ref="I52" si="85">SUMIF($BA$17:$CE$17,$W$13,BA53:CE53)</f>
        <v>0</v>
      </c>
      <c r="J52" s="208">
        <f t="shared" ref="J52" si="86">H52-I52</f>
        <v>0</v>
      </c>
      <c r="K52" s="208"/>
      <c r="L52" s="196" t="e">
        <f t="shared" ref="L52" si="87">SUM(BA52:CE52)</f>
        <v>#REF!</v>
      </c>
      <c r="M52" s="198">
        <v>1</v>
      </c>
      <c r="N52" s="200" t="e">
        <f t="shared" ref="N52" si="88">E52-L52</f>
        <v>#REF!</v>
      </c>
      <c r="O52" s="185">
        <v>45117</v>
      </c>
      <c r="P52" s="185">
        <f t="shared" ref="P52" si="89">O52+M52</f>
        <v>45118</v>
      </c>
      <c r="Q52" s="187">
        <f t="shared" ref="Q52" si="90">P52-O52</f>
        <v>1</v>
      </c>
      <c r="R52" s="189" t="e">
        <f>(E52-F52)/(Q52+1)</f>
        <v>#REF!</v>
      </c>
      <c r="S52" s="191"/>
      <c r="T52" s="191"/>
      <c r="U52" s="191"/>
      <c r="V52" s="123" t="s">
        <v>4</v>
      </c>
      <c r="W52" s="101"/>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102"/>
      <c r="BA52" s="101"/>
      <c r="BB52" s="60"/>
      <c r="BC52" s="60"/>
      <c r="BD52" s="60"/>
      <c r="BE52" s="60"/>
      <c r="BF52" s="60"/>
      <c r="BG52" s="60"/>
      <c r="BH52" s="60"/>
      <c r="BI52" s="60"/>
      <c r="BJ52" s="60" t="e">
        <f>$R$52</f>
        <v>#REF!</v>
      </c>
      <c r="BK52" s="60" t="e">
        <f>$R$52</f>
        <v>#REF!</v>
      </c>
      <c r="BL52" s="60"/>
      <c r="BM52" s="60"/>
      <c r="BN52" s="60"/>
      <c r="BO52" s="60"/>
      <c r="BP52" s="60"/>
      <c r="BQ52" s="60"/>
      <c r="BR52" s="60"/>
      <c r="BS52" s="60"/>
      <c r="BT52" s="60"/>
      <c r="BU52" s="60"/>
      <c r="BV52" s="60"/>
      <c r="BW52" s="60"/>
      <c r="BX52" s="60"/>
      <c r="BY52" s="60"/>
      <c r="BZ52" s="60"/>
      <c r="CA52" s="60"/>
      <c r="CB52" s="60"/>
      <c r="CC52" s="60"/>
      <c r="CD52" s="60"/>
      <c r="CE52" s="102"/>
    </row>
    <row r="53" spans="2:83" x14ac:dyDescent="0.25">
      <c r="B53" s="201"/>
      <c r="C53" s="203"/>
      <c r="D53" s="204"/>
      <c r="E53" s="205"/>
      <c r="F53" s="139"/>
      <c r="G53" s="209"/>
      <c r="H53" s="209"/>
      <c r="I53" s="209"/>
      <c r="J53" s="209"/>
      <c r="K53" s="209"/>
      <c r="L53" s="197"/>
      <c r="M53" s="199"/>
      <c r="N53" s="199"/>
      <c r="O53" s="186"/>
      <c r="P53" s="186"/>
      <c r="Q53" s="188"/>
      <c r="R53" s="190"/>
      <c r="S53" s="191"/>
      <c r="T53" s="191"/>
      <c r="U53" s="191"/>
      <c r="V53" s="121" t="s">
        <v>5</v>
      </c>
      <c r="W53" s="103"/>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104"/>
      <c r="BA53" s="103"/>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104"/>
    </row>
    <row r="54" spans="2:83" ht="33.75" customHeight="1" x14ac:dyDescent="0.25">
      <c r="B54" s="201">
        <f t="shared" ref="B54" si="91">B52+1</f>
        <v>11</v>
      </c>
      <c r="C54" s="202" t="s">
        <v>63</v>
      </c>
      <c r="D54" s="204" t="s">
        <v>26</v>
      </c>
      <c r="E54" s="205">
        <f>8.73+8.47+8.49+4.85+15.83</f>
        <v>46.370000000000005</v>
      </c>
      <c r="F54" s="138" t="e">
        <f>#REF!</f>
        <v>#REF!</v>
      </c>
      <c r="G54" s="208" t="e">
        <f t="shared" ref="G54" si="92">F54+I54</f>
        <v>#REF!</v>
      </c>
      <c r="H54" s="208">
        <f t="shared" ref="H54" si="93">SUMIF($BA$17:$CE$17,$W$13,BA54:CE54)</f>
        <v>0</v>
      </c>
      <c r="I54" s="208">
        <f t="shared" ref="I54" si="94">SUMIF($BA$17:$CE$17,$W$13,BA55:CE55)</f>
        <v>0</v>
      </c>
      <c r="J54" s="208">
        <f t="shared" ref="J54" si="95">H54-I54</f>
        <v>0</v>
      </c>
      <c r="K54" s="208"/>
      <c r="L54" s="196" t="e">
        <f t="shared" ref="L54" si="96">SUM(BA54:CE54)</f>
        <v>#REF!</v>
      </c>
      <c r="M54" s="198">
        <v>3</v>
      </c>
      <c r="N54" s="200" t="e">
        <f t="shared" ref="N54" si="97">E54-L54</f>
        <v>#REF!</v>
      </c>
      <c r="O54" s="185">
        <v>45119</v>
      </c>
      <c r="P54" s="185">
        <f t="shared" ref="P54" si="98">O54+M54</f>
        <v>45122</v>
      </c>
      <c r="Q54" s="187">
        <f t="shared" ref="Q54" si="99">P54-O54</f>
        <v>3</v>
      </c>
      <c r="R54" s="189" t="e">
        <f>(E54-F54)/(Q54+1)</f>
        <v>#REF!</v>
      </c>
      <c r="S54" s="191"/>
      <c r="T54" s="191"/>
      <c r="U54" s="191"/>
      <c r="V54" s="123" t="s">
        <v>4</v>
      </c>
      <c r="W54" s="101"/>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102"/>
      <c r="BA54" s="101"/>
      <c r="BB54" s="60"/>
      <c r="BC54" s="60"/>
      <c r="BD54" s="60"/>
      <c r="BE54" s="60"/>
      <c r="BF54" s="60"/>
      <c r="BG54" s="60"/>
      <c r="BH54" s="60"/>
      <c r="BI54" s="60"/>
      <c r="BJ54" s="60"/>
      <c r="BK54" s="60"/>
      <c r="BL54" s="60" t="e">
        <f>$R$54</f>
        <v>#REF!</v>
      </c>
      <c r="BM54" s="60" t="e">
        <f t="shared" ref="BM54:BO54" si="100">$R$54</f>
        <v>#REF!</v>
      </c>
      <c r="BN54" s="60" t="e">
        <f t="shared" si="100"/>
        <v>#REF!</v>
      </c>
      <c r="BO54" s="60" t="e">
        <f t="shared" si="100"/>
        <v>#REF!</v>
      </c>
      <c r="BP54" s="60"/>
      <c r="BQ54" s="60"/>
      <c r="BR54" s="60"/>
      <c r="BS54" s="60"/>
      <c r="BT54" s="60"/>
      <c r="BU54" s="60"/>
      <c r="BV54" s="60"/>
      <c r="BW54" s="60"/>
      <c r="BX54" s="60"/>
      <c r="BY54" s="60"/>
      <c r="BZ54" s="60"/>
      <c r="CA54" s="60"/>
      <c r="CB54" s="60"/>
      <c r="CC54" s="60"/>
      <c r="CD54" s="60"/>
      <c r="CE54" s="102"/>
    </row>
    <row r="55" spans="2:83" ht="33.75" customHeight="1" x14ac:dyDescent="0.25">
      <c r="B55" s="201"/>
      <c r="C55" s="203"/>
      <c r="D55" s="204"/>
      <c r="E55" s="205"/>
      <c r="F55" s="139"/>
      <c r="G55" s="209"/>
      <c r="H55" s="209"/>
      <c r="I55" s="209"/>
      <c r="J55" s="209"/>
      <c r="K55" s="209"/>
      <c r="L55" s="197"/>
      <c r="M55" s="199"/>
      <c r="N55" s="199"/>
      <c r="O55" s="186"/>
      <c r="P55" s="186"/>
      <c r="Q55" s="188"/>
      <c r="R55" s="190"/>
      <c r="S55" s="191"/>
      <c r="T55" s="191"/>
      <c r="U55" s="191"/>
      <c r="V55" s="121" t="s">
        <v>5</v>
      </c>
      <c r="W55" s="103"/>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104"/>
      <c r="BA55" s="103"/>
      <c r="BB55" s="41"/>
      <c r="BC55" s="41"/>
      <c r="BD55" s="41"/>
      <c r="BE55" s="41"/>
      <c r="BF55" s="41"/>
      <c r="BG55" s="41"/>
      <c r="BH55" s="41"/>
      <c r="BI55" s="41"/>
      <c r="BJ55" s="41"/>
      <c r="BK55" s="41"/>
      <c r="BL55" s="41"/>
      <c r="BM55" s="41"/>
      <c r="BN55" s="41"/>
      <c r="BO55" s="41"/>
      <c r="BP55" s="41"/>
      <c r="BQ55" s="41"/>
      <c r="BR55" s="41"/>
      <c r="BS55" s="41"/>
      <c r="BT55" s="41"/>
      <c r="BU55" s="41"/>
      <c r="BV55" s="41"/>
      <c r="BW55" s="41"/>
      <c r="BX55" s="41"/>
      <c r="BY55" s="41"/>
      <c r="BZ55" s="41"/>
      <c r="CA55" s="41"/>
      <c r="CB55" s="41"/>
      <c r="CC55" s="41"/>
      <c r="CD55" s="41"/>
      <c r="CE55" s="104"/>
    </row>
    <row r="56" spans="2:83" x14ac:dyDescent="0.25">
      <c r="B56" s="201">
        <f t="shared" ref="B56" si="101">B54+1</f>
        <v>12</v>
      </c>
      <c r="C56" s="214" t="s">
        <v>49</v>
      </c>
      <c r="D56" s="204" t="s">
        <v>27</v>
      </c>
      <c r="E56" s="205">
        <v>653.4</v>
      </c>
      <c r="F56" s="138" t="e">
        <f>#REF!</f>
        <v>#REF!</v>
      </c>
      <c r="G56" s="208" t="e">
        <f t="shared" ref="G56" si="102">F56+I56</f>
        <v>#REF!</v>
      </c>
      <c r="H56" s="208">
        <f t="shared" ref="H56" si="103">SUMIF($BA$17:$CE$17,$W$13,BA56:CE56)</f>
        <v>0</v>
      </c>
      <c r="I56" s="208">
        <f t="shared" ref="I56" si="104">SUMIF($BA$17:$CE$17,$W$13,BA57:CE57)</f>
        <v>0</v>
      </c>
      <c r="J56" s="208">
        <f t="shared" ref="J56" si="105">H56-I56</f>
        <v>0</v>
      </c>
      <c r="K56" s="208"/>
      <c r="L56" s="196" t="e">
        <f t="shared" ref="L56" si="106">SUM(BA56:CE56)</f>
        <v>#REF!</v>
      </c>
      <c r="M56" s="198">
        <v>4</v>
      </c>
      <c r="N56" s="200" t="e">
        <f t="shared" ref="N56" si="107">E56-L56</f>
        <v>#REF!</v>
      </c>
      <c r="O56" s="185">
        <v>45126</v>
      </c>
      <c r="P56" s="185">
        <f t="shared" ref="P56" si="108">O56+M56</f>
        <v>45130</v>
      </c>
      <c r="Q56" s="187">
        <f t="shared" ref="Q56" si="109">P56-O56</f>
        <v>4</v>
      </c>
      <c r="R56" s="189" t="e">
        <f>(E56-F56)/(Q56+1)</f>
        <v>#REF!</v>
      </c>
      <c r="S56" s="191"/>
      <c r="T56" s="191"/>
      <c r="U56" s="212" t="s">
        <v>103</v>
      </c>
      <c r="V56" s="123" t="s">
        <v>4</v>
      </c>
      <c r="W56" s="101"/>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102"/>
      <c r="BA56" s="101"/>
      <c r="BB56" s="60"/>
      <c r="BC56" s="60"/>
      <c r="BD56" s="60"/>
      <c r="BE56" s="60"/>
      <c r="BF56" s="60"/>
      <c r="BG56" s="60"/>
      <c r="BH56" s="60"/>
      <c r="BI56" s="60"/>
      <c r="BJ56" s="60"/>
      <c r="BK56" s="60"/>
      <c r="BL56" s="60"/>
      <c r="BM56" s="60"/>
      <c r="BN56" s="60"/>
      <c r="BO56" s="60"/>
      <c r="BP56" s="60"/>
      <c r="BQ56" s="60"/>
      <c r="BR56" s="60"/>
      <c r="BS56" s="60" t="e">
        <f>$R$56</f>
        <v>#REF!</v>
      </c>
      <c r="BT56" s="60" t="e">
        <f t="shared" ref="BT56:BW56" si="110">$R$56</f>
        <v>#REF!</v>
      </c>
      <c r="BU56" s="60" t="e">
        <f t="shared" si="110"/>
        <v>#REF!</v>
      </c>
      <c r="BV56" s="60" t="e">
        <f t="shared" si="110"/>
        <v>#REF!</v>
      </c>
      <c r="BW56" s="60" t="e">
        <f t="shared" si="110"/>
        <v>#REF!</v>
      </c>
      <c r="BX56" s="60"/>
      <c r="BY56" s="60"/>
      <c r="BZ56" s="60"/>
      <c r="CA56" s="60"/>
      <c r="CB56" s="60"/>
      <c r="CC56" s="60"/>
      <c r="CD56" s="60"/>
      <c r="CE56" s="102"/>
    </row>
    <row r="57" spans="2:83" x14ac:dyDescent="0.25">
      <c r="B57" s="201"/>
      <c r="C57" s="215"/>
      <c r="D57" s="204"/>
      <c r="E57" s="205"/>
      <c r="F57" s="139"/>
      <c r="G57" s="209"/>
      <c r="H57" s="209"/>
      <c r="I57" s="209"/>
      <c r="J57" s="209"/>
      <c r="K57" s="209"/>
      <c r="L57" s="197"/>
      <c r="M57" s="199"/>
      <c r="N57" s="199"/>
      <c r="O57" s="186"/>
      <c r="P57" s="186"/>
      <c r="Q57" s="188"/>
      <c r="R57" s="190"/>
      <c r="S57" s="191"/>
      <c r="T57" s="191"/>
      <c r="U57" s="213"/>
      <c r="V57" s="121" t="s">
        <v>5</v>
      </c>
      <c r="W57" s="103"/>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104"/>
      <c r="BA57" s="103"/>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104"/>
    </row>
    <row r="58" spans="2:83" x14ac:dyDescent="0.25">
      <c r="B58" s="122"/>
      <c r="C58" s="37" t="s">
        <v>152</v>
      </c>
      <c r="D58" s="43"/>
      <c r="E58" s="44"/>
      <c r="F58" s="31"/>
      <c r="G58" s="88"/>
      <c r="H58" s="88"/>
      <c r="I58" s="88"/>
      <c r="J58" s="88"/>
      <c r="K58" s="88"/>
      <c r="L58" s="91"/>
      <c r="M58" s="92"/>
      <c r="N58" s="92"/>
      <c r="O58" s="47"/>
      <c r="P58" s="47"/>
      <c r="Q58" s="89"/>
      <c r="R58" s="90"/>
      <c r="S58" s="93"/>
      <c r="T58" s="93"/>
      <c r="U58" s="94"/>
      <c r="V58" s="121"/>
      <c r="W58" s="103"/>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104"/>
      <c r="BA58" s="103"/>
      <c r="BB58" s="41"/>
      <c r="BC58" s="41"/>
      <c r="BD58" s="41"/>
      <c r="BE58" s="41"/>
      <c r="BF58" s="41"/>
      <c r="BG58" s="41"/>
      <c r="BH58" s="41"/>
      <c r="BI58" s="41"/>
      <c r="BJ58" s="41"/>
      <c r="BK58" s="41"/>
      <c r="BL58" s="41"/>
      <c r="BM58" s="41"/>
      <c r="BN58" s="41"/>
      <c r="BO58" s="41"/>
      <c r="BP58" s="41"/>
      <c r="BQ58" s="41"/>
      <c r="BR58" s="41"/>
      <c r="BS58" s="41"/>
      <c r="BT58" s="41"/>
      <c r="BU58" s="41"/>
      <c r="BV58" s="41"/>
      <c r="BW58" s="41"/>
      <c r="BX58" s="41"/>
      <c r="BY58" s="41"/>
      <c r="BZ58" s="41"/>
      <c r="CA58" s="41"/>
      <c r="CB58" s="41"/>
      <c r="CC58" s="41"/>
      <c r="CD58" s="41"/>
      <c r="CE58" s="104"/>
    </row>
    <row r="59" spans="2:83" x14ac:dyDescent="0.25">
      <c r="B59" s="201">
        <f>B56+1</f>
        <v>13</v>
      </c>
      <c r="C59" s="202" t="s">
        <v>49</v>
      </c>
      <c r="D59" s="204" t="s">
        <v>27</v>
      </c>
      <c r="E59" s="205">
        <v>286</v>
      </c>
      <c r="F59" s="138" t="e">
        <f>#REF!</f>
        <v>#REF!</v>
      </c>
      <c r="G59" s="208" t="e">
        <f t="shared" ref="G59" si="111">F59+I59</f>
        <v>#REF!</v>
      </c>
      <c r="H59" s="208">
        <f t="shared" ref="H59" si="112">SUMIF($BA$17:$CE$17,$W$13,BA59:CE59)</f>
        <v>0</v>
      </c>
      <c r="I59" s="208">
        <f t="shared" ref="I59" si="113">SUMIF($BA$17:$CE$17,$W$13,BA60:CE60)</f>
        <v>0</v>
      </c>
      <c r="J59" s="208">
        <f t="shared" ref="J59" si="114">H59-I59</f>
        <v>0</v>
      </c>
      <c r="K59" s="208"/>
      <c r="L59" s="196" t="e">
        <f t="shared" ref="L59" si="115">SUM(BA59:CE59)</f>
        <v>#REF!</v>
      </c>
      <c r="M59" s="198">
        <v>4</v>
      </c>
      <c r="N59" s="200" t="e">
        <f t="shared" ref="N59" si="116">E59-L59</f>
        <v>#REF!</v>
      </c>
      <c r="O59" s="185">
        <v>45126</v>
      </c>
      <c r="P59" s="185">
        <f t="shared" ref="P59" si="117">O59+M59</f>
        <v>45130</v>
      </c>
      <c r="Q59" s="187">
        <f t="shared" ref="Q59" si="118">P59-O59</f>
        <v>4</v>
      </c>
      <c r="R59" s="189" t="e">
        <f>(E59-F59)/(Q59+1)</f>
        <v>#REF!</v>
      </c>
      <c r="S59" s="191"/>
      <c r="T59" s="191"/>
      <c r="U59" s="212" t="s">
        <v>155</v>
      </c>
      <c r="V59" s="123" t="s">
        <v>4</v>
      </c>
      <c r="W59" s="101"/>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102"/>
      <c r="BA59" s="101"/>
      <c r="BB59" s="60"/>
      <c r="BC59" s="60"/>
      <c r="BD59" s="60"/>
      <c r="BE59" s="60"/>
      <c r="BF59" s="60"/>
      <c r="BG59" s="60"/>
      <c r="BH59" s="60"/>
      <c r="BI59" s="60"/>
      <c r="BJ59" s="60"/>
      <c r="BK59" s="60"/>
      <c r="BL59" s="60"/>
      <c r="BM59" s="60"/>
      <c r="BN59" s="60"/>
      <c r="BO59" s="60"/>
      <c r="BP59" s="60"/>
      <c r="BQ59" s="60"/>
      <c r="BR59" s="60"/>
      <c r="BS59" s="60" t="e">
        <f>$R$59</f>
        <v>#REF!</v>
      </c>
      <c r="BT59" s="60" t="e">
        <f t="shared" ref="BT59:BW59" si="119">$R$59</f>
        <v>#REF!</v>
      </c>
      <c r="BU59" s="60" t="e">
        <f t="shared" si="119"/>
        <v>#REF!</v>
      </c>
      <c r="BV59" s="60" t="e">
        <f t="shared" si="119"/>
        <v>#REF!</v>
      </c>
      <c r="BW59" s="60" t="e">
        <f t="shared" si="119"/>
        <v>#REF!</v>
      </c>
      <c r="BX59" s="60"/>
      <c r="BY59" s="60"/>
      <c r="BZ59" s="60"/>
      <c r="CA59" s="60"/>
      <c r="CB59" s="60"/>
      <c r="CC59" s="60"/>
      <c r="CD59" s="60"/>
      <c r="CE59" s="102"/>
    </row>
    <row r="60" spans="2:83" x14ac:dyDescent="0.25">
      <c r="B60" s="201"/>
      <c r="C60" s="203"/>
      <c r="D60" s="204"/>
      <c r="E60" s="205"/>
      <c r="F60" s="139"/>
      <c r="G60" s="209"/>
      <c r="H60" s="209"/>
      <c r="I60" s="209"/>
      <c r="J60" s="209"/>
      <c r="K60" s="209"/>
      <c r="L60" s="197"/>
      <c r="M60" s="199"/>
      <c r="N60" s="199"/>
      <c r="O60" s="186"/>
      <c r="P60" s="186"/>
      <c r="Q60" s="188"/>
      <c r="R60" s="190"/>
      <c r="S60" s="191"/>
      <c r="T60" s="191"/>
      <c r="U60" s="213"/>
      <c r="V60" s="121" t="s">
        <v>5</v>
      </c>
      <c r="W60" s="103"/>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104"/>
      <c r="BA60" s="103"/>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104"/>
    </row>
    <row r="61" spans="2:83" x14ac:dyDescent="0.25">
      <c r="B61" s="120"/>
      <c r="C61" s="37" t="s">
        <v>51</v>
      </c>
      <c r="D61" s="36"/>
      <c r="E61" s="36"/>
      <c r="F61" s="19"/>
      <c r="G61" s="36"/>
      <c r="H61" s="34"/>
      <c r="I61" s="34"/>
      <c r="J61" s="36"/>
      <c r="K61" s="36"/>
      <c r="L61" s="36"/>
      <c r="M61" s="36"/>
      <c r="N61" s="36"/>
      <c r="O61" s="35"/>
      <c r="P61" s="35"/>
      <c r="Q61" s="35"/>
      <c r="R61" s="35"/>
      <c r="S61" s="34"/>
      <c r="T61" s="38"/>
      <c r="U61" s="38"/>
      <c r="V61" s="121"/>
      <c r="W61" s="99"/>
      <c r="X61" s="40"/>
      <c r="Y61" s="40"/>
      <c r="Z61" s="40"/>
      <c r="AA61" s="40"/>
      <c r="AB61" s="40"/>
      <c r="AC61" s="40"/>
      <c r="AD61" s="40"/>
      <c r="AE61" s="40"/>
      <c r="AF61" s="40"/>
      <c r="AG61" s="40"/>
      <c r="AH61" s="40"/>
      <c r="AI61" s="40"/>
      <c r="AJ61" s="40"/>
      <c r="AK61" s="40"/>
      <c r="AL61" s="40"/>
      <c r="AM61" s="40"/>
      <c r="AN61" s="40"/>
      <c r="AO61" s="40"/>
      <c r="AP61" s="40"/>
      <c r="AQ61" s="39"/>
      <c r="AR61" s="40"/>
      <c r="AS61" s="40"/>
      <c r="AT61" s="40"/>
      <c r="AU61" s="40"/>
      <c r="AV61" s="40"/>
      <c r="AW61" s="40"/>
      <c r="AX61" s="40"/>
      <c r="AY61" s="40"/>
      <c r="AZ61" s="100"/>
      <c r="BA61" s="99"/>
      <c r="BB61" s="40"/>
      <c r="BC61" s="40"/>
      <c r="BD61" s="40"/>
      <c r="BE61" s="40"/>
      <c r="BF61" s="40"/>
      <c r="BG61" s="40"/>
      <c r="BH61" s="40"/>
      <c r="BI61" s="40"/>
      <c r="BJ61" s="40"/>
      <c r="BK61" s="40"/>
      <c r="BL61" s="40"/>
      <c r="BM61" s="40"/>
      <c r="BN61" s="40"/>
      <c r="BO61" s="40"/>
      <c r="BP61" s="40"/>
      <c r="BQ61" s="40"/>
      <c r="BR61" s="40"/>
      <c r="BS61" s="40"/>
      <c r="BT61" s="40"/>
      <c r="BU61" s="39"/>
      <c r="BV61" s="40"/>
      <c r="BW61" s="40"/>
      <c r="BX61" s="40"/>
      <c r="BY61" s="40"/>
      <c r="BZ61" s="40"/>
      <c r="CA61" s="40"/>
      <c r="CB61" s="40"/>
      <c r="CC61" s="40"/>
      <c r="CD61" s="40"/>
      <c r="CE61" s="100"/>
    </row>
    <row r="62" spans="2:83" x14ac:dyDescent="0.25">
      <c r="B62" s="201">
        <f>B59+1</f>
        <v>14</v>
      </c>
      <c r="C62" s="202" t="s">
        <v>100</v>
      </c>
      <c r="D62" s="204" t="s">
        <v>26</v>
      </c>
      <c r="E62" s="205">
        <v>159.99</v>
      </c>
      <c r="F62" s="138" t="e">
        <f>#REF!</f>
        <v>#REF!</v>
      </c>
      <c r="G62" s="208" t="e">
        <f t="shared" ref="G62" si="120">F62+I62</f>
        <v>#REF!</v>
      </c>
      <c r="H62" s="208">
        <f>SUMIF($W$17:$AZ$17,$W$13,W62:AZ62)</f>
        <v>0</v>
      </c>
      <c r="I62" s="208">
        <f>SUMIF($W$17:$AZ$17,$W$13,W63:AZ63)</f>
        <v>0</v>
      </c>
      <c r="J62" s="208">
        <f t="shared" ref="J62" si="121">H62-I62</f>
        <v>0</v>
      </c>
      <c r="K62" s="210"/>
      <c r="L62" s="196" t="e">
        <f>SUM(W62:AZ62)</f>
        <v>#REF!</v>
      </c>
      <c r="M62" s="198">
        <v>2</v>
      </c>
      <c r="N62" s="200" t="e">
        <f t="shared" ref="N62" si="122">E62-L62</f>
        <v>#REF!</v>
      </c>
      <c r="O62" s="185">
        <v>45092</v>
      </c>
      <c r="P62" s="185">
        <f t="shared" ref="P62" si="123">O62+M62</f>
        <v>45094</v>
      </c>
      <c r="Q62" s="187">
        <f t="shared" ref="Q62" si="124">P62-O62</f>
        <v>2</v>
      </c>
      <c r="R62" s="189" t="e">
        <f>(E62-F62)/(Q62+1)</f>
        <v>#REF!</v>
      </c>
      <c r="S62" s="191"/>
      <c r="T62" s="191"/>
      <c r="U62" s="191"/>
      <c r="V62" s="123" t="s">
        <v>4</v>
      </c>
      <c r="W62" s="101"/>
      <c r="X62" s="60"/>
      <c r="Y62" s="60"/>
      <c r="Z62" s="60"/>
      <c r="AA62" s="60"/>
      <c r="AB62" s="60"/>
      <c r="AC62" s="60"/>
      <c r="AD62" s="60"/>
      <c r="AE62" s="60"/>
      <c r="AF62" s="60"/>
      <c r="AG62" s="60"/>
      <c r="AH62" s="60"/>
      <c r="AI62" s="60"/>
      <c r="AJ62" s="60"/>
      <c r="AK62" s="60" t="e">
        <f>$R$62</f>
        <v>#REF!</v>
      </c>
      <c r="AL62" s="60" t="e">
        <f>$R$62</f>
        <v>#REF!</v>
      </c>
      <c r="AM62" s="60" t="e">
        <f>$R$62</f>
        <v>#REF!</v>
      </c>
      <c r="AN62" s="60"/>
      <c r="AO62" s="60"/>
      <c r="AP62" s="60"/>
      <c r="AQ62" s="60"/>
      <c r="AR62" s="60"/>
      <c r="AS62" s="60"/>
      <c r="AT62" s="60"/>
      <c r="AU62" s="60"/>
      <c r="AV62" s="60"/>
      <c r="AW62" s="60"/>
      <c r="AX62" s="60"/>
      <c r="AY62" s="60"/>
      <c r="AZ62" s="102"/>
      <c r="BA62" s="101"/>
      <c r="BB62" s="60"/>
      <c r="BC62" s="60"/>
      <c r="BD62" s="60"/>
      <c r="BE62" s="60"/>
      <c r="BF62" s="60"/>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102"/>
    </row>
    <row r="63" spans="2:83" x14ac:dyDescent="0.25">
      <c r="B63" s="201"/>
      <c r="C63" s="203"/>
      <c r="D63" s="204"/>
      <c r="E63" s="205"/>
      <c r="F63" s="139"/>
      <c r="G63" s="209"/>
      <c r="H63" s="209"/>
      <c r="I63" s="209"/>
      <c r="J63" s="209"/>
      <c r="K63" s="211"/>
      <c r="L63" s="197"/>
      <c r="M63" s="199"/>
      <c r="N63" s="199"/>
      <c r="O63" s="186"/>
      <c r="P63" s="186"/>
      <c r="Q63" s="188"/>
      <c r="R63" s="190"/>
      <c r="S63" s="191"/>
      <c r="T63" s="191"/>
      <c r="U63" s="191"/>
      <c r="V63" s="121" t="s">
        <v>5</v>
      </c>
      <c r="W63" s="103"/>
      <c r="X63" s="41"/>
      <c r="Y63" s="41"/>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104"/>
      <c r="BA63" s="103"/>
      <c r="BB63" s="41"/>
      <c r="BC63" s="41"/>
      <c r="BD63" s="41"/>
      <c r="BE63" s="41"/>
      <c r="BF63" s="41"/>
      <c r="BG63" s="41"/>
      <c r="BH63" s="41"/>
      <c r="BI63" s="41"/>
      <c r="BJ63" s="41"/>
      <c r="BK63" s="41"/>
      <c r="BL63" s="41"/>
      <c r="BM63" s="41"/>
      <c r="BN63" s="41"/>
      <c r="BO63" s="41"/>
      <c r="BP63" s="41"/>
      <c r="BQ63" s="41"/>
      <c r="BR63" s="41"/>
      <c r="BS63" s="41"/>
      <c r="BT63" s="41"/>
      <c r="BU63" s="41"/>
      <c r="BV63" s="41"/>
      <c r="BW63" s="41"/>
      <c r="BX63" s="41"/>
      <c r="BY63" s="41"/>
      <c r="BZ63" s="41"/>
      <c r="CA63" s="41"/>
      <c r="CB63" s="41"/>
      <c r="CC63" s="41"/>
      <c r="CD63" s="41"/>
      <c r="CE63" s="104"/>
    </row>
    <row r="64" spans="2:83" x14ac:dyDescent="0.25">
      <c r="B64" s="201">
        <f>B62+1</f>
        <v>15</v>
      </c>
      <c r="C64" s="202" t="s">
        <v>53</v>
      </c>
      <c r="D64" s="204" t="s">
        <v>27</v>
      </c>
      <c r="E64" s="205">
        <v>386</v>
      </c>
      <c r="F64" s="138" t="e">
        <f>#REF!</f>
        <v>#REF!</v>
      </c>
      <c r="G64" s="208" t="e">
        <f t="shared" ref="G64" si="125">F64+I64</f>
        <v>#REF!</v>
      </c>
      <c r="H64" s="208">
        <f>SUMIF($W$17:$AZ$17,$W$13,W64:AZ64)</f>
        <v>0</v>
      </c>
      <c r="I64" s="208">
        <f>SUMIF($W$17:$AZ$17,$W$13,W65:AZ65)</f>
        <v>0</v>
      </c>
      <c r="J64" s="208">
        <f t="shared" ref="J64" si="126">H64-I64</f>
        <v>0</v>
      </c>
      <c r="K64" s="210"/>
      <c r="L64" s="196" t="e">
        <f>SUM(W64:AZ64)</f>
        <v>#REF!</v>
      </c>
      <c r="M64" s="198">
        <v>0</v>
      </c>
      <c r="N64" s="200" t="e">
        <f t="shared" ref="N64" si="127">E64-L64</f>
        <v>#REF!</v>
      </c>
      <c r="O64" s="185">
        <v>45094</v>
      </c>
      <c r="P64" s="185">
        <f t="shared" ref="P64" si="128">O64+M64</f>
        <v>45094</v>
      </c>
      <c r="Q64" s="187">
        <f t="shared" ref="Q64" si="129">P64-O64</f>
        <v>0</v>
      </c>
      <c r="R64" s="189" t="e">
        <f>(E64-F64)/(Q64+1)</f>
        <v>#REF!</v>
      </c>
      <c r="S64" s="191"/>
      <c r="T64" s="191"/>
      <c r="U64" s="191"/>
      <c r="V64" s="123" t="s">
        <v>4</v>
      </c>
      <c r="W64" s="101"/>
      <c r="X64" s="60"/>
      <c r="Y64" s="60"/>
      <c r="Z64" s="60"/>
      <c r="AA64" s="60"/>
      <c r="AB64" s="60"/>
      <c r="AC64" s="60"/>
      <c r="AD64" s="60"/>
      <c r="AE64" s="60"/>
      <c r="AF64" s="60"/>
      <c r="AG64" s="60"/>
      <c r="AH64" s="60"/>
      <c r="AI64" s="60"/>
      <c r="AJ64" s="60"/>
      <c r="AK64" s="60"/>
      <c r="AL64" s="60"/>
      <c r="AM64" s="60" t="e">
        <f>$R$64</f>
        <v>#REF!</v>
      </c>
      <c r="AN64" s="60"/>
      <c r="AO64" s="60"/>
      <c r="AP64" s="60"/>
      <c r="AQ64" s="60"/>
      <c r="AR64" s="60"/>
      <c r="AS64" s="60"/>
      <c r="AT64" s="60"/>
      <c r="AU64" s="60"/>
      <c r="AV64" s="60"/>
      <c r="AW64" s="60"/>
      <c r="AX64" s="60"/>
      <c r="AY64" s="60"/>
      <c r="AZ64" s="102"/>
      <c r="BA64" s="101"/>
      <c r="BB64" s="60"/>
      <c r="BC64" s="60"/>
      <c r="BD64" s="60"/>
      <c r="BE64" s="60"/>
      <c r="BF64" s="60"/>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102"/>
    </row>
    <row r="65" spans="2:83" x14ac:dyDescent="0.25">
      <c r="B65" s="201"/>
      <c r="C65" s="203"/>
      <c r="D65" s="204"/>
      <c r="E65" s="205"/>
      <c r="F65" s="139"/>
      <c r="G65" s="209"/>
      <c r="H65" s="209"/>
      <c r="I65" s="209"/>
      <c r="J65" s="209"/>
      <c r="K65" s="211"/>
      <c r="L65" s="197"/>
      <c r="M65" s="199"/>
      <c r="N65" s="199"/>
      <c r="O65" s="186"/>
      <c r="P65" s="186"/>
      <c r="Q65" s="188"/>
      <c r="R65" s="190"/>
      <c r="S65" s="191"/>
      <c r="T65" s="191"/>
      <c r="U65" s="191"/>
      <c r="V65" s="121" t="s">
        <v>5</v>
      </c>
      <c r="W65" s="103"/>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104"/>
      <c r="BA65" s="103"/>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104"/>
    </row>
    <row r="66" spans="2:83" x14ac:dyDescent="0.25">
      <c r="B66" s="201">
        <f t="shared" ref="B66" si="130">B64+1</f>
        <v>16</v>
      </c>
      <c r="C66" s="202" t="s">
        <v>57</v>
      </c>
      <c r="D66" s="204" t="s">
        <v>27</v>
      </c>
      <c r="E66" s="205">
        <v>206.7</v>
      </c>
      <c r="F66" s="138" t="e">
        <f>#REF!</f>
        <v>#REF!</v>
      </c>
      <c r="G66" s="208" t="e">
        <f t="shared" ref="G66" si="131">F66+I66</f>
        <v>#REF!</v>
      </c>
      <c r="H66" s="208">
        <f>SUMIF($W$17:$AZ$17,$W$13,W66:AZ66)</f>
        <v>0</v>
      </c>
      <c r="I66" s="208">
        <f>SUMIF($W$17:$AZ$17,$W$13,W67:AZ67)</f>
        <v>0</v>
      </c>
      <c r="J66" s="208">
        <f t="shared" ref="J66" si="132">H66-I66</f>
        <v>0</v>
      </c>
      <c r="K66" s="210"/>
      <c r="L66" s="196" t="e">
        <f>SUM(W66:AZ66)</f>
        <v>#REF!</v>
      </c>
      <c r="M66" s="198">
        <v>1</v>
      </c>
      <c r="N66" s="200" t="e">
        <f t="shared" ref="N66" si="133">E66-L66</f>
        <v>#REF!</v>
      </c>
      <c r="O66" s="185">
        <f>O72</f>
        <v>45098</v>
      </c>
      <c r="P66" s="185">
        <f t="shared" ref="P66" si="134">O66+M66</f>
        <v>45099</v>
      </c>
      <c r="Q66" s="187">
        <f t="shared" ref="Q66" si="135">P66-O66</f>
        <v>1</v>
      </c>
      <c r="R66" s="189" t="e">
        <f>(E66-F66)/(Q66+1)</f>
        <v>#REF!</v>
      </c>
      <c r="S66" s="191"/>
      <c r="T66" s="191"/>
      <c r="U66" s="191"/>
      <c r="V66" s="123" t="s">
        <v>4</v>
      </c>
      <c r="W66" s="101"/>
      <c r="X66" s="60"/>
      <c r="Y66" s="60"/>
      <c r="Z66" s="60"/>
      <c r="AA66" s="60"/>
      <c r="AB66" s="60"/>
      <c r="AC66" s="60"/>
      <c r="AD66" s="60"/>
      <c r="AE66" s="60"/>
      <c r="AF66" s="60"/>
      <c r="AG66" s="60"/>
      <c r="AH66" s="60"/>
      <c r="AI66" s="60"/>
      <c r="AJ66" s="60"/>
      <c r="AK66" s="60"/>
      <c r="AL66" s="60"/>
      <c r="AM66" s="60"/>
      <c r="AN66" s="60"/>
      <c r="AO66" s="60"/>
      <c r="AP66" s="60"/>
      <c r="AQ66" s="70" t="e">
        <f>$R$66</f>
        <v>#REF!</v>
      </c>
      <c r="AR66" s="70" t="e">
        <f>$R$66</f>
        <v>#REF!</v>
      </c>
      <c r="AS66" s="60"/>
      <c r="AT66" s="60"/>
      <c r="AU66" s="60"/>
      <c r="AV66" s="60"/>
      <c r="AW66" s="60"/>
      <c r="AX66" s="60"/>
      <c r="AY66" s="60"/>
      <c r="AZ66" s="102"/>
      <c r="BA66" s="101"/>
      <c r="BB66" s="60"/>
      <c r="BC66" s="60"/>
      <c r="BD66" s="60"/>
      <c r="BE66" s="60"/>
      <c r="BF66" s="60"/>
      <c r="BG66" s="60"/>
      <c r="BH66" s="60"/>
      <c r="BI66" s="60"/>
      <c r="BJ66" s="60"/>
      <c r="BK66" s="60"/>
      <c r="BL66" s="60"/>
      <c r="BM66" s="60"/>
      <c r="BN66" s="60"/>
      <c r="BO66" s="60"/>
      <c r="BP66" s="60"/>
      <c r="BQ66" s="60"/>
      <c r="BR66" s="60"/>
      <c r="BS66" s="60"/>
      <c r="BT66" s="60"/>
      <c r="BU66" s="70"/>
      <c r="BV66" s="70"/>
      <c r="BW66" s="60"/>
      <c r="BX66" s="60"/>
      <c r="BY66" s="60"/>
      <c r="BZ66" s="60"/>
      <c r="CA66" s="60"/>
      <c r="CB66" s="60"/>
      <c r="CC66" s="60"/>
      <c r="CD66" s="60"/>
      <c r="CE66" s="102"/>
    </row>
    <row r="67" spans="2:83" x14ac:dyDescent="0.25">
      <c r="B67" s="201"/>
      <c r="C67" s="203"/>
      <c r="D67" s="204"/>
      <c r="E67" s="205"/>
      <c r="F67" s="139"/>
      <c r="G67" s="209"/>
      <c r="H67" s="209"/>
      <c r="I67" s="209"/>
      <c r="J67" s="209"/>
      <c r="K67" s="211"/>
      <c r="L67" s="197"/>
      <c r="M67" s="199"/>
      <c r="N67" s="199"/>
      <c r="O67" s="186"/>
      <c r="P67" s="186"/>
      <c r="Q67" s="188"/>
      <c r="R67" s="190"/>
      <c r="S67" s="191"/>
      <c r="T67" s="191"/>
      <c r="U67" s="191"/>
      <c r="V67" s="121" t="s">
        <v>5</v>
      </c>
      <c r="W67" s="103"/>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104"/>
      <c r="BA67" s="103"/>
      <c r="BB67" s="41"/>
      <c r="BC67" s="41"/>
      <c r="BD67" s="41"/>
      <c r="BE67" s="41"/>
      <c r="BF67" s="41"/>
      <c r="BG67" s="41"/>
      <c r="BH67" s="41"/>
      <c r="BI67" s="41"/>
      <c r="BJ67" s="41"/>
      <c r="BK67" s="41"/>
      <c r="BL67" s="41"/>
      <c r="BM67" s="41"/>
      <c r="BN67" s="41"/>
      <c r="BO67" s="41"/>
      <c r="BP67" s="41"/>
      <c r="BQ67" s="41"/>
      <c r="BR67" s="41"/>
      <c r="BS67" s="41"/>
      <c r="BT67" s="41"/>
      <c r="BU67" s="41"/>
      <c r="BV67" s="41"/>
      <c r="BW67" s="41"/>
      <c r="BX67" s="41"/>
      <c r="BY67" s="41"/>
      <c r="BZ67" s="41"/>
      <c r="CA67" s="41"/>
      <c r="CB67" s="41"/>
      <c r="CC67" s="41"/>
      <c r="CD67" s="41"/>
      <c r="CE67" s="104"/>
    </row>
    <row r="68" spans="2:83" x14ac:dyDescent="0.25">
      <c r="B68" s="201">
        <f t="shared" ref="B68" si="136">B66+1</f>
        <v>17</v>
      </c>
      <c r="C68" s="202" t="s">
        <v>54</v>
      </c>
      <c r="D68" s="204" t="s">
        <v>29</v>
      </c>
      <c r="E68" s="205">
        <v>53</v>
      </c>
      <c r="F68" s="138" t="e">
        <f>#REF!</f>
        <v>#REF!</v>
      </c>
      <c r="G68" s="208" t="e">
        <f t="shared" ref="G68" si="137">F68+I68</f>
        <v>#REF!</v>
      </c>
      <c r="H68" s="208">
        <f>SUMIF($W$17:$AZ$17,$W$13,W68:AZ68)</f>
        <v>0</v>
      </c>
      <c r="I68" s="208">
        <f>SUMIF($W$17:$AZ$17,$W$13,W69:AZ69)</f>
        <v>0</v>
      </c>
      <c r="J68" s="208">
        <f t="shared" ref="J68" si="138">H68-I68</f>
        <v>0</v>
      </c>
      <c r="K68" s="210"/>
      <c r="L68" s="196" t="e">
        <f>SUM(W68:AZ68)</f>
        <v>#REF!</v>
      </c>
      <c r="M68" s="198">
        <v>1</v>
      </c>
      <c r="N68" s="200" t="e">
        <f t="shared" ref="N68" si="139">E68-L68</f>
        <v>#REF!</v>
      </c>
      <c r="O68" s="185">
        <v>45096</v>
      </c>
      <c r="P68" s="185">
        <f t="shared" ref="P68" si="140">O68+M68</f>
        <v>45097</v>
      </c>
      <c r="Q68" s="187">
        <f t="shared" ref="Q68" si="141">P68-O68</f>
        <v>1</v>
      </c>
      <c r="R68" s="189" t="e">
        <f>(E68-F68)/(Q68+1)</f>
        <v>#REF!</v>
      </c>
      <c r="S68" s="191"/>
      <c r="T68" s="191"/>
      <c r="U68" s="191"/>
      <c r="V68" s="123" t="s">
        <v>4</v>
      </c>
      <c r="W68" s="101"/>
      <c r="X68" s="60"/>
      <c r="Y68" s="60"/>
      <c r="Z68" s="60"/>
      <c r="AA68" s="60"/>
      <c r="AB68" s="60"/>
      <c r="AC68" s="60"/>
      <c r="AD68" s="60"/>
      <c r="AE68" s="60"/>
      <c r="AF68" s="60"/>
      <c r="AG68" s="60"/>
      <c r="AH68" s="60"/>
      <c r="AI68" s="60"/>
      <c r="AJ68" s="60"/>
      <c r="AK68" s="60"/>
      <c r="AL68" s="60"/>
      <c r="AM68" s="60"/>
      <c r="AN68" s="60"/>
      <c r="AO68" s="60" t="e">
        <f>$R$68</f>
        <v>#REF!</v>
      </c>
      <c r="AP68" s="70" t="e">
        <f>$R$68</f>
        <v>#REF!</v>
      </c>
      <c r="AQ68" s="60"/>
      <c r="AR68" s="60"/>
      <c r="AS68" s="60"/>
      <c r="AT68" s="60"/>
      <c r="AU68" s="60"/>
      <c r="AV68" s="60"/>
      <c r="AW68" s="60"/>
      <c r="AX68" s="60"/>
      <c r="AY68" s="60"/>
      <c r="AZ68" s="102"/>
      <c r="BA68" s="101"/>
      <c r="BB68" s="60"/>
      <c r="BC68" s="60"/>
      <c r="BD68" s="60"/>
      <c r="BE68" s="60"/>
      <c r="BF68" s="60"/>
      <c r="BG68" s="60"/>
      <c r="BH68" s="60"/>
      <c r="BI68" s="60"/>
      <c r="BJ68" s="60"/>
      <c r="BK68" s="60"/>
      <c r="BL68" s="60"/>
      <c r="BM68" s="60"/>
      <c r="BN68" s="60"/>
      <c r="BO68" s="60"/>
      <c r="BP68" s="60"/>
      <c r="BQ68" s="60"/>
      <c r="BR68" s="60"/>
      <c r="BS68" s="60"/>
      <c r="BT68" s="70"/>
      <c r="BU68" s="60"/>
      <c r="BV68" s="60"/>
      <c r="BW68" s="60"/>
      <c r="BX68" s="60"/>
      <c r="BY68" s="60"/>
      <c r="BZ68" s="60"/>
      <c r="CA68" s="60"/>
      <c r="CB68" s="60"/>
      <c r="CC68" s="60"/>
      <c r="CD68" s="60"/>
      <c r="CE68" s="102"/>
    </row>
    <row r="69" spans="2:83" x14ac:dyDescent="0.25">
      <c r="B69" s="201"/>
      <c r="C69" s="203"/>
      <c r="D69" s="204"/>
      <c r="E69" s="205"/>
      <c r="F69" s="139"/>
      <c r="G69" s="209"/>
      <c r="H69" s="209"/>
      <c r="I69" s="209"/>
      <c r="J69" s="209"/>
      <c r="K69" s="211"/>
      <c r="L69" s="197"/>
      <c r="M69" s="199"/>
      <c r="N69" s="199"/>
      <c r="O69" s="186"/>
      <c r="P69" s="186"/>
      <c r="Q69" s="188"/>
      <c r="R69" s="190"/>
      <c r="S69" s="191"/>
      <c r="T69" s="191"/>
      <c r="U69" s="191"/>
      <c r="V69" s="121" t="s">
        <v>5</v>
      </c>
      <c r="W69" s="103"/>
      <c r="X69" s="41"/>
      <c r="Y69" s="41"/>
      <c r="Z69" s="41"/>
      <c r="AA69" s="41"/>
      <c r="AB69" s="41"/>
      <c r="AC69" s="41"/>
      <c r="AD69" s="41"/>
      <c r="AE69" s="41"/>
      <c r="AF69" s="41"/>
      <c r="AG69" s="41"/>
      <c r="AH69" s="41"/>
      <c r="AI69" s="41"/>
      <c r="AJ69" s="41"/>
      <c r="AK69" s="41"/>
      <c r="AL69" s="41"/>
      <c r="AM69" s="41"/>
      <c r="AN69" s="41"/>
      <c r="AO69" s="41"/>
      <c r="AP69" s="51"/>
      <c r="AQ69" s="41"/>
      <c r="AR69" s="41"/>
      <c r="AS69" s="41"/>
      <c r="AT69" s="41"/>
      <c r="AU69" s="41"/>
      <c r="AV69" s="41"/>
      <c r="AW69" s="41"/>
      <c r="AX69" s="41"/>
      <c r="AY69" s="41"/>
      <c r="AZ69" s="104"/>
      <c r="BA69" s="103"/>
      <c r="BB69" s="41"/>
      <c r="BC69" s="41"/>
      <c r="BD69" s="41"/>
      <c r="BE69" s="41"/>
      <c r="BF69" s="41"/>
      <c r="BG69" s="41"/>
      <c r="BH69" s="41"/>
      <c r="BI69" s="41"/>
      <c r="BJ69" s="41"/>
      <c r="BK69" s="41"/>
      <c r="BL69" s="41"/>
      <c r="BM69" s="41"/>
      <c r="BN69" s="41"/>
      <c r="BO69" s="41"/>
      <c r="BP69" s="41"/>
      <c r="BQ69" s="41"/>
      <c r="BR69" s="41"/>
      <c r="BS69" s="41"/>
      <c r="BT69" s="51"/>
      <c r="BU69" s="41"/>
      <c r="BV69" s="41"/>
      <c r="BW69" s="41"/>
      <c r="BX69" s="41"/>
      <c r="BY69" s="41"/>
      <c r="BZ69" s="41"/>
      <c r="CA69" s="41"/>
      <c r="CB69" s="41"/>
      <c r="CC69" s="41"/>
      <c r="CD69" s="41"/>
      <c r="CE69" s="104"/>
    </row>
    <row r="70" spans="2:83" x14ac:dyDescent="0.25">
      <c r="B70" s="201">
        <f t="shared" ref="B70" si="142">B68+1</f>
        <v>18</v>
      </c>
      <c r="C70" s="202" t="s">
        <v>55</v>
      </c>
      <c r="D70" s="204" t="s">
        <v>29</v>
      </c>
      <c r="E70" s="205">
        <v>453</v>
      </c>
      <c r="F70" s="138" t="e">
        <f>#REF!</f>
        <v>#REF!</v>
      </c>
      <c r="G70" s="208" t="e">
        <f t="shared" ref="G70" si="143">F70+I70</f>
        <v>#REF!</v>
      </c>
      <c r="H70" s="208">
        <f>SUMIF($W$17:$AZ$17,$W$13,W70:AZ70)</f>
        <v>0</v>
      </c>
      <c r="I70" s="208">
        <f>SUMIF($W$17:$AZ$17,$W$13,W71:AZ71)</f>
        <v>0</v>
      </c>
      <c r="J70" s="208">
        <f t="shared" ref="J70" si="144">H70-I70</f>
        <v>0</v>
      </c>
      <c r="K70" s="210"/>
      <c r="L70" s="196" t="e">
        <f>SUM(W70:AZ70)</f>
        <v>#REF!</v>
      </c>
      <c r="M70" s="198">
        <v>0</v>
      </c>
      <c r="N70" s="200" t="e">
        <f t="shared" ref="N70" si="145">E70-L70</f>
        <v>#REF!</v>
      </c>
      <c r="O70" s="185">
        <v>45097</v>
      </c>
      <c r="P70" s="185">
        <f t="shared" ref="P70" si="146">O70+M70</f>
        <v>45097</v>
      </c>
      <c r="Q70" s="187">
        <f t="shared" ref="Q70" si="147">P70-O70</f>
        <v>0</v>
      </c>
      <c r="R70" s="189" t="e">
        <f>(E70-F70)/(Q70+1)</f>
        <v>#REF!</v>
      </c>
      <c r="S70" s="191"/>
      <c r="T70" s="191"/>
      <c r="U70" s="191"/>
      <c r="V70" s="123" t="s">
        <v>4</v>
      </c>
      <c r="W70" s="101"/>
      <c r="X70" s="60"/>
      <c r="Y70" s="60"/>
      <c r="Z70" s="60"/>
      <c r="AA70" s="60"/>
      <c r="AB70" s="60"/>
      <c r="AC70" s="60"/>
      <c r="AD70" s="60"/>
      <c r="AE70" s="60"/>
      <c r="AF70" s="60"/>
      <c r="AG70" s="60"/>
      <c r="AH70" s="60"/>
      <c r="AI70" s="60"/>
      <c r="AJ70" s="60"/>
      <c r="AK70" s="60"/>
      <c r="AL70" s="60"/>
      <c r="AM70" s="60"/>
      <c r="AN70" s="60"/>
      <c r="AO70" s="60"/>
      <c r="AP70" s="73" t="e">
        <f>$R$70</f>
        <v>#REF!</v>
      </c>
      <c r="AQ70" s="60"/>
      <c r="AR70" s="60"/>
      <c r="AS70" s="60"/>
      <c r="AT70" s="60"/>
      <c r="AU70" s="60"/>
      <c r="AV70" s="60"/>
      <c r="AW70" s="60"/>
      <c r="AX70" s="60"/>
      <c r="AY70" s="60"/>
      <c r="AZ70" s="102"/>
      <c r="BA70" s="101"/>
      <c r="BB70" s="60"/>
      <c r="BC70" s="60"/>
      <c r="BD70" s="60"/>
      <c r="BE70" s="60"/>
      <c r="BF70" s="60"/>
      <c r="BG70" s="60"/>
      <c r="BH70" s="60"/>
      <c r="BI70" s="60"/>
      <c r="BJ70" s="60"/>
      <c r="BK70" s="60"/>
      <c r="BL70" s="60"/>
      <c r="BM70" s="60"/>
      <c r="BN70" s="60"/>
      <c r="BO70" s="60"/>
      <c r="BP70" s="60"/>
      <c r="BQ70" s="60"/>
      <c r="BR70" s="60"/>
      <c r="BS70" s="60"/>
      <c r="BT70" s="73"/>
      <c r="BU70" s="60"/>
      <c r="BV70" s="60"/>
      <c r="BW70" s="60"/>
      <c r="BX70" s="60"/>
      <c r="BY70" s="60"/>
      <c r="BZ70" s="60"/>
      <c r="CA70" s="60"/>
      <c r="CB70" s="60"/>
      <c r="CC70" s="60"/>
      <c r="CD70" s="60"/>
      <c r="CE70" s="102"/>
    </row>
    <row r="71" spans="2:83" x14ac:dyDescent="0.25">
      <c r="B71" s="201"/>
      <c r="C71" s="203"/>
      <c r="D71" s="204"/>
      <c r="E71" s="205"/>
      <c r="F71" s="139"/>
      <c r="G71" s="209"/>
      <c r="H71" s="209"/>
      <c r="I71" s="209"/>
      <c r="J71" s="209"/>
      <c r="K71" s="211"/>
      <c r="L71" s="197"/>
      <c r="M71" s="199"/>
      <c r="N71" s="199"/>
      <c r="O71" s="186"/>
      <c r="P71" s="186"/>
      <c r="Q71" s="188"/>
      <c r="R71" s="190"/>
      <c r="S71" s="191"/>
      <c r="T71" s="191"/>
      <c r="U71" s="191"/>
      <c r="V71" s="121" t="s">
        <v>5</v>
      </c>
      <c r="W71" s="103"/>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c r="AX71" s="41"/>
      <c r="AY71" s="41"/>
      <c r="AZ71" s="104"/>
      <c r="BA71" s="103"/>
      <c r="BB71" s="41"/>
      <c r="BC71" s="41"/>
      <c r="BD71" s="41"/>
      <c r="BE71" s="41"/>
      <c r="BF71" s="41"/>
      <c r="BG71" s="41"/>
      <c r="BH71" s="41"/>
      <c r="BI71" s="41"/>
      <c r="BJ71" s="41"/>
      <c r="BK71" s="41"/>
      <c r="BL71" s="41"/>
      <c r="BM71" s="41"/>
      <c r="BN71" s="41"/>
      <c r="BO71" s="41"/>
      <c r="BP71" s="41"/>
      <c r="BQ71" s="41"/>
      <c r="BR71" s="41"/>
      <c r="BS71" s="41"/>
      <c r="BT71" s="41"/>
      <c r="BU71" s="41"/>
      <c r="BV71" s="41"/>
      <c r="BW71" s="41"/>
      <c r="BX71" s="41"/>
      <c r="BY71" s="41"/>
      <c r="BZ71" s="41"/>
      <c r="CA71" s="41"/>
      <c r="CB71" s="41"/>
      <c r="CC71" s="41"/>
      <c r="CD71" s="41"/>
      <c r="CE71" s="104"/>
    </row>
    <row r="72" spans="2:83" x14ac:dyDescent="0.25">
      <c r="B72" s="201">
        <f t="shared" ref="B72" si="148">B70+1</f>
        <v>19</v>
      </c>
      <c r="C72" s="202" t="s">
        <v>148</v>
      </c>
      <c r="D72" s="204" t="s">
        <v>26</v>
      </c>
      <c r="E72" s="205">
        <v>93.6</v>
      </c>
      <c r="F72" s="138" t="e">
        <f>#REF!</f>
        <v>#REF!</v>
      </c>
      <c r="G72" s="208" t="e">
        <f t="shared" ref="G72" si="149">F72+I72</f>
        <v>#REF!</v>
      </c>
      <c r="H72" s="208">
        <f>SUMIF($W$17:$AZ$17,$W$13,W72:AZ72)</f>
        <v>0</v>
      </c>
      <c r="I72" s="208">
        <f>SUMIF($W$17:$AZ$17,$W$13,W73:AZ73)</f>
        <v>0</v>
      </c>
      <c r="J72" s="208">
        <f t="shared" ref="J72" si="150">H72-I72</f>
        <v>0</v>
      </c>
      <c r="K72" s="210"/>
      <c r="L72" s="196" t="e">
        <f>SUM(W72:AZ72)</f>
        <v>#REF!</v>
      </c>
      <c r="M72" s="198">
        <v>2</v>
      </c>
      <c r="N72" s="200" t="e">
        <f t="shared" ref="N72" si="151">E72-L72</f>
        <v>#REF!</v>
      </c>
      <c r="O72" s="185">
        <v>45098</v>
      </c>
      <c r="P72" s="185">
        <f t="shared" ref="P72" si="152">O72+M72</f>
        <v>45100</v>
      </c>
      <c r="Q72" s="187">
        <f t="shared" ref="Q72" si="153">P72-O72</f>
        <v>2</v>
      </c>
      <c r="R72" s="189" t="e">
        <f>(E72-F72)/(Q72+1)</f>
        <v>#REF!</v>
      </c>
      <c r="S72" s="191"/>
      <c r="T72" s="191"/>
      <c r="U72" s="191"/>
      <c r="V72" s="123" t="s">
        <v>4</v>
      </c>
      <c r="W72" s="101"/>
      <c r="X72" s="60"/>
      <c r="Y72" s="60"/>
      <c r="Z72" s="60"/>
      <c r="AA72" s="60"/>
      <c r="AB72" s="60"/>
      <c r="AC72" s="60"/>
      <c r="AD72" s="60"/>
      <c r="AE72" s="60"/>
      <c r="AF72" s="60"/>
      <c r="AG72" s="60"/>
      <c r="AH72" s="60"/>
      <c r="AI72" s="60"/>
      <c r="AJ72" s="60"/>
      <c r="AK72" s="60"/>
      <c r="AL72" s="60"/>
      <c r="AM72" s="60"/>
      <c r="AN72" s="60"/>
      <c r="AO72" s="60"/>
      <c r="AP72" s="60"/>
      <c r="AQ72" s="60" t="e">
        <f>$R$72</f>
        <v>#REF!</v>
      </c>
      <c r="AR72" s="60" t="e">
        <f>$R$72</f>
        <v>#REF!</v>
      </c>
      <c r="AS72" s="60" t="e">
        <f>$R$72</f>
        <v>#REF!</v>
      </c>
      <c r="AT72" s="60"/>
      <c r="AU72" s="60"/>
      <c r="AV72" s="60"/>
      <c r="AW72" s="60"/>
      <c r="AX72" s="60"/>
      <c r="AY72" s="60"/>
      <c r="AZ72" s="102"/>
      <c r="BA72" s="101"/>
      <c r="BB72" s="60"/>
      <c r="BC72" s="60"/>
      <c r="BD72" s="60"/>
      <c r="BE72" s="60"/>
      <c r="BF72" s="60"/>
      <c r="BG72" s="60"/>
      <c r="BH72" s="60"/>
      <c r="BI72" s="60"/>
      <c r="BJ72" s="60"/>
      <c r="BK72" s="60"/>
      <c r="BL72" s="60"/>
      <c r="BM72" s="60"/>
      <c r="BN72" s="60"/>
      <c r="BO72" s="60"/>
      <c r="BP72" s="60"/>
      <c r="BQ72" s="60"/>
      <c r="BR72" s="60"/>
      <c r="BS72" s="60"/>
      <c r="BT72" s="60"/>
      <c r="BU72" s="60"/>
      <c r="BV72" s="60"/>
      <c r="BW72" s="60"/>
      <c r="BX72" s="60"/>
      <c r="BY72" s="60"/>
      <c r="BZ72" s="60"/>
      <c r="CA72" s="60"/>
      <c r="CB72" s="60"/>
      <c r="CC72" s="60"/>
      <c r="CD72" s="60"/>
      <c r="CE72" s="102"/>
    </row>
    <row r="73" spans="2:83" x14ac:dyDescent="0.25">
      <c r="B73" s="201"/>
      <c r="C73" s="203"/>
      <c r="D73" s="204"/>
      <c r="E73" s="205"/>
      <c r="F73" s="139"/>
      <c r="G73" s="209"/>
      <c r="H73" s="209"/>
      <c r="I73" s="209"/>
      <c r="J73" s="209"/>
      <c r="K73" s="211"/>
      <c r="L73" s="197"/>
      <c r="M73" s="199"/>
      <c r="N73" s="199"/>
      <c r="O73" s="186"/>
      <c r="P73" s="186"/>
      <c r="Q73" s="188"/>
      <c r="R73" s="190"/>
      <c r="S73" s="191"/>
      <c r="T73" s="191"/>
      <c r="U73" s="191"/>
      <c r="V73" s="121" t="s">
        <v>5</v>
      </c>
      <c r="W73" s="103"/>
      <c r="X73" s="41"/>
      <c r="Y73" s="41"/>
      <c r="Z73" s="41"/>
      <c r="AA73" s="41"/>
      <c r="AB73" s="41"/>
      <c r="AC73" s="41"/>
      <c r="AD73" s="41"/>
      <c r="AE73" s="41"/>
      <c r="AF73" s="41"/>
      <c r="AG73" s="41"/>
      <c r="AH73" s="41"/>
      <c r="AI73" s="41"/>
      <c r="AJ73" s="41"/>
      <c r="AK73" s="41"/>
      <c r="AL73" s="41"/>
      <c r="AM73" s="41"/>
      <c r="AN73" s="41"/>
      <c r="AO73" s="41"/>
      <c r="AP73" s="41"/>
      <c r="AQ73" s="41"/>
      <c r="AR73" s="41"/>
      <c r="AS73" s="41"/>
      <c r="AT73" s="41"/>
      <c r="AU73" s="41"/>
      <c r="AV73" s="41"/>
      <c r="AW73" s="41"/>
      <c r="AX73" s="41"/>
      <c r="AY73" s="41"/>
      <c r="AZ73" s="104"/>
      <c r="BA73" s="103"/>
      <c r="BB73" s="41"/>
      <c r="BC73" s="41"/>
      <c r="BD73" s="41"/>
      <c r="BE73" s="41"/>
      <c r="BF73" s="41"/>
      <c r="BG73" s="41"/>
      <c r="BH73" s="41"/>
      <c r="BI73" s="41"/>
      <c r="BJ73" s="41"/>
      <c r="BK73" s="41"/>
      <c r="BL73" s="41"/>
      <c r="BM73" s="41"/>
      <c r="BN73" s="41"/>
      <c r="BO73" s="41"/>
      <c r="BP73" s="41"/>
      <c r="BQ73" s="41"/>
      <c r="BR73" s="41"/>
      <c r="BS73" s="41"/>
      <c r="BT73" s="41"/>
      <c r="BU73" s="41"/>
      <c r="BV73" s="41"/>
      <c r="BW73" s="41"/>
      <c r="BX73" s="41"/>
      <c r="BY73" s="41"/>
      <c r="BZ73" s="41"/>
      <c r="CA73" s="41"/>
      <c r="CB73" s="41"/>
      <c r="CC73" s="41"/>
      <c r="CD73" s="41"/>
      <c r="CE73" s="104"/>
    </row>
    <row r="74" spans="2:83" x14ac:dyDescent="0.25">
      <c r="B74" s="201">
        <f t="shared" ref="B74" si="154">B72+1</f>
        <v>20</v>
      </c>
      <c r="C74" s="202" t="s">
        <v>58</v>
      </c>
      <c r="D74" s="216" t="s">
        <v>29</v>
      </c>
      <c r="E74" s="218">
        <v>12</v>
      </c>
      <c r="F74" s="138" t="e">
        <f>#REF!</f>
        <v>#REF!</v>
      </c>
      <c r="G74" s="208" t="e">
        <f t="shared" ref="G74" si="155">F74+I74</f>
        <v>#REF!</v>
      </c>
      <c r="H74" s="208">
        <f>SUMIF($W$17:$AZ$17,$W$13,W74:AZ74)</f>
        <v>0</v>
      </c>
      <c r="I74" s="208">
        <f>SUMIF($W$17:$AZ$17,$W$13,W75:AZ75)</f>
        <v>0</v>
      </c>
      <c r="J74" s="208">
        <f t="shared" ref="J74" si="156">H74-I74</f>
        <v>0</v>
      </c>
      <c r="K74" s="210"/>
      <c r="L74" s="196" t="e">
        <f>SUM(W74:AZ74)</f>
        <v>#REF!</v>
      </c>
      <c r="M74" s="198">
        <v>0</v>
      </c>
      <c r="N74" s="200" t="e">
        <f t="shared" ref="N74" si="157">E74-L74</f>
        <v>#REF!</v>
      </c>
      <c r="O74" s="185">
        <v>45100</v>
      </c>
      <c r="P74" s="185">
        <f t="shared" ref="P74" si="158">O74+M74</f>
        <v>45100</v>
      </c>
      <c r="Q74" s="187">
        <f t="shared" ref="Q74" si="159">P74-O74</f>
        <v>0</v>
      </c>
      <c r="R74" s="189" t="e">
        <f>(E74-F74)/(Q74+1)</f>
        <v>#REF!</v>
      </c>
      <c r="S74" s="191"/>
      <c r="T74" s="191"/>
      <c r="U74" s="191"/>
      <c r="V74" s="123" t="s">
        <v>4</v>
      </c>
      <c r="W74" s="101"/>
      <c r="X74" s="60"/>
      <c r="Y74" s="60"/>
      <c r="Z74" s="60"/>
      <c r="AA74" s="60"/>
      <c r="AB74" s="60"/>
      <c r="AC74" s="60"/>
      <c r="AD74" s="60"/>
      <c r="AE74" s="60"/>
      <c r="AF74" s="60"/>
      <c r="AG74" s="60"/>
      <c r="AH74" s="60"/>
      <c r="AI74" s="60"/>
      <c r="AJ74" s="60"/>
      <c r="AK74" s="60"/>
      <c r="AL74" s="60"/>
      <c r="AM74" s="60"/>
      <c r="AN74" s="60"/>
      <c r="AO74" s="60"/>
      <c r="AP74" s="60"/>
      <c r="AQ74" s="60"/>
      <c r="AR74" s="60"/>
      <c r="AS74" s="60" t="e">
        <f>$R$74</f>
        <v>#REF!</v>
      </c>
      <c r="AT74" s="60"/>
      <c r="AU74" s="60"/>
      <c r="AV74" s="60"/>
      <c r="AW74" s="60"/>
      <c r="AX74" s="60"/>
      <c r="AY74" s="60"/>
      <c r="AZ74" s="102"/>
      <c r="BA74" s="101"/>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102"/>
    </row>
    <row r="75" spans="2:83" x14ac:dyDescent="0.25">
      <c r="B75" s="201"/>
      <c r="C75" s="203"/>
      <c r="D75" s="217"/>
      <c r="E75" s="219"/>
      <c r="F75" s="139"/>
      <c r="G75" s="209"/>
      <c r="H75" s="209"/>
      <c r="I75" s="209"/>
      <c r="J75" s="209"/>
      <c r="K75" s="211"/>
      <c r="L75" s="197"/>
      <c r="M75" s="199"/>
      <c r="N75" s="199"/>
      <c r="O75" s="186"/>
      <c r="P75" s="186"/>
      <c r="Q75" s="188"/>
      <c r="R75" s="190"/>
      <c r="S75" s="191"/>
      <c r="T75" s="191"/>
      <c r="U75" s="191"/>
      <c r="V75" s="121" t="s">
        <v>5</v>
      </c>
      <c r="W75" s="103"/>
      <c r="X75" s="41"/>
      <c r="Y75" s="41"/>
      <c r="Z75" s="41"/>
      <c r="AA75" s="41"/>
      <c r="AB75" s="41"/>
      <c r="AC75" s="41"/>
      <c r="AD75" s="41"/>
      <c r="AE75" s="41"/>
      <c r="AF75" s="41"/>
      <c r="AG75" s="41"/>
      <c r="AH75" s="41"/>
      <c r="AI75" s="41"/>
      <c r="AJ75" s="41"/>
      <c r="AK75" s="41"/>
      <c r="AL75" s="41"/>
      <c r="AM75" s="41"/>
      <c r="AN75" s="41"/>
      <c r="AO75" s="41"/>
      <c r="AP75" s="41"/>
      <c r="AQ75" s="41"/>
      <c r="AR75" s="41"/>
      <c r="AS75" s="41"/>
      <c r="AT75" s="41"/>
      <c r="AU75" s="41"/>
      <c r="AV75" s="41"/>
      <c r="AW75" s="41"/>
      <c r="AX75" s="41"/>
      <c r="AY75" s="41"/>
      <c r="AZ75" s="104"/>
      <c r="BA75" s="103"/>
      <c r="BB75" s="41"/>
      <c r="BC75" s="41"/>
      <c r="BD75" s="41"/>
      <c r="BE75" s="41"/>
      <c r="BF75" s="41"/>
      <c r="BG75" s="41"/>
      <c r="BH75" s="41"/>
      <c r="BI75" s="41"/>
      <c r="BJ75" s="41"/>
      <c r="BK75" s="41"/>
      <c r="BL75" s="41"/>
      <c r="BM75" s="41"/>
      <c r="BN75" s="41"/>
      <c r="BO75" s="41"/>
      <c r="BP75" s="41"/>
      <c r="BQ75" s="41"/>
      <c r="BR75" s="41"/>
      <c r="BS75" s="41"/>
      <c r="BT75" s="41"/>
      <c r="BU75" s="41"/>
      <c r="BV75" s="41"/>
      <c r="BW75" s="41"/>
      <c r="BX75" s="41"/>
      <c r="BY75" s="41"/>
      <c r="BZ75" s="41"/>
      <c r="CA75" s="41"/>
      <c r="CB75" s="41"/>
      <c r="CC75" s="41"/>
      <c r="CD75" s="41"/>
      <c r="CE75" s="104"/>
    </row>
    <row r="76" spans="2:83" x14ac:dyDescent="0.25">
      <c r="B76" s="201">
        <f t="shared" ref="B76" si="160">B74+1</f>
        <v>21</v>
      </c>
      <c r="C76" s="202" t="s">
        <v>59</v>
      </c>
      <c r="D76" s="216" t="s">
        <v>27</v>
      </c>
      <c r="E76" s="218">
        <v>37.200000000000003</v>
      </c>
      <c r="F76" s="138" t="e">
        <f>#REF!</f>
        <v>#REF!</v>
      </c>
      <c r="G76" s="208" t="e">
        <f t="shared" ref="G76" si="161">F76+I76</f>
        <v>#REF!</v>
      </c>
      <c r="H76" s="208">
        <f>SUMIF($W$17:$AZ$17,$W$13,W76:AZ76)</f>
        <v>0</v>
      </c>
      <c r="I76" s="208">
        <f>SUMIF($W$17:$AZ$17,$W$13,W77:AZ77)</f>
        <v>0</v>
      </c>
      <c r="J76" s="208">
        <f t="shared" ref="J76" si="162">H76-I76</f>
        <v>0</v>
      </c>
      <c r="K76" s="210"/>
      <c r="L76" s="196" t="e">
        <f>SUM(W76:AZ76)</f>
        <v>#REF!</v>
      </c>
      <c r="M76" s="198">
        <v>1</v>
      </c>
      <c r="N76" s="200" t="e">
        <f t="shared" ref="N76" si="163">E76-L76</f>
        <v>#REF!</v>
      </c>
      <c r="O76" s="185">
        <v>45100</v>
      </c>
      <c r="P76" s="185">
        <f t="shared" ref="P76" si="164">O76+M76</f>
        <v>45101</v>
      </c>
      <c r="Q76" s="187">
        <f t="shared" ref="Q76" si="165">P76-O76</f>
        <v>1</v>
      </c>
      <c r="R76" s="189" t="e">
        <f>(E76-F76)/(Q76+1)</f>
        <v>#REF!</v>
      </c>
      <c r="S76" s="191"/>
      <c r="T76" s="191"/>
      <c r="U76" s="191"/>
      <c r="V76" s="123" t="s">
        <v>4</v>
      </c>
      <c r="W76" s="101"/>
      <c r="X76" s="60"/>
      <c r="Y76" s="60"/>
      <c r="Z76" s="60"/>
      <c r="AA76" s="60"/>
      <c r="AB76" s="60"/>
      <c r="AC76" s="60"/>
      <c r="AD76" s="60"/>
      <c r="AE76" s="60"/>
      <c r="AF76" s="60"/>
      <c r="AG76" s="60"/>
      <c r="AH76" s="60"/>
      <c r="AI76" s="60"/>
      <c r="AJ76" s="60"/>
      <c r="AK76" s="60"/>
      <c r="AL76" s="60"/>
      <c r="AM76" s="60"/>
      <c r="AN76" s="60"/>
      <c r="AO76" s="60"/>
      <c r="AP76" s="60"/>
      <c r="AQ76" s="60"/>
      <c r="AR76" s="60"/>
      <c r="AS76" s="60" t="e">
        <f>$R$76</f>
        <v>#REF!</v>
      </c>
      <c r="AT76" s="60" t="e">
        <f>$R$76</f>
        <v>#REF!</v>
      </c>
      <c r="AU76" s="60"/>
      <c r="AV76" s="60"/>
      <c r="AW76" s="60"/>
      <c r="AX76" s="60"/>
      <c r="AY76" s="60"/>
      <c r="AZ76" s="102"/>
      <c r="BA76" s="101"/>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102"/>
    </row>
    <row r="77" spans="2:83" x14ac:dyDescent="0.25">
      <c r="B77" s="201"/>
      <c r="C77" s="203"/>
      <c r="D77" s="217"/>
      <c r="E77" s="219"/>
      <c r="F77" s="139"/>
      <c r="G77" s="209"/>
      <c r="H77" s="209"/>
      <c r="I77" s="209"/>
      <c r="J77" s="209"/>
      <c r="K77" s="211"/>
      <c r="L77" s="197"/>
      <c r="M77" s="199"/>
      <c r="N77" s="199"/>
      <c r="O77" s="186"/>
      <c r="P77" s="186"/>
      <c r="Q77" s="188"/>
      <c r="R77" s="190"/>
      <c r="S77" s="191"/>
      <c r="T77" s="191"/>
      <c r="U77" s="191"/>
      <c r="V77" s="121" t="s">
        <v>5</v>
      </c>
      <c r="W77" s="103"/>
      <c r="X77" s="41"/>
      <c r="Y77" s="41"/>
      <c r="Z77" s="41"/>
      <c r="AA77" s="41"/>
      <c r="AB77" s="41"/>
      <c r="AC77" s="41"/>
      <c r="AD77" s="41"/>
      <c r="AE77" s="41"/>
      <c r="AF77" s="41"/>
      <c r="AG77" s="41"/>
      <c r="AH77" s="41"/>
      <c r="AI77" s="41"/>
      <c r="AJ77" s="41"/>
      <c r="AK77" s="41"/>
      <c r="AL77" s="41"/>
      <c r="AM77" s="41"/>
      <c r="AN77" s="41"/>
      <c r="AO77" s="41"/>
      <c r="AP77" s="41"/>
      <c r="AQ77" s="41"/>
      <c r="AR77" s="41"/>
      <c r="AS77" s="41"/>
      <c r="AT77" s="41"/>
      <c r="AU77" s="41"/>
      <c r="AV77" s="41"/>
      <c r="AW77" s="41"/>
      <c r="AX77" s="41"/>
      <c r="AY77" s="41"/>
      <c r="AZ77" s="104"/>
      <c r="BA77" s="103"/>
      <c r="BB77" s="41"/>
      <c r="BC77" s="41"/>
      <c r="BD77" s="41"/>
      <c r="BE77" s="41"/>
      <c r="BF77" s="41"/>
      <c r="BG77" s="41"/>
      <c r="BH77" s="41"/>
      <c r="BI77" s="41"/>
      <c r="BJ77" s="41"/>
      <c r="BK77" s="41"/>
      <c r="BL77" s="41"/>
      <c r="BM77" s="41"/>
      <c r="BN77" s="41"/>
      <c r="BO77" s="41"/>
      <c r="BP77" s="41"/>
      <c r="BQ77" s="41"/>
      <c r="BR77" s="41"/>
      <c r="BS77" s="41"/>
      <c r="BT77" s="41"/>
      <c r="BU77" s="41"/>
      <c r="BV77" s="41"/>
      <c r="BW77" s="41"/>
      <c r="BX77" s="41"/>
      <c r="BY77" s="41"/>
      <c r="BZ77" s="41"/>
      <c r="CA77" s="41"/>
      <c r="CB77" s="41"/>
      <c r="CC77" s="41"/>
      <c r="CD77" s="41"/>
      <c r="CE77" s="104"/>
    </row>
    <row r="78" spans="2:83" x14ac:dyDescent="0.25">
      <c r="B78" s="201">
        <f t="shared" ref="B78" si="166">B76+1</f>
        <v>22</v>
      </c>
      <c r="C78" s="202" t="s">
        <v>60</v>
      </c>
      <c r="D78" s="216" t="s">
        <v>29</v>
      </c>
      <c r="E78" s="218">
        <v>12</v>
      </c>
      <c r="F78" s="138" t="e">
        <f>#REF!</f>
        <v>#REF!</v>
      </c>
      <c r="G78" s="208" t="e">
        <f t="shared" ref="G78" si="167">F78+I78</f>
        <v>#REF!</v>
      </c>
      <c r="H78" s="208">
        <f>SUMIF($W$17:$AZ$17,$W$13,W78:AZ78)</f>
        <v>0</v>
      </c>
      <c r="I78" s="208">
        <f>SUMIF($W$17:$AZ$17,$W$13,W79:AZ79)</f>
        <v>0</v>
      </c>
      <c r="J78" s="208">
        <f t="shared" ref="J78" si="168">H78-I78</f>
        <v>0</v>
      </c>
      <c r="K78" s="210"/>
      <c r="L78" s="196" t="e">
        <f>SUM(W78:AZ78)</f>
        <v>#REF!</v>
      </c>
      <c r="M78" s="198">
        <v>0</v>
      </c>
      <c r="N78" s="200" t="e">
        <f t="shared" ref="N78" si="169">E78-L78</f>
        <v>#REF!</v>
      </c>
      <c r="O78" s="185">
        <v>45100</v>
      </c>
      <c r="P78" s="185">
        <f t="shared" ref="P78" si="170">O78+M78</f>
        <v>45100</v>
      </c>
      <c r="Q78" s="187">
        <f t="shared" ref="Q78" si="171">P78-O78</f>
        <v>0</v>
      </c>
      <c r="R78" s="189" t="e">
        <f>(E78-F78)/(Q78+1)</f>
        <v>#REF!</v>
      </c>
      <c r="S78" s="191"/>
      <c r="T78" s="191"/>
      <c r="U78" s="191"/>
      <c r="V78" s="123" t="s">
        <v>4</v>
      </c>
      <c r="W78" s="101"/>
      <c r="X78" s="60"/>
      <c r="Y78" s="60"/>
      <c r="Z78" s="60"/>
      <c r="AA78" s="60"/>
      <c r="AB78" s="60"/>
      <c r="AC78" s="60"/>
      <c r="AD78" s="60"/>
      <c r="AE78" s="60"/>
      <c r="AF78" s="60"/>
      <c r="AG78" s="60"/>
      <c r="AH78" s="60"/>
      <c r="AI78" s="60"/>
      <c r="AJ78" s="60"/>
      <c r="AK78" s="60"/>
      <c r="AL78" s="60"/>
      <c r="AM78" s="60"/>
      <c r="AN78" s="60"/>
      <c r="AO78" s="60"/>
      <c r="AP78" s="60"/>
      <c r="AQ78" s="60"/>
      <c r="AR78" s="60"/>
      <c r="AS78" s="60"/>
      <c r="AT78" s="60" t="e">
        <f>$R$78</f>
        <v>#REF!</v>
      </c>
      <c r="AU78" s="60"/>
      <c r="AV78" s="60"/>
      <c r="AW78" s="60"/>
      <c r="AX78" s="60"/>
      <c r="AY78" s="60"/>
      <c r="AZ78" s="102"/>
      <c r="BA78" s="101"/>
      <c r="BB78" s="60"/>
      <c r="BC78" s="60"/>
      <c r="BD78" s="60"/>
      <c r="BE78" s="60"/>
      <c r="BF78" s="60"/>
      <c r="BG78" s="60"/>
      <c r="BH78" s="60"/>
      <c r="BI78" s="60"/>
      <c r="BJ78" s="60"/>
      <c r="BK78" s="60"/>
      <c r="BL78" s="60"/>
      <c r="BM78" s="60"/>
      <c r="BN78" s="60"/>
      <c r="BO78" s="60"/>
      <c r="BP78" s="60"/>
      <c r="BQ78" s="60"/>
      <c r="BR78" s="60"/>
      <c r="BS78" s="60"/>
      <c r="BT78" s="60"/>
      <c r="BU78" s="60"/>
      <c r="BV78" s="60"/>
      <c r="BW78" s="60"/>
      <c r="BX78" s="60"/>
      <c r="BY78" s="60"/>
      <c r="BZ78" s="60"/>
      <c r="CA78" s="60"/>
      <c r="CB78" s="60"/>
      <c r="CC78" s="60"/>
      <c r="CD78" s="60"/>
      <c r="CE78" s="102"/>
    </row>
    <row r="79" spans="2:83" x14ac:dyDescent="0.25">
      <c r="B79" s="201"/>
      <c r="C79" s="203"/>
      <c r="D79" s="217"/>
      <c r="E79" s="219"/>
      <c r="F79" s="139"/>
      <c r="G79" s="209"/>
      <c r="H79" s="209"/>
      <c r="I79" s="209"/>
      <c r="J79" s="209"/>
      <c r="K79" s="211"/>
      <c r="L79" s="197"/>
      <c r="M79" s="199"/>
      <c r="N79" s="199"/>
      <c r="O79" s="186"/>
      <c r="P79" s="186"/>
      <c r="Q79" s="188"/>
      <c r="R79" s="190"/>
      <c r="S79" s="191"/>
      <c r="T79" s="191"/>
      <c r="U79" s="191"/>
      <c r="V79" s="121" t="s">
        <v>5</v>
      </c>
      <c r="W79" s="103"/>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104"/>
      <c r="BA79" s="103"/>
      <c r="BB79" s="41"/>
      <c r="BC79" s="41"/>
      <c r="BD79" s="41"/>
      <c r="BE79" s="41"/>
      <c r="BF79" s="41"/>
      <c r="BG79" s="41"/>
      <c r="BH79" s="41"/>
      <c r="BI79" s="41"/>
      <c r="BJ79" s="41"/>
      <c r="BK79" s="41"/>
      <c r="BL79" s="41"/>
      <c r="BM79" s="41"/>
      <c r="BN79" s="41"/>
      <c r="BO79" s="41"/>
      <c r="BP79" s="41"/>
      <c r="BQ79" s="41"/>
      <c r="BR79" s="41"/>
      <c r="BS79" s="41"/>
      <c r="BT79" s="41"/>
      <c r="BU79" s="41"/>
      <c r="BV79" s="41"/>
      <c r="BW79" s="41"/>
      <c r="BX79" s="41"/>
      <c r="BY79" s="41"/>
      <c r="BZ79" s="41"/>
      <c r="CA79" s="41"/>
      <c r="CB79" s="41"/>
      <c r="CC79" s="41"/>
      <c r="CD79" s="41"/>
      <c r="CE79" s="104"/>
    </row>
    <row r="80" spans="2:83" x14ac:dyDescent="0.25">
      <c r="B80" s="201">
        <f t="shared" ref="B80" si="172">B78+1</f>
        <v>23</v>
      </c>
      <c r="C80" s="202" t="s">
        <v>61</v>
      </c>
      <c r="D80" s="216" t="s">
        <v>27</v>
      </c>
      <c r="E80" s="218">
        <v>11.5</v>
      </c>
      <c r="F80" s="138" t="e">
        <f>#REF!</f>
        <v>#REF!</v>
      </c>
      <c r="G80" s="208" t="e">
        <f t="shared" ref="G80" si="173">F80+I80</f>
        <v>#REF!</v>
      </c>
      <c r="H80" s="208">
        <f>SUMIF($W$17:$AZ$17,$W$13,W80:AZ80)</f>
        <v>0</v>
      </c>
      <c r="I80" s="208">
        <f>SUMIF($W$17:$AZ$17,$W$13,W81:AZ81)</f>
        <v>0</v>
      </c>
      <c r="J80" s="208">
        <f t="shared" ref="J80" si="174">H80-I80</f>
        <v>0</v>
      </c>
      <c r="K80" s="210"/>
      <c r="L80" s="196" t="e">
        <f>SUM(W80:AZ80)</f>
        <v>#REF!</v>
      </c>
      <c r="M80" s="198">
        <v>1</v>
      </c>
      <c r="N80" s="200" t="e">
        <f t="shared" ref="N80" si="175">E80-L80</f>
        <v>#REF!</v>
      </c>
      <c r="O80" s="185">
        <v>45101</v>
      </c>
      <c r="P80" s="185">
        <f t="shared" ref="P80" si="176">O80+M80</f>
        <v>45102</v>
      </c>
      <c r="Q80" s="187">
        <f t="shared" ref="Q80" si="177">P80-O80</f>
        <v>1</v>
      </c>
      <c r="R80" s="189" t="e">
        <f>(E80-F80)/(Q80+1)</f>
        <v>#REF!</v>
      </c>
      <c r="S80" s="191"/>
      <c r="T80" s="191"/>
      <c r="U80" s="191"/>
      <c r="V80" s="123" t="s">
        <v>4</v>
      </c>
      <c r="W80" s="101"/>
      <c r="X80" s="60"/>
      <c r="Y80" s="60"/>
      <c r="Z80" s="60"/>
      <c r="AA80" s="60"/>
      <c r="AB80" s="60"/>
      <c r="AC80" s="60"/>
      <c r="AD80" s="60"/>
      <c r="AE80" s="60"/>
      <c r="AF80" s="60"/>
      <c r="AG80" s="60"/>
      <c r="AH80" s="60"/>
      <c r="AI80" s="60"/>
      <c r="AJ80" s="60"/>
      <c r="AK80" s="60"/>
      <c r="AL80" s="60"/>
      <c r="AM80" s="60"/>
      <c r="AN80" s="60"/>
      <c r="AO80" s="60"/>
      <c r="AP80" s="60"/>
      <c r="AQ80" s="60"/>
      <c r="AR80" s="60"/>
      <c r="AS80" s="60"/>
      <c r="AT80" s="60" t="e">
        <f>$R$80</f>
        <v>#REF!</v>
      </c>
      <c r="AU80" s="60" t="e">
        <f>$R$80</f>
        <v>#REF!</v>
      </c>
      <c r="AV80" s="60"/>
      <c r="AW80" s="60"/>
      <c r="AX80" s="60"/>
      <c r="AY80" s="60"/>
      <c r="AZ80" s="102"/>
      <c r="BA80" s="101"/>
      <c r="BB80" s="60"/>
      <c r="BC80" s="60"/>
      <c r="BD80" s="60"/>
      <c r="BE80" s="60"/>
      <c r="BF80" s="60"/>
      <c r="BG80" s="60"/>
      <c r="BH80" s="60"/>
      <c r="BI80" s="60"/>
      <c r="BJ80" s="60"/>
      <c r="BK80" s="60"/>
      <c r="BL80" s="60"/>
      <c r="BM80" s="60"/>
      <c r="BN80" s="60"/>
      <c r="BO80" s="60"/>
      <c r="BP80" s="60"/>
      <c r="BQ80" s="60"/>
      <c r="BR80" s="60"/>
      <c r="BS80" s="60"/>
      <c r="BT80" s="60"/>
      <c r="BU80" s="60"/>
      <c r="BV80" s="60"/>
      <c r="BW80" s="60"/>
      <c r="BX80" s="60"/>
      <c r="BY80" s="60"/>
      <c r="BZ80" s="60"/>
      <c r="CA80" s="60"/>
      <c r="CB80" s="60"/>
      <c r="CC80" s="60"/>
      <c r="CD80" s="60"/>
      <c r="CE80" s="102"/>
    </row>
    <row r="81" spans="1:83" x14ac:dyDescent="0.25">
      <c r="B81" s="201"/>
      <c r="C81" s="203"/>
      <c r="D81" s="217"/>
      <c r="E81" s="219"/>
      <c r="F81" s="139"/>
      <c r="G81" s="209"/>
      <c r="H81" s="209"/>
      <c r="I81" s="209"/>
      <c r="J81" s="209"/>
      <c r="K81" s="211"/>
      <c r="L81" s="197"/>
      <c r="M81" s="199"/>
      <c r="N81" s="199"/>
      <c r="O81" s="186"/>
      <c r="P81" s="186"/>
      <c r="Q81" s="188"/>
      <c r="R81" s="190"/>
      <c r="S81" s="191"/>
      <c r="T81" s="191"/>
      <c r="U81" s="191"/>
      <c r="V81" s="121" t="s">
        <v>5</v>
      </c>
      <c r="W81" s="103"/>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104"/>
      <c r="BA81" s="103"/>
      <c r="BB81" s="41"/>
      <c r="BC81" s="41"/>
      <c r="BD81" s="41"/>
      <c r="BE81" s="41"/>
      <c r="BF81" s="41"/>
      <c r="BG81" s="41"/>
      <c r="BH81" s="41"/>
      <c r="BI81" s="41"/>
      <c r="BJ81" s="41"/>
      <c r="BK81" s="41"/>
      <c r="BL81" s="41"/>
      <c r="BM81" s="41"/>
      <c r="BN81" s="41"/>
      <c r="BO81" s="41"/>
      <c r="BP81" s="41"/>
      <c r="BQ81" s="41"/>
      <c r="BR81" s="41"/>
      <c r="BS81" s="41"/>
      <c r="BT81" s="41"/>
      <c r="BU81" s="41"/>
      <c r="BV81" s="41"/>
      <c r="BW81" s="41"/>
      <c r="BX81" s="41"/>
      <c r="BY81" s="41"/>
      <c r="BZ81" s="41"/>
      <c r="CA81" s="41"/>
      <c r="CB81" s="41"/>
      <c r="CC81" s="41"/>
      <c r="CD81" s="41"/>
      <c r="CE81" s="104"/>
    </row>
    <row r="82" spans="1:83" x14ac:dyDescent="0.25">
      <c r="B82" s="201">
        <f t="shared" ref="B82" si="178">B80+1</f>
        <v>24</v>
      </c>
      <c r="C82" s="202" t="s">
        <v>62</v>
      </c>
      <c r="D82" s="216" t="s">
        <v>27</v>
      </c>
      <c r="E82" s="218">
        <v>8</v>
      </c>
      <c r="F82" s="138" t="e">
        <f>#REF!</f>
        <v>#REF!</v>
      </c>
      <c r="G82" s="208" t="e">
        <f t="shared" ref="G82" si="179">F82+I82</f>
        <v>#REF!</v>
      </c>
      <c r="H82" s="208">
        <f>SUMIF($W$17:$AZ$17,$W$13,W82:AZ82)</f>
        <v>0</v>
      </c>
      <c r="I82" s="208">
        <f>SUMIF($W$17:$AZ$17,$W$13,W83:AZ83)</f>
        <v>0</v>
      </c>
      <c r="J82" s="208">
        <f t="shared" ref="J82" si="180">H82-I82</f>
        <v>0</v>
      </c>
      <c r="K82" s="210"/>
      <c r="L82" s="196" t="e">
        <f>SUM(W82:AZ82)</f>
        <v>#REF!</v>
      </c>
      <c r="M82" s="198">
        <v>1</v>
      </c>
      <c r="N82" s="200" t="e">
        <f t="shared" ref="N82" si="181">E82-L82</f>
        <v>#REF!</v>
      </c>
      <c r="O82" s="185">
        <v>45101</v>
      </c>
      <c r="P82" s="185">
        <f t="shared" ref="P82" si="182">O82+M82</f>
        <v>45102</v>
      </c>
      <c r="Q82" s="187">
        <f t="shared" ref="Q82" si="183">P82-O82</f>
        <v>1</v>
      </c>
      <c r="R82" s="189" t="e">
        <f>(E82-F82)/(Q82+1)</f>
        <v>#REF!</v>
      </c>
      <c r="S82" s="191"/>
      <c r="T82" s="191"/>
      <c r="U82" s="191"/>
      <c r="V82" s="123" t="s">
        <v>4</v>
      </c>
      <c r="W82" s="101"/>
      <c r="X82" s="60"/>
      <c r="Y82" s="60"/>
      <c r="Z82" s="60"/>
      <c r="AA82" s="60"/>
      <c r="AB82" s="60"/>
      <c r="AC82" s="60"/>
      <c r="AD82" s="60"/>
      <c r="AE82" s="60"/>
      <c r="AF82" s="60"/>
      <c r="AG82" s="60"/>
      <c r="AH82" s="60"/>
      <c r="AI82" s="60"/>
      <c r="AJ82" s="60"/>
      <c r="AK82" s="60"/>
      <c r="AL82" s="60"/>
      <c r="AM82" s="60"/>
      <c r="AN82" s="60"/>
      <c r="AO82" s="60"/>
      <c r="AP82" s="60"/>
      <c r="AQ82" s="60"/>
      <c r="AR82" s="60"/>
      <c r="AS82" s="60"/>
      <c r="AT82" s="60" t="e">
        <f>$R$82</f>
        <v>#REF!</v>
      </c>
      <c r="AU82" s="60" t="e">
        <f>$R$82</f>
        <v>#REF!</v>
      </c>
      <c r="AV82" s="60"/>
      <c r="AW82" s="60"/>
      <c r="AX82" s="60"/>
      <c r="AY82" s="60"/>
      <c r="AZ82" s="102"/>
      <c r="BA82" s="101"/>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102"/>
    </row>
    <row r="83" spans="1:83" x14ac:dyDescent="0.25">
      <c r="B83" s="201"/>
      <c r="C83" s="203"/>
      <c r="D83" s="217"/>
      <c r="E83" s="219"/>
      <c r="F83" s="139"/>
      <c r="G83" s="209"/>
      <c r="H83" s="209"/>
      <c r="I83" s="209"/>
      <c r="J83" s="209"/>
      <c r="K83" s="211"/>
      <c r="L83" s="197"/>
      <c r="M83" s="199"/>
      <c r="N83" s="199"/>
      <c r="O83" s="186"/>
      <c r="P83" s="186"/>
      <c r="Q83" s="188"/>
      <c r="R83" s="190"/>
      <c r="S83" s="191"/>
      <c r="T83" s="191"/>
      <c r="U83" s="191"/>
      <c r="V83" s="121" t="s">
        <v>5</v>
      </c>
      <c r="W83" s="103"/>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c r="AX83" s="41"/>
      <c r="AY83" s="41"/>
      <c r="AZ83" s="104"/>
      <c r="BA83" s="103"/>
      <c r="BB83" s="41"/>
      <c r="BC83" s="41"/>
      <c r="BD83" s="41"/>
      <c r="BE83" s="41"/>
      <c r="BF83" s="41"/>
      <c r="BG83" s="41"/>
      <c r="BH83" s="41"/>
      <c r="BI83" s="41"/>
      <c r="BJ83" s="41"/>
      <c r="BK83" s="41"/>
      <c r="BL83" s="41"/>
      <c r="BM83" s="41"/>
      <c r="BN83" s="41"/>
      <c r="BO83" s="41"/>
      <c r="BP83" s="41"/>
      <c r="BQ83" s="41"/>
      <c r="BR83" s="41"/>
      <c r="BS83" s="41"/>
      <c r="BT83" s="41"/>
      <c r="BU83" s="41"/>
      <c r="BV83" s="41"/>
      <c r="BW83" s="41"/>
      <c r="BX83" s="41"/>
      <c r="BY83" s="41"/>
      <c r="BZ83" s="41"/>
      <c r="CA83" s="41"/>
      <c r="CB83" s="41"/>
      <c r="CC83" s="41"/>
      <c r="CD83" s="41"/>
      <c r="CE83" s="104"/>
    </row>
    <row r="84" spans="1:83" x14ac:dyDescent="0.25">
      <c r="B84" s="201">
        <f t="shared" ref="B84" si="184">B82+1</f>
        <v>25</v>
      </c>
      <c r="C84" s="202" t="s">
        <v>52</v>
      </c>
      <c r="D84" s="204" t="s">
        <v>26</v>
      </c>
      <c r="E84" s="205">
        <v>10.89</v>
      </c>
      <c r="F84" s="138" t="e">
        <f>#REF!</f>
        <v>#REF!</v>
      </c>
      <c r="G84" s="208" t="e">
        <f t="shared" ref="G84" si="185">F84+I84</f>
        <v>#REF!</v>
      </c>
      <c r="H84" s="208">
        <f>SUMIF($W$17:$AZ$17,$W$13,W84:AZ84)</f>
        <v>0</v>
      </c>
      <c r="I84" s="208">
        <f>SUMIF($W$17:$AZ$17,$W$13,W85:AZ85)</f>
        <v>0</v>
      </c>
      <c r="J84" s="208">
        <f t="shared" ref="J84" si="186">H84-I84</f>
        <v>0</v>
      </c>
      <c r="K84" s="210"/>
      <c r="L84" s="196" t="e">
        <f>SUM(W84:AZ84)</f>
        <v>#REF!</v>
      </c>
      <c r="M84" s="198">
        <v>1</v>
      </c>
      <c r="N84" s="200" t="e">
        <f t="shared" ref="N84" si="187">E84-L84</f>
        <v>#REF!</v>
      </c>
      <c r="O84" s="185">
        <v>45103</v>
      </c>
      <c r="P84" s="185">
        <f t="shared" ref="P84" si="188">O84+M84</f>
        <v>45104</v>
      </c>
      <c r="Q84" s="187">
        <f t="shared" ref="Q84" si="189">P84-O84</f>
        <v>1</v>
      </c>
      <c r="R84" s="189" t="e">
        <f>(E84-F84)/(Q84+1)</f>
        <v>#REF!</v>
      </c>
      <c r="S84" s="191"/>
      <c r="T84" s="191"/>
      <c r="U84" s="191"/>
      <c r="V84" s="123" t="s">
        <v>4</v>
      </c>
      <c r="W84" s="101"/>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t="e">
        <f>$R$84</f>
        <v>#REF!</v>
      </c>
      <c r="AW84" s="60" t="e">
        <f>$R$84</f>
        <v>#REF!</v>
      </c>
      <c r="AX84" s="60"/>
      <c r="AY84" s="60"/>
      <c r="AZ84" s="102"/>
      <c r="BA84" s="101"/>
      <c r="BB84" s="60"/>
      <c r="BC84" s="60"/>
      <c r="BD84" s="60"/>
      <c r="BE84" s="60"/>
      <c r="BF84" s="60"/>
      <c r="BG84" s="60"/>
      <c r="BH84" s="60"/>
      <c r="BI84" s="60"/>
      <c r="BJ84" s="60"/>
      <c r="BK84" s="60"/>
      <c r="BL84" s="60"/>
      <c r="BM84" s="60"/>
      <c r="BN84" s="60"/>
      <c r="BO84" s="60"/>
      <c r="BP84" s="60"/>
      <c r="BQ84" s="60"/>
      <c r="BR84" s="60"/>
      <c r="BS84" s="60"/>
      <c r="BT84" s="60"/>
      <c r="BU84" s="60"/>
      <c r="BV84" s="60"/>
      <c r="BW84" s="60"/>
      <c r="BX84" s="60"/>
      <c r="BY84" s="60"/>
      <c r="BZ84" s="60"/>
      <c r="CA84" s="60"/>
      <c r="CB84" s="60"/>
      <c r="CC84" s="60"/>
      <c r="CD84" s="60"/>
      <c r="CE84" s="102"/>
    </row>
    <row r="85" spans="1:83" x14ac:dyDescent="0.25">
      <c r="B85" s="201"/>
      <c r="C85" s="203"/>
      <c r="D85" s="204"/>
      <c r="E85" s="205"/>
      <c r="F85" s="139"/>
      <c r="G85" s="209"/>
      <c r="H85" s="209"/>
      <c r="I85" s="209"/>
      <c r="J85" s="209"/>
      <c r="K85" s="211"/>
      <c r="L85" s="197"/>
      <c r="M85" s="199"/>
      <c r="N85" s="199"/>
      <c r="O85" s="186"/>
      <c r="P85" s="186"/>
      <c r="Q85" s="188"/>
      <c r="R85" s="190"/>
      <c r="S85" s="191"/>
      <c r="T85" s="191"/>
      <c r="U85" s="191"/>
      <c r="V85" s="121" t="s">
        <v>5</v>
      </c>
      <c r="W85" s="103"/>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104"/>
      <c r="BA85" s="103"/>
      <c r="BB85" s="41"/>
      <c r="BC85" s="41"/>
      <c r="BD85" s="41"/>
      <c r="BE85" s="41"/>
      <c r="BF85" s="41"/>
      <c r="BG85" s="41"/>
      <c r="BH85" s="41"/>
      <c r="BI85" s="41"/>
      <c r="BJ85" s="41"/>
      <c r="BK85" s="41"/>
      <c r="BL85" s="41"/>
      <c r="BM85" s="41"/>
      <c r="BN85" s="41"/>
      <c r="BO85" s="41"/>
      <c r="BP85" s="41"/>
      <c r="BQ85" s="41"/>
      <c r="BR85" s="41"/>
      <c r="BS85" s="41"/>
      <c r="BT85" s="41"/>
      <c r="BU85" s="41"/>
      <c r="BV85" s="41"/>
      <c r="BW85" s="41"/>
      <c r="BX85" s="41"/>
      <c r="BY85" s="41"/>
      <c r="BZ85" s="41"/>
      <c r="CA85" s="41"/>
      <c r="CB85" s="41"/>
      <c r="CC85" s="41"/>
      <c r="CD85" s="41"/>
      <c r="CE85" s="104"/>
    </row>
    <row r="86" spans="1:83" x14ac:dyDescent="0.25">
      <c r="B86" s="201">
        <f t="shared" ref="B86" si="190">B84+1</f>
        <v>26</v>
      </c>
      <c r="C86" s="202" t="s">
        <v>49</v>
      </c>
      <c r="D86" s="204" t="s">
        <v>27</v>
      </c>
      <c r="E86" s="205">
        <v>65</v>
      </c>
      <c r="F86" s="138" t="e">
        <f>#REF!</f>
        <v>#REF!</v>
      </c>
      <c r="G86" s="208" t="e">
        <f t="shared" ref="G86" si="191">F86+I86</f>
        <v>#REF!</v>
      </c>
      <c r="H86" s="208">
        <f>SUMIF($W$17:$AZ$17,$W$13,W86:AZ86)</f>
        <v>0</v>
      </c>
      <c r="I86" s="208">
        <f>SUMIF($W$17:$AZ$17,$W$13,W87:AZ87)</f>
        <v>0</v>
      </c>
      <c r="J86" s="208">
        <f t="shared" ref="J86" si="192">H86-I86</f>
        <v>0</v>
      </c>
      <c r="K86" s="210"/>
      <c r="L86" s="196" t="e">
        <f>SUM(W86:AZ86)</f>
        <v>#REF!</v>
      </c>
      <c r="M86" s="198">
        <v>1</v>
      </c>
      <c r="N86" s="200" t="e">
        <f t="shared" ref="N86" si="193">E86-L86</f>
        <v>#REF!</v>
      </c>
      <c r="O86" s="185">
        <v>45105</v>
      </c>
      <c r="P86" s="185">
        <f t="shared" ref="P86" si="194">O86+M86</f>
        <v>45106</v>
      </c>
      <c r="Q86" s="187">
        <f t="shared" ref="Q86" si="195">P86-O86</f>
        <v>1</v>
      </c>
      <c r="R86" s="189" t="e">
        <f>(E86-F86)/(Q86+1)</f>
        <v>#REF!</v>
      </c>
      <c r="S86" s="191"/>
      <c r="T86" s="191"/>
      <c r="U86" s="212" t="s">
        <v>103</v>
      </c>
      <c r="V86" s="123" t="s">
        <v>4</v>
      </c>
      <c r="W86" s="101"/>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t="e">
        <f>$R$86</f>
        <v>#REF!</v>
      </c>
      <c r="AY86" s="60" t="e">
        <f>$R$86</f>
        <v>#REF!</v>
      </c>
      <c r="AZ86" s="102"/>
      <c r="BA86" s="101"/>
      <c r="BB86" s="60"/>
      <c r="BC86" s="60"/>
      <c r="BD86" s="60"/>
      <c r="BE86" s="60"/>
      <c r="BF86" s="60"/>
      <c r="BG86" s="60"/>
      <c r="BH86" s="60"/>
      <c r="BI86" s="60"/>
      <c r="BJ86" s="60"/>
      <c r="BK86" s="60"/>
      <c r="BL86" s="60"/>
      <c r="BM86" s="60"/>
      <c r="BN86" s="60"/>
      <c r="BO86" s="60"/>
      <c r="BP86" s="60"/>
      <c r="BQ86" s="60"/>
      <c r="BR86" s="60"/>
      <c r="BS86" s="60"/>
      <c r="BT86" s="60"/>
      <c r="BU86" s="60"/>
      <c r="BV86" s="60"/>
      <c r="BW86" s="60"/>
      <c r="BX86" s="60"/>
      <c r="BY86" s="60"/>
      <c r="BZ86" s="60"/>
      <c r="CA86" s="60"/>
      <c r="CB86" s="60"/>
      <c r="CC86" s="60"/>
      <c r="CD86" s="60"/>
      <c r="CE86" s="102"/>
    </row>
    <row r="87" spans="1:83" x14ac:dyDescent="0.25">
      <c r="B87" s="201"/>
      <c r="C87" s="203"/>
      <c r="D87" s="204"/>
      <c r="E87" s="205"/>
      <c r="F87" s="139"/>
      <c r="G87" s="209"/>
      <c r="H87" s="209"/>
      <c r="I87" s="209"/>
      <c r="J87" s="209"/>
      <c r="K87" s="211"/>
      <c r="L87" s="197"/>
      <c r="M87" s="199"/>
      <c r="N87" s="199"/>
      <c r="O87" s="186"/>
      <c r="P87" s="186"/>
      <c r="Q87" s="188"/>
      <c r="R87" s="190"/>
      <c r="S87" s="191"/>
      <c r="T87" s="191"/>
      <c r="U87" s="213"/>
      <c r="V87" s="121" t="s">
        <v>5</v>
      </c>
      <c r="W87" s="103"/>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104"/>
      <c r="BA87" s="103"/>
      <c r="BB87" s="41"/>
      <c r="BC87" s="41"/>
      <c r="BD87" s="41"/>
      <c r="BE87" s="41"/>
      <c r="BF87" s="41"/>
      <c r="BG87" s="41"/>
      <c r="BH87" s="41"/>
      <c r="BI87" s="41"/>
      <c r="BJ87" s="41"/>
      <c r="BK87" s="41"/>
      <c r="BL87" s="41"/>
      <c r="BM87" s="41"/>
      <c r="BN87" s="41"/>
      <c r="BO87" s="41"/>
      <c r="BP87" s="41"/>
      <c r="BQ87" s="41"/>
      <c r="BR87" s="41"/>
      <c r="BS87" s="41"/>
      <c r="BT87" s="41"/>
      <c r="BU87" s="41"/>
      <c r="BV87" s="41"/>
      <c r="BW87" s="41"/>
      <c r="BX87" s="41"/>
      <c r="BY87" s="41"/>
      <c r="BZ87" s="41"/>
      <c r="CA87" s="41"/>
      <c r="CB87" s="41"/>
      <c r="CC87" s="41"/>
      <c r="CD87" s="41"/>
      <c r="CE87" s="104"/>
    </row>
    <row r="88" spans="1:83" ht="37.5" x14ac:dyDescent="0.25">
      <c r="B88" s="124" t="s">
        <v>30</v>
      </c>
      <c r="C88" s="42"/>
      <c r="D88" s="43"/>
      <c r="E88" s="44"/>
      <c r="F88" s="25"/>
      <c r="G88" s="45"/>
      <c r="H88" s="45"/>
      <c r="I88" s="46"/>
      <c r="J88" s="45"/>
      <c r="K88" s="45"/>
      <c r="L88" s="61"/>
      <c r="M88" s="47"/>
      <c r="N88" s="47"/>
      <c r="O88" s="63"/>
      <c r="P88" s="63"/>
      <c r="Q88" s="48"/>
      <c r="R88" s="48"/>
      <c r="S88" s="49" t="s">
        <v>24</v>
      </c>
      <c r="T88" s="86"/>
      <c r="U88" s="87"/>
      <c r="V88" s="121"/>
      <c r="W88" s="99"/>
      <c r="X88" s="40"/>
      <c r="Y88" s="40"/>
      <c r="Z88" s="40"/>
      <c r="AA88" s="40"/>
      <c r="AB88" s="40"/>
      <c r="AC88" s="40"/>
      <c r="AD88" s="40"/>
      <c r="AE88" s="40"/>
      <c r="AF88" s="40"/>
      <c r="AG88" s="40"/>
      <c r="AH88" s="40"/>
      <c r="AI88" s="40"/>
      <c r="AJ88" s="40"/>
      <c r="AK88" s="40"/>
      <c r="AL88" s="40"/>
      <c r="AM88" s="40"/>
      <c r="AN88" s="40"/>
      <c r="AO88" s="40"/>
      <c r="AP88" s="40"/>
      <c r="AQ88" s="39"/>
      <c r="AR88" s="40"/>
      <c r="AS88" s="40"/>
      <c r="AT88" s="40"/>
      <c r="AU88" s="40"/>
      <c r="AV88" s="40"/>
      <c r="AW88" s="40"/>
      <c r="AX88" s="40"/>
      <c r="AY88" s="40"/>
      <c r="AZ88" s="100"/>
      <c r="BA88" s="99"/>
      <c r="BB88" s="40"/>
      <c r="BC88" s="40"/>
      <c r="BD88" s="40"/>
      <c r="BE88" s="40"/>
      <c r="BF88" s="40"/>
      <c r="BG88" s="40"/>
      <c r="BH88" s="40"/>
      <c r="BI88" s="40"/>
      <c r="BJ88" s="40"/>
      <c r="BK88" s="40"/>
      <c r="BL88" s="40"/>
      <c r="BM88" s="40"/>
      <c r="BN88" s="40"/>
      <c r="BO88" s="40"/>
      <c r="BP88" s="40"/>
      <c r="BQ88" s="40"/>
      <c r="BR88" s="40"/>
      <c r="BS88" s="40"/>
      <c r="BT88" s="40"/>
      <c r="BU88" s="39"/>
      <c r="BV88" s="40"/>
      <c r="BW88" s="40"/>
      <c r="BX88" s="40"/>
      <c r="BY88" s="40"/>
      <c r="BZ88" s="40"/>
      <c r="CA88" s="40"/>
      <c r="CB88" s="40"/>
      <c r="CC88" s="40"/>
      <c r="CD88" s="40"/>
      <c r="CE88" s="100"/>
    </row>
    <row r="89" spans="1:83" x14ac:dyDescent="0.25">
      <c r="A89" s="221" t="s">
        <v>149</v>
      </c>
      <c r="B89" s="201">
        <f>B86+1</f>
        <v>27</v>
      </c>
      <c r="C89" s="202" t="s">
        <v>31</v>
      </c>
      <c r="D89" s="216" t="s">
        <v>26</v>
      </c>
      <c r="E89" s="200">
        <v>6114</v>
      </c>
      <c r="F89" s="138" t="e">
        <f>#REF!</f>
        <v>#REF!</v>
      </c>
      <c r="G89" s="208" t="e">
        <f t="shared" ref="G89" si="196">F89+I89</f>
        <v>#REF!</v>
      </c>
      <c r="H89" s="208" t="e">
        <f>SUMIF($W$17:$AZ$17,$W$13,W89:AZ89)</f>
        <v>#REF!</v>
      </c>
      <c r="I89" s="208">
        <f>SUMIF($W$17:$AZ$17,$W$13,W90:AZ90)</f>
        <v>0</v>
      </c>
      <c r="J89" s="208" t="e">
        <f t="shared" ref="J89" si="197">H89-I89</f>
        <v>#REF!</v>
      </c>
      <c r="K89" s="210" t="s">
        <v>161</v>
      </c>
      <c r="L89" s="196" t="e">
        <f>SUM(W89:AZ89)</f>
        <v>#REF!</v>
      </c>
      <c r="M89" s="198">
        <v>34</v>
      </c>
      <c r="N89" s="200" t="e">
        <f t="shared" ref="N89" si="198">E89-L89</f>
        <v>#REF!</v>
      </c>
      <c r="O89" s="185">
        <v>45078</v>
      </c>
      <c r="P89" s="185">
        <f t="shared" ref="P89" si="199">O89+M89</f>
        <v>45112</v>
      </c>
      <c r="Q89" s="187">
        <f t="shared" ref="Q89" si="200">P89-O89</f>
        <v>34</v>
      </c>
      <c r="R89" s="189" t="e">
        <f>(E89-F89)/(Q89+1)</f>
        <v>#REF!</v>
      </c>
      <c r="S89" s="191"/>
      <c r="T89" s="220" t="s">
        <v>144</v>
      </c>
      <c r="U89" s="212" t="s">
        <v>143</v>
      </c>
      <c r="V89" s="123" t="s">
        <v>4</v>
      </c>
      <c r="W89" s="101" t="e">
        <f>$R$89</f>
        <v>#REF!</v>
      </c>
      <c r="X89" s="60" t="e">
        <f t="shared" ref="X89:AZ89" si="201">$R$89</f>
        <v>#REF!</v>
      </c>
      <c r="Y89" s="60" t="e">
        <f t="shared" si="201"/>
        <v>#REF!</v>
      </c>
      <c r="Z89" s="60" t="e">
        <f t="shared" si="201"/>
        <v>#REF!</v>
      </c>
      <c r="AA89" s="60" t="e">
        <f t="shared" si="201"/>
        <v>#REF!</v>
      </c>
      <c r="AB89" s="60" t="e">
        <f t="shared" si="201"/>
        <v>#REF!</v>
      </c>
      <c r="AC89" s="60" t="e">
        <f t="shared" si="201"/>
        <v>#REF!</v>
      </c>
      <c r="AD89" s="60" t="e">
        <f t="shared" si="201"/>
        <v>#REF!</v>
      </c>
      <c r="AE89" s="60" t="e">
        <f t="shared" si="201"/>
        <v>#REF!</v>
      </c>
      <c r="AF89" s="60" t="e">
        <f t="shared" si="201"/>
        <v>#REF!</v>
      </c>
      <c r="AG89" s="60" t="e">
        <f t="shared" si="201"/>
        <v>#REF!</v>
      </c>
      <c r="AH89" s="60" t="e">
        <f t="shared" si="201"/>
        <v>#REF!</v>
      </c>
      <c r="AI89" s="60" t="e">
        <f t="shared" si="201"/>
        <v>#REF!</v>
      </c>
      <c r="AJ89" s="60" t="e">
        <f t="shared" si="201"/>
        <v>#REF!</v>
      </c>
      <c r="AK89" s="60" t="e">
        <f t="shared" si="201"/>
        <v>#REF!</v>
      </c>
      <c r="AL89" s="60" t="e">
        <f t="shared" si="201"/>
        <v>#REF!</v>
      </c>
      <c r="AM89" s="60" t="e">
        <f t="shared" si="201"/>
        <v>#REF!</v>
      </c>
      <c r="AN89" s="60" t="e">
        <f t="shared" si="201"/>
        <v>#REF!</v>
      </c>
      <c r="AO89" s="60" t="e">
        <f t="shared" si="201"/>
        <v>#REF!</v>
      </c>
      <c r="AP89" s="60" t="e">
        <f t="shared" si="201"/>
        <v>#REF!</v>
      </c>
      <c r="AQ89" s="60" t="e">
        <f t="shared" si="201"/>
        <v>#REF!</v>
      </c>
      <c r="AR89" s="60" t="e">
        <f t="shared" si="201"/>
        <v>#REF!</v>
      </c>
      <c r="AS89" s="60" t="e">
        <f t="shared" si="201"/>
        <v>#REF!</v>
      </c>
      <c r="AT89" s="60" t="e">
        <f t="shared" si="201"/>
        <v>#REF!</v>
      </c>
      <c r="AU89" s="60" t="e">
        <f t="shared" si="201"/>
        <v>#REF!</v>
      </c>
      <c r="AV89" s="60" t="e">
        <f t="shared" si="201"/>
        <v>#REF!</v>
      </c>
      <c r="AW89" s="60" t="e">
        <f t="shared" si="201"/>
        <v>#REF!</v>
      </c>
      <c r="AX89" s="60" t="e">
        <f t="shared" si="201"/>
        <v>#REF!</v>
      </c>
      <c r="AY89" s="60" t="e">
        <f t="shared" si="201"/>
        <v>#REF!</v>
      </c>
      <c r="AZ89" s="102" t="e">
        <f t="shared" si="201"/>
        <v>#REF!</v>
      </c>
      <c r="BA89" s="60" t="e">
        <f>$R$89</f>
        <v>#REF!</v>
      </c>
      <c r="BB89" s="60" t="e">
        <f>$R$89</f>
        <v>#REF!</v>
      </c>
      <c r="BC89" s="60" t="e">
        <f t="shared" ref="BC89:BE89" si="202">$R$89</f>
        <v>#REF!</v>
      </c>
      <c r="BD89" s="60" t="e">
        <f t="shared" si="202"/>
        <v>#REF!</v>
      </c>
      <c r="BE89" s="60" t="e">
        <f t="shared" si="202"/>
        <v>#REF!</v>
      </c>
      <c r="BF89" s="60"/>
      <c r="BG89" s="60"/>
      <c r="BH89" s="60"/>
      <c r="BI89" s="60"/>
      <c r="BJ89" s="60"/>
      <c r="BK89" s="60"/>
      <c r="BL89" s="60"/>
      <c r="BM89" s="60"/>
      <c r="BN89" s="60"/>
      <c r="BO89" s="60"/>
      <c r="BP89" s="60"/>
      <c r="BQ89" s="60"/>
      <c r="BR89" s="60"/>
      <c r="BS89" s="60"/>
      <c r="BT89" s="60"/>
      <c r="BU89" s="60"/>
      <c r="BV89" s="60"/>
      <c r="BW89" s="60"/>
      <c r="BX89" s="60"/>
      <c r="BY89" s="60"/>
      <c r="BZ89" s="60"/>
      <c r="CA89" s="60"/>
      <c r="CB89" s="60"/>
      <c r="CC89" s="60"/>
      <c r="CD89" s="60"/>
      <c r="CE89" s="102"/>
    </row>
    <row r="90" spans="1:83" x14ac:dyDescent="0.25">
      <c r="A90" s="221"/>
      <c r="B90" s="201"/>
      <c r="C90" s="203"/>
      <c r="D90" s="217"/>
      <c r="E90" s="222"/>
      <c r="F90" s="139"/>
      <c r="G90" s="209"/>
      <c r="H90" s="209"/>
      <c r="I90" s="209"/>
      <c r="J90" s="209"/>
      <c r="K90" s="211"/>
      <c r="L90" s="197"/>
      <c r="M90" s="199"/>
      <c r="N90" s="199"/>
      <c r="O90" s="186"/>
      <c r="P90" s="186"/>
      <c r="Q90" s="188"/>
      <c r="R90" s="190"/>
      <c r="S90" s="191"/>
      <c r="T90" s="220"/>
      <c r="U90" s="213"/>
      <c r="V90" s="121" t="s">
        <v>5</v>
      </c>
      <c r="W90" s="103"/>
      <c r="X90" s="41"/>
      <c r="Y90" s="41"/>
      <c r="Z90" s="41"/>
      <c r="AA90" s="41"/>
      <c r="AB90" s="41"/>
      <c r="AC90" s="41"/>
      <c r="AD90" s="41"/>
      <c r="AE90" s="41"/>
      <c r="AF90" s="41"/>
      <c r="AG90" s="41"/>
      <c r="AH90" s="41"/>
      <c r="AI90" s="41"/>
      <c r="AJ90" s="41"/>
      <c r="AK90" s="41"/>
      <c r="AL90" s="41"/>
      <c r="AM90" s="41"/>
      <c r="AN90" s="41"/>
      <c r="AO90" s="41"/>
      <c r="AP90" s="41"/>
      <c r="AQ90" s="41"/>
      <c r="AR90" s="41"/>
      <c r="AS90" s="41"/>
      <c r="AT90" s="41"/>
      <c r="AU90" s="41"/>
      <c r="AV90" s="41"/>
      <c r="AW90" s="41"/>
      <c r="AX90" s="41"/>
      <c r="AY90" s="41"/>
      <c r="AZ90" s="104"/>
      <c r="BA90" s="103"/>
      <c r="BB90" s="41"/>
      <c r="BC90" s="41"/>
      <c r="BD90" s="41"/>
      <c r="BE90" s="41"/>
      <c r="BF90" s="41"/>
      <c r="BG90" s="41"/>
      <c r="BH90" s="41"/>
      <c r="BI90" s="41"/>
      <c r="BJ90" s="41"/>
      <c r="BK90" s="41"/>
      <c r="BL90" s="41"/>
      <c r="BM90" s="41"/>
      <c r="BN90" s="41"/>
      <c r="BO90" s="41"/>
      <c r="BP90" s="41"/>
      <c r="BQ90" s="41"/>
      <c r="BR90" s="41"/>
      <c r="BS90" s="41"/>
      <c r="BT90" s="41"/>
      <c r="BU90" s="41"/>
      <c r="BV90" s="41"/>
      <c r="BW90" s="41"/>
      <c r="BX90" s="41"/>
      <c r="BY90" s="41"/>
      <c r="BZ90" s="41"/>
      <c r="CA90" s="41"/>
      <c r="CB90" s="41"/>
      <c r="CC90" s="41"/>
      <c r="CD90" s="41"/>
      <c r="CE90" s="104"/>
    </row>
    <row r="91" spans="1:83" x14ac:dyDescent="0.25">
      <c r="B91" s="201">
        <f>B89+1</f>
        <v>28</v>
      </c>
      <c r="C91" s="202" t="s">
        <v>142</v>
      </c>
      <c r="D91" s="204" t="s">
        <v>27</v>
      </c>
      <c r="E91" s="205">
        <v>1580</v>
      </c>
      <c r="F91" s="138" t="e">
        <f>#REF!</f>
        <v>#REF!</v>
      </c>
      <c r="G91" s="208" t="e">
        <f>F91+I91</f>
        <v>#REF!</v>
      </c>
      <c r="H91" s="208">
        <f>SUMIF($W$17:$AZ$17,$W$13,W91:AZ91)</f>
        <v>0</v>
      </c>
      <c r="I91" s="208">
        <f>SUMIF($W$17:$AZ$17,$W$13,W92:AZ92)</f>
        <v>0</v>
      </c>
      <c r="J91" s="208">
        <f>H91-I91</f>
        <v>0</v>
      </c>
      <c r="K91" s="210"/>
      <c r="L91" s="196" t="e">
        <f>SUM(W91:AZ91)</f>
        <v>#REF!</v>
      </c>
      <c r="M91" s="198">
        <v>19</v>
      </c>
      <c r="N91" s="200" t="e">
        <f>E91-L91</f>
        <v>#REF!</v>
      </c>
      <c r="O91" s="185">
        <v>45081</v>
      </c>
      <c r="P91" s="185">
        <f>O91+M91</f>
        <v>45100</v>
      </c>
      <c r="Q91" s="187">
        <f>P91-O91</f>
        <v>19</v>
      </c>
      <c r="R91" s="189" t="e">
        <f>(E91-F91)/(Q91+1)</f>
        <v>#REF!</v>
      </c>
      <c r="S91" s="170"/>
      <c r="T91" s="220" t="s">
        <v>113</v>
      </c>
      <c r="U91" s="212" t="s">
        <v>105</v>
      </c>
      <c r="V91" s="123" t="s">
        <v>4</v>
      </c>
      <c r="W91" s="101"/>
      <c r="X91" s="60"/>
      <c r="Y91" s="60"/>
      <c r="Z91" s="60" t="e">
        <f>$R$91</f>
        <v>#REF!</v>
      </c>
      <c r="AA91" s="60" t="e">
        <f t="shared" ref="AA91:AS91" si="203">$R$91</f>
        <v>#REF!</v>
      </c>
      <c r="AB91" s="60" t="e">
        <f t="shared" si="203"/>
        <v>#REF!</v>
      </c>
      <c r="AC91" s="60" t="e">
        <f t="shared" si="203"/>
        <v>#REF!</v>
      </c>
      <c r="AD91" s="60" t="e">
        <f t="shared" si="203"/>
        <v>#REF!</v>
      </c>
      <c r="AE91" s="60" t="e">
        <f t="shared" si="203"/>
        <v>#REF!</v>
      </c>
      <c r="AF91" s="60" t="e">
        <f t="shared" si="203"/>
        <v>#REF!</v>
      </c>
      <c r="AG91" s="60" t="e">
        <f t="shared" si="203"/>
        <v>#REF!</v>
      </c>
      <c r="AH91" s="60" t="e">
        <f t="shared" si="203"/>
        <v>#REF!</v>
      </c>
      <c r="AI91" s="60" t="e">
        <f t="shared" si="203"/>
        <v>#REF!</v>
      </c>
      <c r="AJ91" s="60" t="e">
        <f t="shared" si="203"/>
        <v>#REF!</v>
      </c>
      <c r="AK91" s="60" t="e">
        <f t="shared" si="203"/>
        <v>#REF!</v>
      </c>
      <c r="AL91" s="60" t="e">
        <f t="shared" si="203"/>
        <v>#REF!</v>
      </c>
      <c r="AM91" s="60" t="e">
        <f t="shared" si="203"/>
        <v>#REF!</v>
      </c>
      <c r="AN91" s="60" t="e">
        <f t="shared" si="203"/>
        <v>#REF!</v>
      </c>
      <c r="AO91" s="60" t="e">
        <f t="shared" si="203"/>
        <v>#REF!</v>
      </c>
      <c r="AP91" s="60" t="e">
        <f t="shared" si="203"/>
        <v>#REF!</v>
      </c>
      <c r="AQ91" s="60" t="e">
        <f t="shared" si="203"/>
        <v>#REF!</v>
      </c>
      <c r="AR91" s="60" t="e">
        <f t="shared" si="203"/>
        <v>#REF!</v>
      </c>
      <c r="AS91" s="60" t="e">
        <f t="shared" si="203"/>
        <v>#REF!</v>
      </c>
      <c r="AT91" s="60"/>
      <c r="AU91" s="60"/>
      <c r="AV91" s="60"/>
      <c r="AW91" s="60"/>
      <c r="AX91" s="60"/>
      <c r="AY91" s="60"/>
      <c r="AZ91" s="102"/>
      <c r="BA91" s="101"/>
      <c r="BB91" s="60"/>
      <c r="BC91" s="60"/>
      <c r="BD91" s="60"/>
      <c r="BE91" s="60"/>
      <c r="BF91" s="60"/>
      <c r="BG91" s="60"/>
      <c r="BH91" s="60"/>
      <c r="BI91" s="60"/>
      <c r="BJ91" s="60"/>
      <c r="BK91" s="60"/>
      <c r="BL91" s="60"/>
      <c r="BM91" s="60"/>
      <c r="BN91" s="60"/>
      <c r="BO91" s="60"/>
      <c r="BP91" s="60"/>
      <c r="BQ91" s="60"/>
      <c r="BR91" s="60"/>
      <c r="BS91" s="60"/>
      <c r="BT91" s="60"/>
      <c r="BU91" s="60"/>
      <c r="BV91" s="60"/>
      <c r="BW91" s="60"/>
      <c r="BX91" s="60"/>
      <c r="BY91" s="60"/>
      <c r="BZ91" s="60"/>
      <c r="CA91" s="60"/>
      <c r="CB91" s="60"/>
      <c r="CC91" s="60"/>
      <c r="CD91" s="60"/>
      <c r="CE91" s="102"/>
    </row>
    <row r="92" spans="1:83" x14ac:dyDescent="0.25">
      <c r="B92" s="201"/>
      <c r="C92" s="203"/>
      <c r="D92" s="204"/>
      <c r="E92" s="205"/>
      <c r="F92" s="139"/>
      <c r="G92" s="209"/>
      <c r="H92" s="209"/>
      <c r="I92" s="209"/>
      <c r="J92" s="209"/>
      <c r="K92" s="211"/>
      <c r="L92" s="197"/>
      <c r="M92" s="199"/>
      <c r="N92" s="199"/>
      <c r="O92" s="186"/>
      <c r="P92" s="186"/>
      <c r="Q92" s="188"/>
      <c r="R92" s="190"/>
      <c r="S92" s="172"/>
      <c r="T92" s="220"/>
      <c r="U92" s="213"/>
      <c r="V92" s="121" t="s">
        <v>5</v>
      </c>
      <c r="W92" s="103"/>
      <c r="X92" s="41"/>
      <c r="Y92" s="41"/>
      <c r="Z92" s="41"/>
      <c r="AA92" s="41"/>
      <c r="AB92" s="41"/>
      <c r="AC92" s="41"/>
      <c r="AD92" s="41"/>
      <c r="AE92" s="41"/>
      <c r="AF92" s="41"/>
      <c r="AG92" s="41"/>
      <c r="AH92" s="41"/>
      <c r="AI92" s="41"/>
      <c r="AJ92" s="41"/>
      <c r="AK92" s="41"/>
      <c r="AL92" s="41"/>
      <c r="AM92" s="41"/>
      <c r="AN92" s="41"/>
      <c r="AO92" s="41"/>
      <c r="AP92" s="41"/>
      <c r="AQ92" s="41"/>
      <c r="AR92" s="41"/>
      <c r="AS92" s="41"/>
      <c r="AT92" s="41"/>
      <c r="AU92" s="41"/>
      <c r="AV92" s="41"/>
      <c r="AW92" s="41"/>
      <c r="AX92" s="41"/>
      <c r="AY92" s="41"/>
      <c r="AZ92" s="104"/>
      <c r="BA92" s="103"/>
      <c r="BB92" s="41"/>
      <c r="BC92" s="41"/>
      <c r="BD92" s="41"/>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104"/>
    </row>
    <row r="93" spans="1:83" x14ac:dyDescent="0.25">
      <c r="B93" s="120" t="s">
        <v>39</v>
      </c>
      <c r="C93" s="78"/>
      <c r="D93" s="36"/>
      <c r="E93" s="36"/>
      <c r="F93" s="19"/>
      <c r="G93" s="36"/>
      <c r="H93" s="34"/>
      <c r="I93" s="34"/>
      <c r="J93" s="36"/>
      <c r="K93" s="36"/>
      <c r="L93" s="36"/>
      <c r="M93" s="36"/>
      <c r="N93" s="36"/>
      <c r="O93" s="35"/>
      <c r="P93" s="35"/>
      <c r="Q93" s="35"/>
      <c r="R93" s="35"/>
      <c r="S93" s="34"/>
      <c r="T93" s="38"/>
      <c r="U93" s="38"/>
      <c r="V93" s="121"/>
      <c r="W93" s="99"/>
      <c r="X93" s="40"/>
      <c r="Y93" s="40"/>
      <c r="Z93" s="40"/>
      <c r="AA93" s="40"/>
      <c r="AB93" s="40"/>
      <c r="AC93" s="40"/>
      <c r="AD93" s="40"/>
      <c r="AE93" s="40"/>
      <c r="AF93" s="40"/>
      <c r="AG93" s="40"/>
      <c r="AH93" s="40"/>
      <c r="AI93" s="40"/>
      <c r="AJ93" s="40"/>
      <c r="AK93" s="40"/>
      <c r="AL93" s="40"/>
      <c r="AM93" s="40"/>
      <c r="AN93" s="40"/>
      <c r="AO93" s="40"/>
      <c r="AP93" s="40"/>
      <c r="AQ93" s="39"/>
      <c r="AR93" s="40"/>
      <c r="AS93" s="40"/>
      <c r="AT93" s="40"/>
      <c r="AU93" s="40"/>
      <c r="AV93" s="40"/>
      <c r="AW93" s="40"/>
      <c r="AX93" s="40"/>
      <c r="AY93" s="40"/>
      <c r="AZ93" s="100"/>
      <c r="BA93" s="99"/>
      <c r="BB93" s="40"/>
      <c r="BC93" s="40"/>
      <c r="BD93" s="40"/>
      <c r="BE93" s="40"/>
      <c r="BF93" s="40"/>
      <c r="BG93" s="40"/>
      <c r="BH93" s="40"/>
      <c r="BI93" s="40"/>
      <c r="BJ93" s="40"/>
      <c r="BK93" s="40"/>
      <c r="BL93" s="40"/>
      <c r="BM93" s="40"/>
      <c r="BN93" s="40"/>
      <c r="BO93" s="40"/>
      <c r="BP93" s="40"/>
      <c r="BQ93" s="40"/>
      <c r="BR93" s="40"/>
      <c r="BS93" s="40"/>
      <c r="BT93" s="40"/>
      <c r="BU93" s="39"/>
      <c r="BV93" s="40"/>
      <c r="BW93" s="40"/>
      <c r="BX93" s="40"/>
      <c r="BY93" s="40"/>
      <c r="BZ93" s="40"/>
      <c r="CA93" s="40"/>
      <c r="CB93" s="40"/>
      <c r="CC93" s="40"/>
      <c r="CD93" s="40"/>
      <c r="CE93" s="100"/>
    </row>
    <row r="94" spans="1:83" x14ac:dyDescent="0.25">
      <c r="B94" s="201">
        <f>B91+1</f>
        <v>29</v>
      </c>
      <c r="C94" s="202" t="s">
        <v>165</v>
      </c>
      <c r="D94" s="204" t="s">
        <v>27</v>
      </c>
      <c r="E94" s="205">
        <v>30</v>
      </c>
      <c r="F94" s="138" t="e">
        <f>#REF!</f>
        <v>#REF!</v>
      </c>
      <c r="G94" s="208" t="e">
        <f>F94+I94</f>
        <v>#REF!</v>
      </c>
      <c r="H94" s="208">
        <f t="shared" ref="H94" si="204">SUMIF($BA$17:$CE$17,$W$13,BA94:CE94)</f>
        <v>0</v>
      </c>
      <c r="I94" s="208">
        <f t="shared" ref="I94" si="205">SUMIF($BA$17:$CE$17,$W$13,BA95:CE95)</f>
        <v>0</v>
      </c>
      <c r="J94" s="208">
        <f t="shared" ref="J94" si="206">H94-I94</f>
        <v>0</v>
      </c>
      <c r="K94" s="208"/>
      <c r="L94" s="196" t="e">
        <f t="shared" ref="L94" si="207">SUM(BA94:CE94)</f>
        <v>#REF!</v>
      </c>
      <c r="M94" s="198">
        <v>3</v>
      </c>
      <c r="N94" s="200" t="e">
        <f t="shared" ref="N94" si="208">E94-L94</f>
        <v>#REF!</v>
      </c>
      <c r="O94" s="185">
        <v>45117</v>
      </c>
      <c r="P94" s="185">
        <f>O94+M94</f>
        <v>45120</v>
      </c>
      <c r="Q94" s="187">
        <f>P94-O94</f>
        <v>3</v>
      </c>
      <c r="R94" s="189" t="e">
        <f>(E94-F94)/(Q94+1)</f>
        <v>#REF!</v>
      </c>
      <c r="S94" s="170" t="s">
        <v>24</v>
      </c>
      <c r="T94" s="220" t="s">
        <v>107</v>
      </c>
      <c r="U94" s="212" t="s">
        <v>106</v>
      </c>
      <c r="V94" s="123" t="s">
        <v>4</v>
      </c>
      <c r="W94" s="101"/>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102"/>
      <c r="BA94" s="101"/>
      <c r="BB94" s="60"/>
      <c r="BC94" s="60"/>
      <c r="BD94" s="60"/>
      <c r="BE94" s="60"/>
      <c r="BF94" s="60"/>
      <c r="BG94" s="60"/>
      <c r="BH94" s="60"/>
      <c r="BI94" s="60"/>
      <c r="BJ94" s="60" t="e">
        <f>$R$94</f>
        <v>#REF!</v>
      </c>
      <c r="BK94" s="60" t="e">
        <f t="shared" ref="BK94:BM94" si="209">$R$94</f>
        <v>#REF!</v>
      </c>
      <c r="BL94" s="60" t="e">
        <f t="shared" si="209"/>
        <v>#REF!</v>
      </c>
      <c r="BM94" s="60" t="e">
        <f t="shared" si="209"/>
        <v>#REF!</v>
      </c>
      <c r="BN94" s="60"/>
      <c r="BO94" s="60"/>
      <c r="BP94" s="60"/>
      <c r="BQ94" s="60"/>
      <c r="BR94" s="60"/>
      <c r="BS94" s="60"/>
      <c r="BT94" s="60"/>
      <c r="BU94" s="60"/>
      <c r="BV94" s="60"/>
      <c r="BW94" s="60"/>
      <c r="BX94" s="60"/>
      <c r="BY94" s="60"/>
      <c r="BZ94" s="60"/>
      <c r="CA94" s="60"/>
      <c r="CB94" s="60"/>
      <c r="CC94" s="60"/>
      <c r="CD94" s="60"/>
      <c r="CE94" s="102"/>
    </row>
    <row r="95" spans="1:83" x14ac:dyDescent="0.25">
      <c r="B95" s="201"/>
      <c r="C95" s="203"/>
      <c r="D95" s="204"/>
      <c r="E95" s="205"/>
      <c r="F95" s="139"/>
      <c r="G95" s="209"/>
      <c r="H95" s="209"/>
      <c r="I95" s="209"/>
      <c r="J95" s="209"/>
      <c r="K95" s="209"/>
      <c r="L95" s="197"/>
      <c r="M95" s="199"/>
      <c r="N95" s="199"/>
      <c r="O95" s="186"/>
      <c r="P95" s="186"/>
      <c r="Q95" s="188"/>
      <c r="R95" s="190"/>
      <c r="S95" s="172"/>
      <c r="T95" s="220"/>
      <c r="U95" s="213"/>
      <c r="V95" s="121" t="s">
        <v>5</v>
      </c>
      <c r="W95" s="103"/>
      <c r="X95" s="41"/>
      <c r="Y95" s="41"/>
      <c r="Z95" s="41"/>
      <c r="AA95" s="41"/>
      <c r="AB95" s="41"/>
      <c r="AC95" s="41"/>
      <c r="AD95" s="41"/>
      <c r="AE95" s="41"/>
      <c r="AF95" s="41"/>
      <c r="AG95" s="41"/>
      <c r="AH95" s="41"/>
      <c r="AI95" s="41"/>
      <c r="AJ95" s="41"/>
      <c r="AK95" s="41"/>
      <c r="AL95" s="41"/>
      <c r="AM95" s="41"/>
      <c r="AN95" s="41"/>
      <c r="AO95" s="41"/>
      <c r="AP95" s="41"/>
      <c r="AQ95" s="41"/>
      <c r="AR95" s="41"/>
      <c r="AS95" s="41"/>
      <c r="AT95" s="41"/>
      <c r="AU95" s="41"/>
      <c r="AV95" s="41"/>
      <c r="AW95" s="41"/>
      <c r="AX95" s="41"/>
      <c r="AY95" s="41"/>
      <c r="AZ95" s="104"/>
      <c r="BA95" s="103"/>
      <c r="BB95" s="41"/>
      <c r="BC95" s="41"/>
      <c r="BD95" s="41"/>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104"/>
    </row>
    <row r="96" spans="1:83" ht="37.5" x14ac:dyDescent="0.25">
      <c r="B96" s="120"/>
      <c r="C96" s="37" t="s">
        <v>166</v>
      </c>
      <c r="D96" s="36"/>
      <c r="E96" s="36"/>
      <c r="F96" s="19"/>
      <c r="G96" s="36"/>
      <c r="H96" s="34"/>
      <c r="I96" s="34"/>
      <c r="J96" s="36"/>
      <c r="K96" s="36"/>
      <c r="L96" s="36"/>
      <c r="M96" s="36"/>
      <c r="N96" s="36"/>
      <c r="O96" s="35"/>
      <c r="P96" s="35"/>
      <c r="Q96" s="35"/>
      <c r="R96" s="35"/>
      <c r="S96" s="34" t="s">
        <v>24</v>
      </c>
      <c r="T96" s="38" t="s">
        <v>92</v>
      </c>
      <c r="U96" s="38" t="s">
        <v>93</v>
      </c>
      <c r="V96" s="121"/>
      <c r="W96" s="99"/>
      <c r="X96" s="40"/>
      <c r="Y96" s="40"/>
      <c r="Z96" s="40"/>
      <c r="AA96" s="40"/>
      <c r="AB96" s="40"/>
      <c r="AC96" s="40"/>
      <c r="AD96" s="40"/>
      <c r="AE96" s="40"/>
      <c r="AF96" s="40"/>
      <c r="AG96" s="40"/>
      <c r="AH96" s="40"/>
      <c r="AI96" s="40"/>
      <c r="AJ96" s="40"/>
      <c r="AK96" s="40"/>
      <c r="AL96" s="40"/>
      <c r="AM96" s="40"/>
      <c r="AN96" s="40"/>
      <c r="AO96" s="40"/>
      <c r="AP96" s="40"/>
      <c r="AQ96" s="39"/>
      <c r="AR96" s="40"/>
      <c r="AS96" s="40"/>
      <c r="AT96" s="40"/>
      <c r="AU96" s="40"/>
      <c r="AV96" s="40"/>
      <c r="AW96" s="40"/>
      <c r="AX96" s="40"/>
      <c r="AY96" s="40"/>
      <c r="AZ96" s="100"/>
      <c r="BA96" s="99"/>
      <c r="BB96" s="40"/>
      <c r="BC96" s="40"/>
      <c r="BD96" s="40"/>
      <c r="BE96" s="40"/>
      <c r="BF96" s="40"/>
      <c r="BG96" s="40"/>
      <c r="BH96" s="40"/>
      <c r="BI96" s="40"/>
      <c r="BJ96" s="40"/>
      <c r="BK96" s="40"/>
      <c r="BL96" s="40"/>
      <c r="BM96" s="40"/>
      <c r="BN96" s="40"/>
      <c r="BO96" s="40"/>
      <c r="BP96" s="40"/>
      <c r="BQ96" s="40"/>
      <c r="BR96" s="40"/>
      <c r="BS96" s="40"/>
      <c r="BT96" s="40"/>
      <c r="BU96" s="39"/>
      <c r="BV96" s="40"/>
      <c r="BW96" s="40"/>
      <c r="BX96" s="40"/>
      <c r="BY96" s="40"/>
      <c r="BZ96" s="40"/>
      <c r="CA96" s="40"/>
      <c r="CB96" s="40"/>
      <c r="CC96" s="40"/>
      <c r="CD96" s="40"/>
      <c r="CE96" s="100"/>
    </row>
    <row r="97" spans="1:83" hidden="1" x14ac:dyDescent="0.25">
      <c r="B97" s="201"/>
      <c r="C97" s="202" t="s">
        <v>45</v>
      </c>
      <c r="D97" s="204" t="s">
        <v>27</v>
      </c>
      <c r="E97" s="205">
        <v>16.5</v>
      </c>
      <c r="F97" s="206" t="e">
        <f>#REF!</f>
        <v>#REF!</v>
      </c>
      <c r="G97" s="194" t="e">
        <f>F97+I97</f>
        <v>#REF!</v>
      </c>
      <c r="H97" s="208">
        <f>SUMIF($W$17:$AZ$17,$W$13,W97:AZ97)</f>
        <v>0</v>
      </c>
      <c r="I97" s="208">
        <f>SUMIF($W$17:$AZ$17,$W$13,W98:AZ98)</f>
        <v>0</v>
      </c>
      <c r="J97" s="208">
        <f t="shared" ref="J97" si="210">H97-I97</f>
        <v>0</v>
      </c>
      <c r="K97" s="194" t="s">
        <v>158</v>
      </c>
      <c r="L97" s="196">
        <f>SUM(W97:AZ97)</f>
        <v>0</v>
      </c>
      <c r="M97" s="198">
        <v>7</v>
      </c>
      <c r="N97" s="200">
        <f>E97-L97</f>
        <v>16.5</v>
      </c>
      <c r="O97" s="185">
        <v>45034</v>
      </c>
      <c r="P97" s="185">
        <f t="shared" ref="P97" si="211">O97+M97</f>
        <v>45041</v>
      </c>
      <c r="Q97" s="187">
        <f t="shared" ref="Q97" si="212">P97-O97</f>
        <v>7</v>
      </c>
      <c r="R97" s="189" t="e">
        <f>(E97-F97)/(Q97+1)</f>
        <v>#REF!</v>
      </c>
      <c r="S97" s="191"/>
      <c r="T97" s="191"/>
      <c r="U97" s="191"/>
      <c r="V97" s="123" t="s">
        <v>4</v>
      </c>
      <c r="W97" s="101"/>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102"/>
      <c r="BA97" s="101"/>
      <c r="BB97" s="60"/>
      <c r="BC97" s="60"/>
      <c r="BD97" s="60"/>
      <c r="BE97" s="60"/>
      <c r="BF97" s="60"/>
      <c r="BG97" s="60"/>
      <c r="BH97" s="60"/>
      <c r="BI97" s="60"/>
      <c r="BJ97" s="60"/>
      <c r="BK97" s="60"/>
      <c r="BL97" s="60"/>
      <c r="BM97" s="60"/>
      <c r="BN97" s="60"/>
      <c r="BO97" s="60"/>
      <c r="BP97" s="60"/>
      <c r="BQ97" s="60"/>
      <c r="BR97" s="60"/>
      <c r="BS97" s="60"/>
      <c r="BT97" s="60"/>
      <c r="BU97" s="60"/>
      <c r="BV97" s="60"/>
      <c r="BW97" s="60"/>
      <c r="BX97" s="60"/>
      <c r="BY97" s="60"/>
      <c r="BZ97" s="60"/>
      <c r="CA97" s="60"/>
      <c r="CB97" s="60"/>
      <c r="CC97" s="60"/>
      <c r="CD97" s="60"/>
      <c r="CE97" s="102"/>
    </row>
    <row r="98" spans="1:83" hidden="1" x14ac:dyDescent="0.25">
      <c r="B98" s="201"/>
      <c r="C98" s="203"/>
      <c r="D98" s="204"/>
      <c r="E98" s="205"/>
      <c r="F98" s="207"/>
      <c r="G98" s="195"/>
      <c r="H98" s="209"/>
      <c r="I98" s="209"/>
      <c r="J98" s="209"/>
      <c r="K98" s="195"/>
      <c r="L98" s="197"/>
      <c r="M98" s="199"/>
      <c r="N98" s="199"/>
      <c r="O98" s="186"/>
      <c r="P98" s="186"/>
      <c r="Q98" s="188"/>
      <c r="R98" s="190"/>
      <c r="S98" s="191"/>
      <c r="T98" s="191"/>
      <c r="U98" s="191"/>
      <c r="V98" s="121" t="s">
        <v>5</v>
      </c>
      <c r="W98" s="103"/>
      <c r="X98" s="41"/>
      <c r="Y98" s="41"/>
      <c r="Z98" s="41"/>
      <c r="AA98" s="41"/>
      <c r="AB98" s="41"/>
      <c r="AC98" s="41"/>
      <c r="AD98" s="41"/>
      <c r="AE98" s="41"/>
      <c r="AF98" s="41"/>
      <c r="AG98" s="41"/>
      <c r="AH98" s="41"/>
      <c r="AI98" s="41"/>
      <c r="AJ98" s="41"/>
      <c r="AK98" s="41"/>
      <c r="AL98" s="41"/>
      <c r="AM98" s="41"/>
      <c r="AN98" s="41"/>
      <c r="AO98" s="41"/>
      <c r="AP98" s="41"/>
      <c r="AQ98" s="41"/>
      <c r="AR98" s="41"/>
      <c r="AS98" s="41"/>
      <c r="AT98" s="41"/>
      <c r="AU98" s="41"/>
      <c r="AV98" s="41"/>
      <c r="AW98" s="41"/>
      <c r="AX98" s="41"/>
      <c r="AY98" s="41"/>
      <c r="AZ98" s="104"/>
      <c r="BA98" s="103"/>
      <c r="BB98" s="41"/>
      <c r="BC98" s="41"/>
      <c r="BD98" s="41"/>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104"/>
    </row>
    <row r="99" spans="1:83" ht="30.75" hidden="1" customHeight="1" x14ac:dyDescent="0.25">
      <c r="B99" s="201"/>
      <c r="C99" s="202" t="s">
        <v>169</v>
      </c>
      <c r="D99" s="204" t="s">
        <v>28</v>
      </c>
      <c r="E99" s="205">
        <f>294+108+90+196+180+45+135</f>
        <v>1048</v>
      </c>
      <c r="F99" s="206" t="e">
        <f>#REF!</f>
        <v>#REF!</v>
      </c>
      <c r="G99" s="194" t="e">
        <f>F99+I99</f>
        <v>#REF!</v>
      </c>
      <c r="H99" s="208">
        <f>SUMIF($W$17:$AZ$17,$W$13,W99:AZ99)</f>
        <v>0</v>
      </c>
      <c r="I99" s="208">
        <f>SUMIF($W$17:$AZ$17,$W$13,W100:AZ100)</f>
        <v>0</v>
      </c>
      <c r="J99" s="208">
        <f t="shared" ref="J99" si="213">H99-I99</f>
        <v>0</v>
      </c>
      <c r="K99" s="224" t="s">
        <v>170</v>
      </c>
      <c r="L99" s="196">
        <f>SUM(W99:AZ99)</f>
        <v>0</v>
      </c>
      <c r="M99" s="198">
        <v>14</v>
      </c>
      <c r="N99" s="200">
        <f>E99-L99</f>
        <v>1048</v>
      </c>
      <c r="O99" s="185">
        <v>45047</v>
      </c>
      <c r="P99" s="185">
        <f t="shared" ref="P99" si="214">O99+M99</f>
        <v>45061</v>
      </c>
      <c r="Q99" s="187">
        <f t="shared" ref="Q99" si="215">P99-O99</f>
        <v>14</v>
      </c>
      <c r="R99" s="189" t="e">
        <f>(E99-F99)/(Q99+1)</f>
        <v>#REF!</v>
      </c>
      <c r="S99" s="191"/>
      <c r="T99" s="191"/>
      <c r="U99" s="191"/>
      <c r="V99" s="123" t="s">
        <v>4</v>
      </c>
      <c r="W99" s="101"/>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102"/>
      <c r="BA99" s="101"/>
      <c r="BB99" s="60"/>
      <c r="BC99" s="60"/>
      <c r="BD99" s="60"/>
      <c r="BE99" s="60"/>
      <c r="BF99" s="60"/>
      <c r="BG99" s="60"/>
      <c r="BH99" s="60"/>
      <c r="BI99" s="60"/>
      <c r="BJ99" s="60"/>
      <c r="BK99" s="60"/>
      <c r="BL99" s="60"/>
      <c r="BM99" s="60"/>
      <c r="BN99" s="60"/>
      <c r="BO99" s="60"/>
      <c r="BP99" s="60"/>
      <c r="BQ99" s="60"/>
      <c r="BR99" s="60"/>
      <c r="BS99" s="60"/>
      <c r="BT99" s="60"/>
      <c r="BU99" s="60"/>
      <c r="BV99" s="60"/>
      <c r="BW99" s="60"/>
      <c r="BX99" s="60"/>
      <c r="BY99" s="60"/>
      <c r="BZ99" s="60"/>
      <c r="CA99" s="60"/>
      <c r="CB99" s="60"/>
      <c r="CC99" s="60"/>
      <c r="CD99" s="60"/>
      <c r="CE99" s="102"/>
    </row>
    <row r="100" spans="1:83" ht="30.75" hidden="1" customHeight="1" x14ac:dyDescent="0.25">
      <c r="B100" s="201"/>
      <c r="C100" s="203"/>
      <c r="D100" s="204"/>
      <c r="E100" s="205"/>
      <c r="F100" s="207"/>
      <c r="G100" s="195"/>
      <c r="H100" s="209"/>
      <c r="I100" s="209"/>
      <c r="J100" s="209"/>
      <c r="K100" s="225"/>
      <c r="L100" s="197"/>
      <c r="M100" s="199"/>
      <c r="N100" s="199"/>
      <c r="O100" s="186"/>
      <c r="P100" s="186"/>
      <c r="Q100" s="188"/>
      <c r="R100" s="190"/>
      <c r="S100" s="191"/>
      <c r="T100" s="191"/>
      <c r="U100" s="191"/>
      <c r="V100" s="121" t="s">
        <v>5</v>
      </c>
      <c r="W100" s="103"/>
      <c r="X100" s="41"/>
      <c r="Y100" s="41"/>
      <c r="Z100" s="41"/>
      <c r="AA100" s="41"/>
      <c r="AB100" s="41"/>
      <c r="AC100" s="41"/>
      <c r="AD100" s="41"/>
      <c r="AE100" s="41"/>
      <c r="AF100" s="41"/>
      <c r="AG100" s="41"/>
      <c r="AH100" s="41"/>
      <c r="AI100" s="41"/>
      <c r="AJ100" s="41"/>
      <c r="AK100" s="41"/>
      <c r="AL100" s="41"/>
      <c r="AM100" s="41"/>
      <c r="AN100" s="41"/>
      <c r="AO100" s="41"/>
      <c r="AP100" s="41"/>
      <c r="AQ100" s="41"/>
      <c r="AR100" s="41"/>
      <c r="AS100" s="41"/>
      <c r="AT100" s="41"/>
      <c r="AU100" s="41"/>
      <c r="AV100" s="41"/>
      <c r="AW100" s="41"/>
      <c r="AX100" s="41"/>
      <c r="AY100" s="41"/>
      <c r="AZ100" s="104"/>
      <c r="BA100" s="103"/>
      <c r="BB100" s="41"/>
      <c r="BC100" s="41"/>
      <c r="BD100" s="41"/>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104"/>
    </row>
    <row r="101" spans="1:83" x14ac:dyDescent="0.25">
      <c r="A101" s="223"/>
      <c r="B101" s="201">
        <f>B94+1</f>
        <v>30</v>
      </c>
      <c r="C101" s="202" t="s">
        <v>43</v>
      </c>
      <c r="D101" s="204" t="s">
        <v>27</v>
      </c>
      <c r="E101" s="205">
        <v>348.4</v>
      </c>
      <c r="F101" s="138" t="e">
        <f>#REF!</f>
        <v>#REF!</v>
      </c>
      <c r="G101" s="208" t="e">
        <f>F101+I101</f>
        <v>#REF!</v>
      </c>
      <c r="H101" s="208">
        <f>SUMIF($W$17:$AZ$17,$W$13,W101:AZ101)</f>
        <v>0</v>
      </c>
      <c r="I101" s="208">
        <f>SUMIF($W$17:$AZ$17,$W$13,W102:AZ102)</f>
        <v>0</v>
      </c>
      <c r="J101" s="208">
        <f>H101-I101</f>
        <v>0</v>
      </c>
      <c r="K101" s="210"/>
      <c r="L101" s="196" t="e">
        <f>SUM(W101:AZ101)</f>
        <v>#REF!</v>
      </c>
      <c r="M101" s="198">
        <v>22</v>
      </c>
      <c r="N101" s="200" t="e">
        <f>E101-L101</f>
        <v>#REF!</v>
      </c>
      <c r="O101" s="185">
        <v>45085</v>
      </c>
      <c r="P101" s="185">
        <f>O101+M101</f>
        <v>45107</v>
      </c>
      <c r="Q101" s="187">
        <f>P101-O101</f>
        <v>22</v>
      </c>
      <c r="R101" s="189" t="e">
        <f>(E101-F101)/(Q101+1)</f>
        <v>#REF!</v>
      </c>
      <c r="S101" s="191"/>
      <c r="T101" s="191"/>
      <c r="U101" s="191"/>
      <c r="V101" s="123" t="s">
        <v>4</v>
      </c>
      <c r="W101" s="101"/>
      <c r="X101" s="60"/>
      <c r="Y101" s="60"/>
      <c r="Z101" s="60"/>
      <c r="AA101" s="60"/>
      <c r="AB101" s="60"/>
      <c r="AC101" s="60"/>
      <c r="AD101" s="60" t="e">
        <f>$R$101</f>
        <v>#REF!</v>
      </c>
      <c r="AE101" s="60" t="e">
        <f t="shared" ref="AE101:AZ101" si="216">$R$101</f>
        <v>#REF!</v>
      </c>
      <c r="AF101" s="60" t="e">
        <f t="shared" si="216"/>
        <v>#REF!</v>
      </c>
      <c r="AG101" s="60" t="e">
        <f t="shared" si="216"/>
        <v>#REF!</v>
      </c>
      <c r="AH101" s="60" t="e">
        <f t="shared" si="216"/>
        <v>#REF!</v>
      </c>
      <c r="AI101" s="60" t="e">
        <f t="shared" si="216"/>
        <v>#REF!</v>
      </c>
      <c r="AJ101" s="60" t="e">
        <f t="shared" si="216"/>
        <v>#REF!</v>
      </c>
      <c r="AK101" s="60" t="e">
        <f t="shared" si="216"/>
        <v>#REF!</v>
      </c>
      <c r="AL101" s="60" t="e">
        <f t="shared" si="216"/>
        <v>#REF!</v>
      </c>
      <c r="AM101" s="60" t="e">
        <f t="shared" si="216"/>
        <v>#REF!</v>
      </c>
      <c r="AN101" s="60" t="e">
        <f t="shared" si="216"/>
        <v>#REF!</v>
      </c>
      <c r="AO101" s="60" t="e">
        <f t="shared" si="216"/>
        <v>#REF!</v>
      </c>
      <c r="AP101" s="60" t="e">
        <f t="shared" si="216"/>
        <v>#REF!</v>
      </c>
      <c r="AQ101" s="60" t="e">
        <f t="shared" si="216"/>
        <v>#REF!</v>
      </c>
      <c r="AR101" s="60" t="e">
        <f t="shared" si="216"/>
        <v>#REF!</v>
      </c>
      <c r="AS101" s="60" t="e">
        <f t="shared" si="216"/>
        <v>#REF!</v>
      </c>
      <c r="AT101" s="60" t="e">
        <f t="shared" si="216"/>
        <v>#REF!</v>
      </c>
      <c r="AU101" s="60" t="e">
        <f t="shared" si="216"/>
        <v>#REF!</v>
      </c>
      <c r="AV101" s="60" t="e">
        <f t="shared" si="216"/>
        <v>#REF!</v>
      </c>
      <c r="AW101" s="60" t="e">
        <f t="shared" si="216"/>
        <v>#REF!</v>
      </c>
      <c r="AX101" s="60" t="e">
        <f t="shared" si="216"/>
        <v>#REF!</v>
      </c>
      <c r="AY101" s="60" t="e">
        <f t="shared" si="216"/>
        <v>#REF!</v>
      </c>
      <c r="AZ101" s="102" t="e">
        <f t="shared" si="216"/>
        <v>#REF!</v>
      </c>
      <c r="BA101" s="101"/>
      <c r="BB101" s="60"/>
      <c r="BC101" s="60"/>
      <c r="BD101" s="60"/>
      <c r="BE101" s="60"/>
      <c r="BF101" s="60"/>
      <c r="BG101" s="60"/>
      <c r="BH101" s="60"/>
      <c r="BI101" s="60"/>
      <c r="BJ101" s="60"/>
      <c r="BK101" s="60"/>
      <c r="BL101" s="60"/>
      <c r="BM101" s="60"/>
      <c r="BN101" s="60"/>
      <c r="BO101" s="60"/>
      <c r="BP101" s="60"/>
      <c r="BQ101" s="60"/>
      <c r="BR101" s="60"/>
      <c r="BS101" s="60"/>
      <c r="BT101" s="60"/>
      <c r="BU101" s="60"/>
      <c r="BV101" s="60"/>
      <c r="BW101" s="60"/>
      <c r="BX101" s="60"/>
      <c r="BY101" s="60"/>
      <c r="BZ101" s="60"/>
      <c r="CA101" s="60"/>
      <c r="CB101" s="60"/>
      <c r="CC101" s="60"/>
      <c r="CD101" s="60"/>
      <c r="CE101" s="102"/>
    </row>
    <row r="102" spans="1:83" x14ac:dyDescent="0.25">
      <c r="A102" s="223"/>
      <c r="B102" s="201"/>
      <c r="C102" s="203"/>
      <c r="D102" s="204"/>
      <c r="E102" s="205"/>
      <c r="F102" s="139"/>
      <c r="G102" s="209"/>
      <c r="H102" s="209"/>
      <c r="I102" s="209"/>
      <c r="J102" s="209"/>
      <c r="K102" s="211"/>
      <c r="L102" s="197"/>
      <c r="M102" s="199"/>
      <c r="N102" s="199"/>
      <c r="O102" s="186"/>
      <c r="P102" s="186"/>
      <c r="Q102" s="188"/>
      <c r="R102" s="190"/>
      <c r="S102" s="191"/>
      <c r="T102" s="191"/>
      <c r="U102" s="191"/>
      <c r="V102" s="121" t="s">
        <v>5</v>
      </c>
      <c r="W102" s="103"/>
      <c r="X102" s="41"/>
      <c r="Y102" s="41"/>
      <c r="Z102" s="41"/>
      <c r="AA102" s="41"/>
      <c r="AB102" s="41"/>
      <c r="AC102" s="41"/>
      <c r="AD102" s="41"/>
      <c r="AE102" s="41"/>
      <c r="AF102" s="41"/>
      <c r="AG102" s="41"/>
      <c r="AH102" s="41"/>
      <c r="AI102" s="41"/>
      <c r="AJ102" s="41"/>
      <c r="AK102" s="41"/>
      <c r="AL102" s="41"/>
      <c r="AM102" s="41"/>
      <c r="AN102" s="41"/>
      <c r="AO102" s="41"/>
      <c r="AP102" s="41"/>
      <c r="AQ102" s="41"/>
      <c r="AR102" s="41"/>
      <c r="AS102" s="41"/>
      <c r="AT102" s="41"/>
      <c r="AU102" s="41"/>
      <c r="AV102" s="41"/>
      <c r="AW102" s="41"/>
      <c r="AX102" s="41"/>
      <c r="AY102" s="41"/>
      <c r="AZ102" s="104"/>
      <c r="BA102" s="103"/>
      <c r="BB102" s="41"/>
      <c r="BC102" s="41"/>
      <c r="BD102" s="41"/>
      <c r="BE102" s="41"/>
      <c r="BF102" s="41"/>
      <c r="BG102" s="41"/>
      <c r="BH102" s="41"/>
      <c r="BI102" s="41"/>
      <c r="BJ102" s="41"/>
      <c r="BK102" s="41"/>
      <c r="BL102" s="41"/>
      <c r="BM102" s="41"/>
      <c r="BN102" s="41"/>
      <c r="BO102" s="41"/>
      <c r="BP102" s="41"/>
      <c r="BQ102" s="41"/>
      <c r="BR102" s="41"/>
      <c r="BS102" s="41"/>
      <c r="BT102" s="41"/>
      <c r="BU102" s="41"/>
      <c r="BV102" s="41"/>
      <c r="BW102" s="41"/>
      <c r="BX102" s="41"/>
      <c r="BY102" s="41"/>
      <c r="BZ102" s="41"/>
      <c r="CA102" s="41"/>
      <c r="CB102" s="41"/>
      <c r="CC102" s="41"/>
      <c r="CD102" s="41"/>
      <c r="CE102" s="104"/>
    </row>
    <row r="103" spans="1:83" x14ac:dyDescent="0.25">
      <c r="A103" s="223"/>
      <c r="B103" s="201">
        <f>B101+1</f>
        <v>31</v>
      </c>
      <c r="C103" s="226" t="s">
        <v>41</v>
      </c>
      <c r="D103" s="204" t="s">
        <v>27</v>
      </c>
      <c r="E103" s="205">
        <v>64</v>
      </c>
      <c r="F103" s="138" t="e">
        <f>#REF!</f>
        <v>#REF!</v>
      </c>
      <c r="G103" s="208" t="e">
        <f>F103+I103</f>
        <v>#REF!</v>
      </c>
      <c r="H103" s="208">
        <f>SUMIF($W$17:$AZ$17,$W$13,W103:AZ103)</f>
        <v>0</v>
      </c>
      <c r="I103" s="208">
        <f>SUMIF($W$17:$AZ$17,$W$13,W104:AZ104)</f>
        <v>0</v>
      </c>
      <c r="J103" s="208">
        <f t="shared" ref="J103" si="217">H103-I103</f>
        <v>0</v>
      </c>
      <c r="K103" s="210"/>
      <c r="L103" s="196" t="e">
        <f>SUM(W103:AZ103)</f>
        <v>#REF!</v>
      </c>
      <c r="M103" s="198">
        <v>27</v>
      </c>
      <c r="N103" s="200" t="e">
        <f>E103-L103</f>
        <v>#REF!</v>
      </c>
      <c r="O103" s="185">
        <v>45082</v>
      </c>
      <c r="P103" s="185">
        <f>O103+M103</f>
        <v>45109</v>
      </c>
      <c r="Q103" s="187">
        <f t="shared" ref="Q103" si="218">P103-O103</f>
        <v>27</v>
      </c>
      <c r="R103" s="189" t="e">
        <f>(E103-F103)/(Q103+1)</f>
        <v>#REF!</v>
      </c>
      <c r="S103" s="191"/>
      <c r="T103" s="191"/>
      <c r="U103" s="191"/>
      <c r="V103" s="123" t="s">
        <v>4</v>
      </c>
      <c r="W103" s="101"/>
      <c r="X103" s="60"/>
      <c r="Y103" s="60"/>
      <c r="Z103" s="60"/>
      <c r="AA103" s="60" t="e">
        <f>$R$103</f>
        <v>#REF!</v>
      </c>
      <c r="AB103" s="60" t="e">
        <f t="shared" ref="AB103:AZ103" si="219">$R$103</f>
        <v>#REF!</v>
      </c>
      <c r="AC103" s="60" t="e">
        <f t="shared" si="219"/>
        <v>#REF!</v>
      </c>
      <c r="AD103" s="60" t="e">
        <f t="shared" si="219"/>
        <v>#REF!</v>
      </c>
      <c r="AE103" s="60" t="e">
        <f t="shared" si="219"/>
        <v>#REF!</v>
      </c>
      <c r="AF103" s="60" t="e">
        <f t="shared" si="219"/>
        <v>#REF!</v>
      </c>
      <c r="AG103" s="60" t="e">
        <f t="shared" si="219"/>
        <v>#REF!</v>
      </c>
      <c r="AH103" s="60" t="e">
        <f t="shared" si="219"/>
        <v>#REF!</v>
      </c>
      <c r="AI103" s="60" t="e">
        <f t="shared" si="219"/>
        <v>#REF!</v>
      </c>
      <c r="AJ103" s="60" t="e">
        <f t="shared" si="219"/>
        <v>#REF!</v>
      </c>
      <c r="AK103" s="60" t="e">
        <f t="shared" si="219"/>
        <v>#REF!</v>
      </c>
      <c r="AL103" s="60" t="e">
        <f t="shared" si="219"/>
        <v>#REF!</v>
      </c>
      <c r="AM103" s="60" t="e">
        <f t="shared" si="219"/>
        <v>#REF!</v>
      </c>
      <c r="AN103" s="60" t="e">
        <f t="shared" si="219"/>
        <v>#REF!</v>
      </c>
      <c r="AO103" s="60" t="e">
        <f t="shared" si="219"/>
        <v>#REF!</v>
      </c>
      <c r="AP103" s="60" t="e">
        <f t="shared" si="219"/>
        <v>#REF!</v>
      </c>
      <c r="AQ103" s="60" t="e">
        <f t="shared" si="219"/>
        <v>#REF!</v>
      </c>
      <c r="AR103" s="60" t="e">
        <f t="shared" si="219"/>
        <v>#REF!</v>
      </c>
      <c r="AS103" s="60" t="e">
        <f t="shared" si="219"/>
        <v>#REF!</v>
      </c>
      <c r="AT103" s="60" t="e">
        <f t="shared" si="219"/>
        <v>#REF!</v>
      </c>
      <c r="AU103" s="60" t="e">
        <f t="shared" si="219"/>
        <v>#REF!</v>
      </c>
      <c r="AV103" s="60" t="e">
        <f t="shared" si="219"/>
        <v>#REF!</v>
      </c>
      <c r="AW103" s="60" t="e">
        <f t="shared" si="219"/>
        <v>#REF!</v>
      </c>
      <c r="AX103" s="60" t="e">
        <f t="shared" si="219"/>
        <v>#REF!</v>
      </c>
      <c r="AY103" s="60" t="e">
        <f t="shared" si="219"/>
        <v>#REF!</v>
      </c>
      <c r="AZ103" s="102" t="e">
        <f t="shared" si="219"/>
        <v>#REF!</v>
      </c>
      <c r="BA103" s="60" t="e">
        <f>$R$103</f>
        <v>#REF!</v>
      </c>
      <c r="BB103" s="60" t="e">
        <f>$R$103</f>
        <v>#REF!</v>
      </c>
      <c r="BC103" s="60"/>
      <c r="BD103" s="60"/>
      <c r="BE103" s="60"/>
      <c r="BF103" s="60"/>
      <c r="BG103" s="60"/>
      <c r="BH103" s="60"/>
      <c r="BI103" s="60"/>
      <c r="BJ103" s="60"/>
      <c r="BK103" s="60"/>
      <c r="BL103" s="60"/>
      <c r="BM103" s="60"/>
      <c r="BN103" s="60"/>
      <c r="BO103" s="60"/>
      <c r="BP103" s="60"/>
      <c r="BQ103" s="60"/>
      <c r="BR103" s="60"/>
      <c r="BS103" s="60"/>
      <c r="BT103" s="60"/>
      <c r="BU103" s="60"/>
      <c r="BV103" s="60"/>
      <c r="BW103" s="60"/>
      <c r="BX103" s="60"/>
      <c r="BY103" s="60"/>
      <c r="BZ103" s="60"/>
      <c r="CA103" s="60"/>
      <c r="CB103" s="60"/>
      <c r="CC103" s="60"/>
      <c r="CD103" s="60"/>
      <c r="CE103" s="102"/>
    </row>
    <row r="104" spans="1:83" x14ac:dyDescent="0.25">
      <c r="A104" s="223"/>
      <c r="B104" s="201"/>
      <c r="C104" s="226"/>
      <c r="D104" s="204"/>
      <c r="E104" s="205"/>
      <c r="F104" s="139"/>
      <c r="G104" s="209"/>
      <c r="H104" s="209"/>
      <c r="I104" s="209"/>
      <c r="J104" s="209"/>
      <c r="K104" s="211"/>
      <c r="L104" s="197"/>
      <c r="M104" s="199"/>
      <c r="N104" s="199"/>
      <c r="O104" s="186"/>
      <c r="P104" s="186"/>
      <c r="Q104" s="188"/>
      <c r="R104" s="190"/>
      <c r="S104" s="191"/>
      <c r="T104" s="191"/>
      <c r="U104" s="191"/>
      <c r="V104" s="121" t="s">
        <v>5</v>
      </c>
      <c r="W104" s="103"/>
      <c r="X104" s="41"/>
      <c r="Y104" s="41"/>
      <c r="Z104" s="41"/>
      <c r="AA104" s="41"/>
      <c r="AB104" s="41"/>
      <c r="AC104" s="41"/>
      <c r="AD104" s="41"/>
      <c r="AE104" s="41"/>
      <c r="AF104" s="41"/>
      <c r="AG104" s="41"/>
      <c r="AH104" s="41"/>
      <c r="AI104" s="41"/>
      <c r="AJ104" s="41"/>
      <c r="AK104" s="41"/>
      <c r="AL104" s="41"/>
      <c r="AM104" s="41"/>
      <c r="AN104" s="41"/>
      <c r="AO104" s="41"/>
      <c r="AP104" s="41"/>
      <c r="AQ104" s="41"/>
      <c r="AR104" s="41"/>
      <c r="AS104" s="41"/>
      <c r="AT104" s="41"/>
      <c r="AU104" s="41"/>
      <c r="AV104" s="41"/>
      <c r="AW104" s="41"/>
      <c r="AX104" s="41"/>
      <c r="AY104" s="41"/>
      <c r="AZ104" s="104"/>
      <c r="BA104" s="103"/>
      <c r="BB104" s="41"/>
      <c r="BC104" s="41"/>
      <c r="BD104" s="41"/>
      <c r="BE104" s="41"/>
      <c r="BF104" s="41"/>
      <c r="BG104" s="41"/>
      <c r="BH104" s="41"/>
      <c r="BI104" s="41"/>
      <c r="BJ104" s="41"/>
      <c r="BK104" s="41"/>
      <c r="BL104" s="41"/>
      <c r="BM104" s="41"/>
      <c r="BN104" s="41"/>
      <c r="BO104" s="41"/>
      <c r="BP104" s="41"/>
      <c r="BQ104" s="41"/>
      <c r="BR104" s="41"/>
      <c r="BS104" s="41"/>
      <c r="BT104" s="41"/>
      <c r="BU104" s="41"/>
      <c r="BV104" s="41"/>
      <c r="BW104" s="41"/>
      <c r="BX104" s="41"/>
      <c r="BY104" s="41"/>
      <c r="BZ104" s="41"/>
      <c r="CA104" s="41"/>
      <c r="CB104" s="41"/>
      <c r="CC104" s="41"/>
      <c r="CD104" s="41"/>
      <c r="CE104" s="104"/>
    </row>
    <row r="105" spans="1:83" x14ac:dyDescent="0.25">
      <c r="A105" s="223"/>
      <c r="B105" s="201">
        <f>B103+1</f>
        <v>32</v>
      </c>
      <c r="C105" s="226" t="s">
        <v>42</v>
      </c>
      <c r="D105" s="204" t="s">
        <v>27</v>
      </c>
      <c r="E105" s="205">
        <v>561</v>
      </c>
      <c r="F105" s="138" t="e">
        <f>#REF!</f>
        <v>#REF!</v>
      </c>
      <c r="G105" s="208" t="e">
        <f>F105+I105</f>
        <v>#REF!</v>
      </c>
      <c r="H105" s="208" t="e">
        <f t="shared" ref="H105" si="220">SUMIF($BA$17:$CE$17,$W$13,BA105:CE105)</f>
        <v>#REF!</v>
      </c>
      <c r="I105" s="208">
        <f t="shared" ref="I105" si="221">SUMIF($BA$17:$CE$17,$W$13,BA106:CE106)</f>
        <v>0</v>
      </c>
      <c r="J105" s="208" t="e">
        <f t="shared" ref="J105" si="222">H105-I105</f>
        <v>#REF!</v>
      </c>
      <c r="K105" s="208"/>
      <c r="L105" s="196" t="e">
        <f t="shared" ref="L105" si="223">SUM(BA105:CE105)</f>
        <v>#REF!</v>
      </c>
      <c r="M105" s="198">
        <v>16</v>
      </c>
      <c r="N105" s="200" t="e">
        <f>E105-L105</f>
        <v>#REF!</v>
      </c>
      <c r="O105" s="185">
        <v>45108</v>
      </c>
      <c r="P105" s="185">
        <f t="shared" ref="P105" si="224">O105+M105</f>
        <v>45124</v>
      </c>
      <c r="Q105" s="187">
        <f t="shared" ref="Q105:Q109" si="225">P105-O105</f>
        <v>16</v>
      </c>
      <c r="R105" s="189" t="e">
        <f>(E105-F105)/(Q105+1)</f>
        <v>#REF!</v>
      </c>
      <c r="S105" s="191"/>
      <c r="T105" s="191"/>
      <c r="U105" s="191"/>
      <c r="V105" s="123" t="s">
        <v>4</v>
      </c>
      <c r="W105" s="101"/>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102"/>
      <c r="BA105" s="60" t="e">
        <f>$R$105</f>
        <v>#REF!</v>
      </c>
      <c r="BB105" s="60" t="e">
        <f>$R$105</f>
        <v>#REF!</v>
      </c>
      <c r="BC105" s="60" t="e">
        <f t="shared" ref="BC105:BQ105" si="226">$R$105</f>
        <v>#REF!</v>
      </c>
      <c r="BD105" s="60" t="e">
        <f t="shared" si="226"/>
        <v>#REF!</v>
      </c>
      <c r="BE105" s="60" t="e">
        <f t="shared" si="226"/>
        <v>#REF!</v>
      </c>
      <c r="BF105" s="60" t="e">
        <f t="shared" si="226"/>
        <v>#REF!</v>
      </c>
      <c r="BG105" s="60" t="e">
        <f t="shared" si="226"/>
        <v>#REF!</v>
      </c>
      <c r="BH105" s="60" t="e">
        <f t="shared" si="226"/>
        <v>#REF!</v>
      </c>
      <c r="BI105" s="60" t="e">
        <f t="shared" si="226"/>
        <v>#REF!</v>
      </c>
      <c r="BJ105" s="60" t="e">
        <f t="shared" si="226"/>
        <v>#REF!</v>
      </c>
      <c r="BK105" s="60" t="e">
        <f t="shared" si="226"/>
        <v>#REF!</v>
      </c>
      <c r="BL105" s="60" t="e">
        <f t="shared" si="226"/>
        <v>#REF!</v>
      </c>
      <c r="BM105" s="60" t="e">
        <f t="shared" si="226"/>
        <v>#REF!</v>
      </c>
      <c r="BN105" s="60" t="e">
        <f t="shared" si="226"/>
        <v>#REF!</v>
      </c>
      <c r="BO105" s="60" t="e">
        <f t="shared" si="226"/>
        <v>#REF!</v>
      </c>
      <c r="BP105" s="60" t="e">
        <f t="shared" si="226"/>
        <v>#REF!</v>
      </c>
      <c r="BQ105" s="60" t="e">
        <f t="shared" si="226"/>
        <v>#REF!</v>
      </c>
      <c r="BR105" s="60"/>
      <c r="BS105" s="60"/>
      <c r="BT105" s="60"/>
      <c r="BU105" s="60"/>
      <c r="BV105" s="60"/>
      <c r="BW105" s="60"/>
      <c r="BX105" s="60"/>
      <c r="BY105" s="60"/>
      <c r="BZ105" s="60"/>
      <c r="CA105" s="60"/>
      <c r="CB105" s="60"/>
      <c r="CC105" s="60"/>
      <c r="CD105" s="60"/>
      <c r="CE105" s="102"/>
    </row>
    <row r="106" spans="1:83" x14ac:dyDescent="0.25">
      <c r="A106" s="223"/>
      <c r="B106" s="201"/>
      <c r="C106" s="226"/>
      <c r="D106" s="204"/>
      <c r="E106" s="205"/>
      <c r="F106" s="139"/>
      <c r="G106" s="209"/>
      <c r="H106" s="209"/>
      <c r="I106" s="209"/>
      <c r="J106" s="209"/>
      <c r="K106" s="209"/>
      <c r="L106" s="197"/>
      <c r="M106" s="199"/>
      <c r="N106" s="199"/>
      <c r="O106" s="186"/>
      <c r="P106" s="186"/>
      <c r="Q106" s="188"/>
      <c r="R106" s="190"/>
      <c r="S106" s="191"/>
      <c r="T106" s="191"/>
      <c r="U106" s="191"/>
      <c r="V106" s="121" t="s">
        <v>5</v>
      </c>
      <c r="W106" s="103"/>
      <c r="X106" s="41"/>
      <c r="Y106" s="41"/>
      <c r="Z106" s="41"/>
      <c r="AA106" s="41"/>
      <c r="AB106" s="41"/>
      <c r="AC106" s="41"/>
      <c r="AD106" s="41"/>
      <c r="AE106" s="41"/>
      <c r="AF106" s="41"/>
      <c r="AG106" s="41"/>
      <c r="AH106" s="41"/>
      <c r="AI106" s="41"/>
      <c r="AJ106" s="41"/>
      <c r="AK106" s="41"/>
      <c r="AL106" s="41"/>
      <c r="AM106" s="41"/>
      <c r="AN106" s="41"/>
      <c r="AO106" s="41"/>
      <c r="AP106" s="41"/>
      <c r="AQ106" s="41"/>
      <c r="AR106" s="41"/>
      <c r="AS106" s="41"/>
      <c r="AT106" s="41"/>
      <c r="AU106" s="41"/>
      <c r="AV106" s="41"/>
      <c r="AW106" s="41"/>
      <c r="AX106" s="41"/>
      <c r="AY106" s="41"/>
      <c r="AZ106" s="104"/>
      <c r="BA106" s="103"/>
      <c r="BB106" s="41"/>
      <c r="BC106" s="41"/>
      <c r="BD106" s="41"/>
      <c r="BE106" s="41"/>
      <c r="BF106" s="41"/>
      <c r="BG106" s="41"/>
      <c r="BH106" s="41"/>
      <c r="BI106" s="41"/>
      <c r="BJ106" s="41"/>
      <c r="BK106" s="41"/>
      <c r="BL106" s="41"/>
      <c r="BM106" s="41"/>
      <c r="BN106" s="41"/>
      <c r="BO106" s="41"/>
      <c r="BP106" s="41"/>
      <c r="BQ106" s="41"/>
      <c r="BR106" s="41"/>
      <c r="BS106" s="41"/>
      <c r="BT106" s="41"/>
      <c r="BU106" s="41"/>
      <c r="BV106" s="41"/>
      <c r="BW106" s="41"/>
      <c r="BX106" s="41"/>
      <c r="BY106" s="41"/>
      <c r="BZ106" s="41"/>
      <c r="CA106" s="41"/>
      <c r="CB106" s="41"/>
      <c r="CC106" s="41"/>
      <c r="CD106" s="41"/>
      <c r="CE106" s="104"/>
    </row>
    <row r="107" spans="1:83" x14ac:dyDescent="0.25">
      <c r="A107" s="223"/>
      <c r="B107" s="201">
        <f t="shared" ref="B107" si="227">B105+1</f>
        <v>33</v>
      </c>
      <c r="C107" s="202" t="s">
        <v>44</v>
      </c>
      <c r="D107" s="204" t="s">
        <v>27</v>
      </c>
      <c r="E107" s="205">
        <v>121.68</v>
      </c>
      <c r="F107" s="138" t="e">
        <f>#REF!</f>
        <v>#REF!</v>
      </c>
      <c r="G107" s="208" t="e">
        <f>F107+I107</f>
        <v>#REF!</v>
      </c>
      <c r="H107" s="208">
        <f t="shared" ref="H107" si="228">SUMIF($BA$17:$CE$17,$W$13,BA107:CE107)</f>
        <v>0</v>
      </c>
      <c r="I107" s="208">
        <f t="shared" ref="I107" si="229">SUMIF($BA$17:$CE$17,$W$13,BA108:CE108)</f>
        <v>0</v>
      </c>
      <c r="J107" s="208">
        <f t="shared" ref="J107" si="230">H107-I107</f>
        <v>0</v>
      </c>
      <c r="K107" s="208"/>
      <c r="L107" s="196" t="e">
        <f t="shared" ref="L107" si="231">SUM(BA107:CE107)</f>
        <v>#REF!</v>
      </c>
      <c r="M107" s="198">
        <v>5</v>
      </c>
      <c r="N107" s="200" t="e">
        <f>E107-L107</f>
        <v>#REF!</v>
      </c>
      <c r="O107" s="185">
        <v>45126</v>
      </c>
      <c r="P107" s="185">
        <f t="shared" ref="P107" si="232">O107+M107</f>
        <v>45131</v>
      </c>
      <c r="Q107" s="187">
        <f t="shared" si="225"/>
        <v>5</v>
      </c>
      <c r="R107" s="189" t="e">
        <f>(E107-F107)/(Q107+1)</f>
        <v>#REF!</v>
      </c>
      <c r="S107" s="191"/>
      <c r="T107" s="191"/>
      <c r="U107" s="191"/>
      <c r="V107" s="123" t="s">
        <v>4</v>
      </c>
      <c r="W107" s="101"/>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102"/>
      <c r="BA107" s="101"/>
      <c r="BB107" s="60"/>
      <c r="BC107" s="60"/>
      <c r="BD107" s="60"/>
      <c r="BE107" s="60"/>
      <c r="BF107" s="60"/>
      <c r="BG107" s="60"/>
      <c r="BH107" s="60"/>
      <c r="BI107" s="60"/>
      <c r="BJ107" s="60"/>
      <c r="BK107" s="60"/>
      <c r="BL107" s="60"/>
      <c r="BM107" s="60"/>
      <c r="BN107" s="60"/>
      <c r="BO107" s="60"/>
      <c r="BP107" s="60"/>
      <c r="BQ107" s="60"/>
      <c r="BR107" s="60"/>
      <c r="BS107" s="60" t="e">
        <f>$R$107</f>
        <v>#REF!</v>
      </c>
      <c r="BT107" s="60" t="e">
        <f t="shared" ref="BT107:BX107" si="233">$R$107</f>
        <v>#REF!</v>
      </c>
      <c r="BU107" s="60" t="e">
        <f t="shared" si="233"/>
        <v>#REF!</v>
      </c>
      <c r="BV107" s="60" t="e">
        <f t="shared" si="233"/>
        <v>#REF!</v>
      </c>
      <c r="BW107" s="60" t="e">
        <f t="shared" si="233"/>
        <v>#REF!</v>
      </c>
      <c r="BX107" s="60" t="e">
        <f t="shared" si="233"/>
        <v>#REF!</v>
      </c>
      <c r="BY107" s="60"/>
      <c r="BZ107" s="60"/>
      <c r="CA107" s="60"/>
      <c r="CB107" s="60"/>
      <c r="CC107" s="60"/>
      <c r="CD107" s="60"/>
      <c r="CE107" s="102"/>
    </row>
    <row r="108" spans="1:83" x14ac:dyDescent="0.25">
      <c r="A108" s="223"/>
      <c r="B108" s="201"/>
      <c r="C108" s="203"/>
      <c r="D108" s="204"/>
      <c r="E108" s="205"/>
      <c r="F108" s="139"/>
      <c r="G108" s="209"/>
      <c r="H108" s="209"/>
      <c r="I108" s="209"/>
      <c r="J108" s="209"/>
      <c r="K108" s="209"/>
      <c r="L108" s="197"/>
      <c r="M108" s="199"/>
      <c r="N108" s="199"/>
      <c r="O108" s="186"/>
      <c r="P108" s="186"/>
      <c r="Q108" s="188"/>
      <c r="R108" s="190"/>
      <c r="S108" s="191"/>
      <c r="T108" s="191"/>
      <c r="U108" s="191"/>
      <c r="V108" s="121" t="s">
        <v>5</v>
      </c>
      <c r="W108" s="103"/>
      <c r="X108" s="41"/>
      <c r="Y108" s="41"/>
      <c r="Z108" s="41"/>
      <c r="AA108" s="41"/>
      <c r="AB108" s="41"/>
      <c r="AC108" s="41"/>
      <c r="AD108" s="41"/>
      <c r="AE108" s="41"/>
      <c r="AF108" s="41"/>
      <c r="AG108" s="41"/>
      <c r="AH108" s="41"/>
      <c r="AI108" s="41"/>
      <c r="AJ108" s="41"/>
      <c r="AK108" s="41"/>
      <c r="AL108" s="41"/>
      <c r="AM108" s="41"/>
      <c r="AN108" s="41"/>
      <c r="AO108" s="41"/>
      <c r="AP108" s="41"/>
      <c r="AQ108" s="41"/>
      <c r="AR108" s="41"/>
      <c r="AS108" s="41"/>
      <c r="AT108" s="41"/>
      <c r="AU108" s="41"/>
      <c r="AV108" s="41"/>
      <c r="AW108" s="41"/>
      <c r="AX108" s="41"/>
      <c r="AY108" s="41"/>
      <c r="AZ108" s="104"/>
      <c r="BA108" s="103"/>
      <c r="BB108" s="41"/>
      <c r="BC108" s="41"/>
      <c r="BD108" s="41"/>
      <c r="BE108" s="41"/>
      <c r="BF108" s="41"/>
      <c r="BG108" s="41"/>
      <c r="BH108" s="41"/>
      <c r="BI108" s="41"/>
      <c r="BJ108" s="41"/>
      <c r="BK108" s="41"/>
      <c r="BL108" s="41"/>
      <c r="BM108" s="41"/>
      <c r="BN108" s="41"/>
      <c r="BO108" s="41"/>
      <c r="BP108" s="41"/>
      <c r="BQ108" s="41"/>
      <c r="BR108" s="41"/>
      <c r="BS108" s="41"/>
      <c r="BT108" s="41"/>
      <c r="BU108" s="41"/>
      <c r="BV108" s="41"/>
      <c r="BW108" s="41"/>
      <c r="BX108" s="41"/>
      <c r="BY108" s="41"/>
      <c r="BZ108" s="41"/>
      <c r="CA108" s="41"/>
      <c r="CB108" s="41"/>
      <c r="CC108" s="41"/>
      <c r="CD108" s="41"/>
      <c r="CE108" s="104"/>
    </row>
    <row r="109" spans="1:83" x14ac:dyDescent="0.25">
      <c r="A109" s="223"/>
      <c r="B109" s="201">
        <f t="shared" ref="B109" si="234">B107+1</f>
        <v>34</v>
      </c>
      <c r="C109" s="202" t="s">
        <v>46</v>
      </c>
      <c r="D109" s="204" t="s">
        <v>48</v>
      </c>
      <c r="E109" s="205">
        <v>0.02</v>
      </c>
      <c r="F109" s="138" t="e">
        <f>#REF!</f>
        <v>#REF!</v>
      </c>
      <c r="G109" s="208" t="e">
        <f>F109+I109</f>
        <v>#REF!</v>
      </c>
      <c r="H109" s="208">
        <f t="shared" ref="H109" si="235">SUMIF($BA$17:$CE$17,$W$13,BA109:CE109)</f>
        <v>0</v>
      </c>
      <c r="I109" s="208">
        <f t="shared" ref="I109" si="236">SUMIF($BA$17:$CE$17,$W$13,BA110:CE110)</f>
        <v>0</v>
      </c>
      <c r="J109" s="208">
        <f t="shared" ref="J109" si="237">H109-I109</f>
        <v>0</v>
      </c>
      <c r="K109" s="208"/>
      <c r="L109" s="196" t="e">
        <f t="shared" ref="L109" si="238">SUM(BA109:CE109)</f>
        <v>#REF!</v>
      </c>
      <c r="M109" s="198">
        <v>5</v>
      </c>
      <c r="N109" s="200" t="e">
        <f>E109-L109</f>
        <v>#REF!</v>
      </c>
      <c r="O109" s="185">
        <v>45126</v>
      </c>
      <c r="P109" s="185">
        <f t="shared" ref="P109" si="239">O109+M109</f>
        <v>45131</v>
      </c>
      <c r="Q109" s="187">
        <f t="shared" si="225"/>
        <v>5</v>
      </c>
      <c r="R109" s="189" t="e">
        <f>(E109-F109)/(Q109+1)</f>
        <v>#REF!</v>
      </c>
      <c r="S109" s="191"/>
      <c r="T109" s="191"/>
      <c r="U109" s="191"/>
      <c r="V109" s="123" t="s">
        <v>4</v>
      </c>
      <c r="W109" s="101"/>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102"/>
      <c r="BA109" s="101"/>
      <c r="BB109" s="60"/>
      <c r="BC109" s="60"/>
      <c r="BD109" s="60"/>
      <c r="BE109" s="60"/>
      <c r="BF109" s="60"/>
      <c r="BG109" s="60"/>
      <c r="BH109" s="60"/>
      <c r="BI109" s="60"/>
      <c r="BJ109" s="60"/>
      <c r="BK109" s="60"/>
      <c r="BL109" s="60"/>
      <c r="BM109" s="60"/>
      <c r="BN109" s="60"/>
      <c r="BO109" s="60"/>
      <c r="BP109" s="60"/>
      <c r="BQ109" s="60"/>
      <c r="BR109" s="60"/>
      <c r="BS109" s="60" t="e">
        <f>$R$109</f>
        <v>#REF!</v>
      </c>
      <c r="BT109" s="60" t="e">
        <f t="shared" ref="BT109:BX109" si="240">$R$109</f>
        <v>#REF!</v>
      </c>
      <c r="BU109" s="60" t="e">
        <f t="shared" si="240"/>
        <v>#REF!</v>
      </c>
      <c r="BV109" s="60" t="e">
        <f t="shared" si="240"/>
        <v>#REF!</v>
      </c>
      <c r="BW109" s="60" t="e">
        <f t="shared" si="240"/>
        <v>#REF!</v>
      </c>
      <c r="BX109" s="60" t="e">
        <f t="shared" si="240"/>
        <v>#REF!</v>
      </c>
      <c r="BY109" s="60"/>
      <c r="BZ109" s="60"/>
      <c r="CA109" s="60"/>
      <c r="CB109" s="60"/>
      <c r="CC109" s="60"/>
      <c r="CD109" s="60"/>
      <c r="CE109" s="102"/>
    </row>
    <row r="110" spans="1:83" ht="18.75" customHeight="1" x14ac:dyDescent="0.25">
      <c r="A110" s="223"/>
      <c r="B110" s="201"/>
      <c r="C110" s="203"/>
      <c r="D110" s="204"/>
      <c r="E110" s="205"/>
      <c r="F110" s="139"/>
      <c r="G110" s="209"/>
      <c r="H110" s="209"/>
      <c r="I110" s="209"/>
      <c r="J110" s="209"/>
      <c r="K110" s="209"/>
      <c r="L110" s="197"/>
      <c r="M110" s="199"/>
      <c r="N110" s="199"/>
      <c r="O110" s="186"/>
      <c r="P110" s="186"/>
      <c r="Q110" s="188"/>
      <c r="R110" s="190"/>
      <c r="S110" s="191"/>
      <c r="T110" s="191"/>
      <c r="U110" s="191"/>
      <c r="V110" s="121" t="s">
        <v>5</v>
      </c>
      <c r="W110" s="103"/>
      <c r="X110" s="41"/>
      <c r="Y110" s="41"/>
      <c r="Z110" s="41"/>
      <c r="AA110" s="41"/>
      <c r="AB110" s="41"/>
      <c r="AC110" s="41"/>
      <c r="AD110" s="41"/>
      <c r="AE110" s="41"/>
      <c r="AF110" s="41"/>
      <c r="AG110" s="41"/>
      <c r="AH110" s="41"/>
      <c r="AI110" s="41"/>
      <c r="AJ110" s="41"/>
      <c r="AK110" s="41"/>
      <c r="AL110" s="41"/>
      <c r="AM110" s="41"/>
      <c r="AN110" s="41"/>
      <c r="AO110" s="41"/>
      <c r="AP110" s="41"/>
      <c r="AQ110" s="41"/>
      <c r="AR110" s="41"/>
      <c r="AS110" s="41"/>
      <c r="AT110" s="41"/>
      <c r="AU110" s="41"/>
      <c r="AV110" s="41"/>
      <c r="AW110" s="41"/>
      <c r="AX110" s="41"/>
      <c r="AY110" s="41"/>
      <c r="AZ110" s="104"/>
      <c r="BA110" s="103"/>
      <c r="BB110" s="41"/>
      <c r="BC110" s="41"/>
      <c r="BD110" s="41"/>
      <c r="BE110" s="41"/>
      <c r="BF110" s="41"/>
      <c r="BG110" s="41"/>
      <c r="BH110" s="41"/>
      <c r="BI110" s="41"/>
      <c r="BJ110" s="41"/>
      <c r="BK110" s="41"/>
      <c r="BL110" s="41"/>
      <c r="BM110" s="41"/>
      <c r="BN110" s="41"/>
      <c r="BO110" s="41"/>
      <c r="BP110" s="41"/>
      <c r="BQ110" s="41"/>
      <c r="BR110" s="41"/>
      <c r="BS110" s="41"/>
      <c r="BT110" s="41"/>
      <c r="BU110" s="41"/>
      <c r="BV110" s="41"/>
      <c r="BW110" s="41"/>
      <c r="BX110" s="41"/>
      <c r="BY110" s="41"/>
      <c r="BZ110" s="41"/>
      <c r="CA110" s="41"/>
      <c r="CB110" s="41"/>
      <c r="CC110" s="41"/>
      <c r="CD110" s="41"/>
      <c r="CE110" s="104"/>
    </row>
    <row r="111" spans="1:83" ht="18.75" customHeight="1" x14ac:dyDescent="0.25">
      <c r="B111" s="201">
        <f t="shared" ref="B111" si="241">B109+1</f>
        <v>35</v>
      </c>
      <c r="C111" s="202" t="s">
        <v>47</v>
      </c>
      <c r="D111" s="204" t="s">
        <v>28</v>
      </c>
      <c r="E111" s="205">
        <v>3</v>
      </c>
      <c r="F111" s="138" t="e">
        <f>#REF!</f>
        <v>#REF!</v>
      </c>
      <c r="G111" s="208" t="e">
        <f>F111+I111</f>
        <v>#REF!</v>
      </c>
      <c r="H111" s="208">
        <f t="shared" ref="H111" si="242">SUMIF($BA$17:$CE$17,$W$13,BA111:CE111)</f>
        <v>0</v>
      </c>
      <c r="I111" s="208">
        <f t="shared" ref="I111" si="243">SUMIF($BA$17:$CE$17,$W$13,BA112:CE112)</f>
        <v>0</v>
      </c>
      <c r="J111" s="208">
        <f t="shared" ref="J111" si="244">H111-I111</f>
        <v>0</v>
      </c>
      <c r="K111" s="208"/>
      <c r="L111" s="196" t="e">
        <f t="shared" ref="L111" si="245">SUM(BA111:CE111)</f>
        <v>#REF!</v>
      </c>
      <c r="M111" s="198">
        <v>5</v>
      </c>
      <c r="N111" s="200" t="e">
        <f>E111-L111</f>
        <v>#REF!</v>
      </c>
      <c r="O111" s="229">
        <v>45126</v>
      </c>
      <c r="P111" s="185">
        <f t="shared" ref="P111" si="246">O111+M111</f>
        <v>45131</v>
      </c>
      <c r="Q111" s="187">
        <f>P111-O111</f>
        <v>5</v>
      </c>
      <c r="R111" s="189" t="e">
        <f>(E111-F111)/(Q111+1)</f>
        <v>#REF!</v>
      </c>
      <c r="S111" s="227"/>
      <c r="T111" s="227"/>
      <c r="U111" s="227"/>
      <c r="V111" s="123" t="s">
        <v>4</v>
      </c>
      <c r="W111" s="105"/>
      <c r="X111" s="70"/>
      <c r="Y111" s="70"/>
      <c r="Z111" s="70"/>
      <c r="AA111" s="70"/>
      <c r="AB111" s="70"/>
      <c r="AC111" s="70"/>
      <c r="AD111" s="70"/>
      <c r="AE111" s="70"/>
      <c r="AF111" s="70"/>
      <c r="AG111" s="70"/>
      <c r="AH111" s="70"/>
      <c r="AI111" s="70"/>
      <c r="AJ111" s="70"/>
      <c r="AK111" s="70"/>
      <c r="AL111" s="70"/>
      <c r="AM111" s="70"/>
      <c r="AN111" s="70"/>
      <c r="AO111" s="70"/>
      <c r="AP111" s="70"/>
      <c r="AQ111" s="70"/>
      <c r="AR111" s="70"/>
      <c r="AS111" s="70"/>
      <c r="AT111" s="70"/>
      <c r="AU111" s="70"/>
      <c r="AV111" s="70"/>
      <c r="AW111" s="70"/>
      <c r="AX111" s="70"/>
      <c r="AY111" s="70"/>
      <c r="AZ111" s="106"/>
      <c r="BA111" s="105"/>
      <c r="BB111" s="70"/>
      <c r="BC111" s="70"/>
      <c r="BD111" s="70"/>
      <c r="BE111" s="70"/>
      <c r="BF111" s="70"/>
      <c r="BG111" s="70"/>
      <c r="BH111" s="70"/>
      <c r="BI111" s="70"/>
      <c r="BJ111" s="70"/>
      <c r="BK111" s="70"/>
      <c r="BL111" s="70"/>
      <c r="BM111" s="70"/>
      <c r="BN111" s="70"/>
      <c r="BO111" s="70"/>
      <c r="BP111" s="70"/>
      <c r="BQ111" s="70"/>
      <c r="BR111" s="70"/>
      <c r="BS111" s="60" t="e">
        <f>$R$111</f>
        <v>#REF!</v>
      </c>
      <c r="BT111" s="60" t="e">
        <f t="shared" ref="BT111:BX111" si="247">$R$111</f>
        <v>#REF!</v>
      </c>
      <c r="BU111" s="60" t="e">
        <f t="shared" si="247"/>
        <v>#REF!</v>
      </c>
      <c r="BV111" s="60" t="e">
        <f t="shared" si="247"/>
        <v>#REF!</v>
      </c>
      <c r="BW111" s="60" t="e">
        <f t="shared" si="247"/>
        <v>#REF!</v>
      </c>
      <c r="BX111" s="60" t="e">
        <f t="shared" si="247"/>
        <v>#REF!</v>
      </c>
      <c r="BY111" s="70"/>
      <c r="BZ111" s="70"/>
      <c r="CA111" s="70"/>
      <c r="CB111" s="70"/>
      <c r="CC111" s="70"/>
      <c r="CD111" s="70"/>
      <c r="CE111" s="106"/>
    </row>
    <row r="112" spans="1:83" x14ac:dyDescent="0.25">
      <c r="B112" s="201"/>
      <c r="C112" s="203"/>
      <c r="D112" s="204"/>
      <c r="E112" s="205"/>
      <c r="F112" s="139"/>
      <c r="G112" s="209"/>
      <c r="H112" s="209"/>
      <c r="I112" s="209"/>
      <c r="J112" s="209"/>
      <c r="K112" s="209"/>
      <c r="L112" s="197"/>
      <c r="M112" s="199"/>
      <c r="N112" s="199"/>
      <c r="O112" s="230"/>
      <c r="P112" s="186"/>
      <c r="Q112" s="188"/>
      <c r="R112" s="190"/>
      <c r="S112" s="228"/>
      <c r="T112" s="228"/>
      <c r="U112" s="228"/>
      <c r="V112" s="121" t="s">
        <v>5</v>
      </c>
      <c r="W112" s="107"/>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108"/>
      <c r="BA112" s="107"/>
      <c r="BB112" s="72"/>
      <c r="BC112" s="72"/>
      <c r="BD112" s="72"/>
      <c r="BE112" s="72"/>
      <c r="BF112" s="72"/>
      <c r="BG112" s="72"/>
      <c r="BH112" s="72"/>
      <c r="BI112" s="72"/>
      <c r="BJ112" s="72"/>
      <c r="BK112" s="72"/>
      <c r="BL112" s="72"/>
      <c r="BM112" s="72"/>
      <c r="BN112" s="72"/>
      <c r="BO112" s="72"/>
      <c r="BP112" s="72"/>
      <c r="BQ112" s="72"/>
      <c r="BR112" s="72"/>
      <c r="BS112" s="72"/>
      <c r="BT112" s="72"/>
      <c r="BU112" s="72"/>
      <c r="BV112" s="72"/>
      <c r="BW112" s="72"/>
      <c r="BX112" s="72"/>
      <c r="BY112" s="72"/>
      <c r="BZ112" s="72"/>
      <c r="CA112" s="72"/>
      <c r="CB112" s="72"/>
      <c r="CC112" s="72"/>
      <c r="CD112" s="72"/>
      <c r="CE112" s="108"/>
    </row>
    <row r="113" spans="2:83" ht="37.5" x14ac:dyDescent="0.25">
      <c r="B113" s="124" t="s">
        <v>65</v>
      </c>
      <c r="C113" s="42"/>
      <c r="D113" s="43"/>
      <c r="E113" s="44"/>
      <c r="F113" s="25"/>
      <c r="G113" s="45"/>
      <c r="H113" s="46"/>
      <c r="I113" s="46"/>
      <c r="J113" s="45"/>
      <c r="K113" s="45"/>
      <c r="L113" s="61"/>
      <c r="M113" s="47"/>
      <c r="N113" s="47"/>
      <c r="O113" s="63"/>
      <c r="P113" s="63"/>
      <c r="Q113" s="48"/>
      <c r="R113" s="48"/>
      <c r="S113" s="49" t="s">
        <v>24</v>
      </c>
      <c r="T113" s="38" t="s">
        <v>115</v>
      </c>
      <c r="U113" s="50" t="s">
        <v>114</v>
      </c>
      <c r="V113" s="121"/>
      <c r="W113" s="99"/>
      <c r="X113" s="40"/>
      <c r="Y113" s="40"/>
      <c r="Z113" s="40"/>
      <c r="AA113" s="40"/>
      <c r="AB113" s="40"/>
      <c r="AC113" s="40"/>
      <c r="AD113" s="40"/>
      <c r="AE113" s="40"/>
      <c r="AF113" s="40"/>
      <c r="AG113" s="40"/>
      <c r="AH113" s="40"/>
      <c r="AI113" s="40"/>
      <c r="AJ113" s="40"/>
      <c r="AK113" s="40"/>
      <c r="AL113" s="40"/>
      <c r="AM113" s="40"/>
      <c r="AN113" s="40"/>
      <c r="AO113" s="40"/>
      <c r="AP113" s="40"/>
      <c r="AQ113" s="39"/>
      <c r="AR113" s="40"/>
      <c r="AS113" s="40"/>
      <c r="AT113" s="40"/>
      <c r="AU113" s="40"/>
      <c r="AV113" s="40"/>
      <c r="AW113" s="40"/>
      <c r="AX113" s="40"/>
      <c r="AY113" s="40"/>
      <c r="AZ113" s="100"/>
      <c r="BA113" s="99"/>
      <c r="BB113" s="40"/>
      <c r="BC113" s="40"/>
      <c r="BD113" s="40"/>
      <c r="BE113" s="40"/>
      <c r="BF113" s="40"/>
      <c r="BG113" s="40"/>
      <c r="BH113" s="40"/>
      <c r="BI113" s="40"/>
      <c r="BJ113" s="40"/>
      <c r="BK113" s="40"/>
      <c r="BL113" s="40"/>
      <c r="BM113" s="40"/>
      <c r="BN113" s="40"/>
      <c r="BO113" s="40"/>
      <c r="BP113" s="40"/>
      <c r="BQ113" s="40"/>
      <c r="BR113" s="40"/>
      <c r="BS113" s="40"/>
      <c r="BT113" s="40"/>
      <c r="BU113" s="39"/>
      <c r="BV113" s="40"/>
      <c r="BW113" s="40"/>
      <c r="BX113" s="40"/>
      <c r="BY113" s="40"/>
      <c r="BZ113" s="40"/>
      <c r="CA113" s="40"/>
      <c r="CB113" s="40"/>
      <c r="CC113" s="40"/>
      <c r="CD113" s="40"/>
      <c r="CE113" s="100"/>
    </row>
    <row r="114" spans="2:83" ht="18.75" customHeight="1" x14ac:dyDescent="0.25">
      <c r="B114" s="201">
        <f>B111+1</f>
        <v>36</v>
      </c>
      <c r="C114" s="202" t="s">
        <v>167</v>
      </c>
      <c r="D114" s="204" t="s">
        <v>29</v>
      </c>
      <c r="E114" s="205">
        <v>2</v>
      </c>
      <c r="F114" s="206" t="e">
        <f>#REF!</f>
        <v>#REF!</v>
      </c>
      <c r="G114" s="208" t="e">
        <f t="shared" ref="G114" si="248">F114+I114</f>
        <v>#REF!</v>
      </c>
      <c r="H114" s="208" t="e">
        <f>SUMIF($W$17:$AZ$17,$W$13,W114:AZ114)</f>
        <v>#REF!</v>
      </c>
      <c r="I114" s="208">
        <f>SUMIF($W$17:$AZ$17,$W$13,W115:AZ115)</f>
        <v>0</v>
      </c>
      <c r="J114" s="208" t="e">
        <f t="shared" ref="J114" si="249">H114-I114</f>
        <v>#REF!</v>
      </c>
      <c r="K114" s="210"/>
      <c r="L114" s="196" t="e">
        <f>SUM(W114:AZ114)</f>
        <v>#REF!</v>
      </c>
      <c r="M114" s="198">
        <v>3</v>
      </c>
      <c r="N114" s="200" t="e">
        <f t="shared" ref="N114" si="250">E114-L114</f>
        <v>#REF!</v>
      </c>
      <c r="O114" s="185">
        <v>45078</v>
      </c>
      <c r="P114" s="185">
        <f t="shared" ref="P114" si="251">O114+M114</f>
        <v>45081</v>
      </c>
      <c r="Q114" s="187">
        <f t="shared" ref="Q114" si="252">P114-O114</f>
        <v>3</v>
      </c>
      <c r="R114" s="189" t="e">
        <f>(E114-F114)/(Q114+1)</f>
        <v>#REF!</v>
      </c>
      <c r="S114" s="191"/>
      <c r="T114" s="191"/>
      <c r="U114" s="191"/>
      <c r="V114" s="123" t="s">
        <v>4</v>
      </c>
      <c r="W114" s="101" t="e">
        <f>$R$114</f>
        <v>#REF!</v>
      </c>
      <c r="X114" s="60" t="e">
        <f t="shared" ref="X114:Z114" si="253">$R$114</f>
        <v>#REF!</v>
      </c>
      <c r="Y114" s="60" t="e">
        <f t="shared" si="253"/>
        <v>#REF!</v>
      </c>
      <c r="Z114" s="60" t="e">
        <f t="shared" si="253"/>
        <v>#REF!</v>
      </c>
      <c r="AA114" s="70"/>
      <c r="AB114" s="70"/>
      <c r="AC114" s="70"/>
      <c r="AD114" s="70"/>
      <c r="AE114" s="70"/>
      <c r="AF114" s="60"/>
      <c r="AG114" s="60"/>
      <c r="AH114" s="60"/>
      <c r="AI114" s="60"/>
      <c r="AJ114" s="60"/>
      <c r="AK114" s="60"/>
      <c r="AL114" s="70"/>
      <c r="AM114" s="70"/>
      <c r="AN114" s="70"/>
      <c r="AO114" s="70"/>
      <c r="AP114" s="70"/>
      <c r="AQ114" s="70"/>
      <c r="AR114" s="70"/>
      <c r="AS114" s="70"/>
      <c r="AT114" s="70"/>
      <c r="AU114" s="70"/>
      <c r="AV114" s="70"/>
      <c r="AW114" s="70"/>
      <c r="AX114" s="70"/>
      <c r="AY114" s="70"/>
      <c r="AZ114" s="106"/>
      <c r="BA114" s="101"/>
      <c r="BB114" s="60"/>
      <c r="BC114" s="60"/>
      <c r="BD114" s="60"/>
      <c r="BE114" s="70"/>
      <c r="BF114" s="70"/>
      <c r="BG114" s="70"/>
      <c r="BH114" s="70"/>
      <c r="BI114" s="70"/>
      <c r="BJ114" s="60"/>
      <c r="BK114" s="60"/>
      <c r="BL114" s="60"/>
      <c r="BM114" s="60"/>
      <c r="BN114" s="60"/>
      <c r="BO114" s="60"/>
      <c r="BP114" s="70"/>
      <c r="BQ114" s="70"/>
      <c r="BR114" s="70"/>
      <c r="BS114" s="70"/>
      <c r="BT114" s="70"/>
      <c r="BU114" s="70"/>
      <c r="BV114" s="70"/>
      <c r="BW114" s="70"/>
      <c r="BX114" s="70"/>
      <c r="BY114" s="70"/>
      <c r="BZ114" s="70"/>
      <c r="CA114" s="70"/>
      <c r="CB114" s="70"/>
      <c r="CC114" s="70"/>
      <c r="CD114" s="70"/>
      <c r="CE114" s="106"/>
    </row>
    <row r="115" spans="2:83" x14ac:dyDescent="0.25">
      <c r="B115" s="201"/>
      <c r="C115" s="203"/>
      <c r="D115" s="204"/>
      <c r="E115" s="205"/>
      <c r="F115" s="207"/>
      <c r="G115" s="209"/>
      <c r="H115" s="209"/>
      <c r="I115" s="209"/>
      <c r="J115" s="209"/>
      <c r="K115" s="211"/>
      <c r="L115" s="197"/>
      <c r="M115" s="199"/>
      <c r="N115" s="199"/>
      <c r="O115" s="186"/>
      <c r="P115" s="186"/>
      <c r="Q115" s="188"/>
      <c r="R115" s="190"/>
      <c r="S115" s="191"/>
      <c r="T115" s="191"/>
      <c r="U115" s="191"/>
      <c r="V115" s="121" t="s">
        <v>5</v>
      </c>
      <c r="W115" s="103"/>
      <c r="X115" s="41"/>
      <c r="Y115" s="41"/>
      <c r="Z115" s="41"/>
      <c r="AA115" s="41"/>
      <c r="AB115" s="41"/>
      <c r="AC115" s="41"/>
      <c r="AD115" s="41"/>
      <c r="AE115" s="41"/>
      <c r="AF115" s="41"/>
      <c r="AG115" s="41"/>
      <c r="AH115" s="41"/>
      <c r="AI115" s="41"/>
      <c r="AJ115" s="41"/>
      <c r="AK115" s="41"/>
      <c r="AL115" s="41"/>
      <c r="AM115" s="41"/>
      <c r="AN115" s="41"/>
      <c r="AO115" s="41"/>
      <c r="AP115" s="41"/>
      <c r="AQ115" s="41"/>
      <c r="AR115" s="41"/>
      <c r="AS115" s="41"/>
      <c r="AT115" s="41"/>
      <c r="AU115" s="41"/>
      <c r="AV115" s="41"/>
      <c r="AW115" s="41"/>
      <c r="AX115" s="41"/>
      <c r="AY115" s="41"/>
      <c r="AZ115" s="104"/>
      <c r="BA115" s="103"/>
      <c r="BB115" s="41"/>
      <c r="BC115" s="41"/>
      <c r="BD115" s="41"/>
      <c r="BE115" s="41"/>
      <c r="BF115" s="41"/>
      <c r="BG115" s="41"/>
      <c r="BH115" s="41"/>
      <c r="BI115" s="41"/>
      <c r="BJ115" s="41"/>
      <c r="BK115" s="41"/>
      <c r="BL115" s="41"/>
      <c r="BM115" s="41"/>
      <c r="BN115" s="41"/>
      <c r="BO115" s="41"/>
      <c r="BP115" s="41"/>
      <c r="BQ115" s="41"/>
      <c r="BR115" s="41"/>
      <c r="BS115" s="41"/>
      <c r="BT115" s="41"/>
      <c r="BU115" s="41"/>
      <c r="BV115" s="41"/>
      <c r="BW115" s="41"/>
      <c r="BX115" s="41"/>
      <c r="BY115" s="41"/>
      <c r="BZ115" s="41"/>
      <c r="CA115" s="41"/>
      <c r="CB115" s="41"/>
      <c r="CC115" s="41"/>
      <c r="CD115" s="41"/>
      <c r="CE115" s="104"/>
    </row>
    <row r="116" spans="2:83" x14ac:dyDescent="0.25">
      <c r="B116" s="201">
        <f>B114+1</f>
        <v>37</v>
      </c>
      <c r="C116" s="202" t="s">
        <v>66</v>
      </c>
      <c r="D116" s="204" t="s">
        <v>116</v>
      </c>
      <c r="E116" s="205">
        <v>1</v>
      </c>
      <c r="F116" s="138" t="e">
        <f>#REF!</f>
        <v>#REF!</v>
      </c>
      <c r="G116" s="208" t="e">
        <f t="shared" ref="G116" si="254">F116+I116</f>
        <v>#REF!</v>
      </c>
      <c r="H116" s="208" t="e">
        <f>SUMIF($W$17:$AZ$17,$W$13,W116:AZ116)</f>
        <v>#REF!</v>
      </c>
      <c r="I116" s="208">
        <f>SUMIF($W$17:$AZ$17,$W$13,W117:AZ117)</f>
        <v>0</v>
      </c>
      <c r="J116" s="208" t="e">
        <f t="shared" ref="J116" si="255">H116-I116</f>
        <v>#REF!</v>
      </c>
      <c r="K116" s="210"/>
      <c r="L116" s="196" t="e">
        <f>SUM(W116:AZ116)</f>
        <v>#REF!</v>
      </c>
      <c r="M116" s="198">
        <v>4</v>
      </c>
      <c r="N116" s="200" t="e">
        <f t="shared" ref="N116" si="256">E116-L116</f>
        <v>#REF!</v>
      </c>
      <c r="O116" s="185">
        <v>45078</v>
      </c>
      <c r="P116" s="185">
        <f t="shared" ref="P116" si="257">O116+M116</f>
        <v>45082</v>
      </c>
      <c r="Q116" s="187">
        <f t="shared" ref="Q116" si="258">P116-O116</f>
        <v>4</v>
      </c>
      <c r="R116" s="189" t="e">
        <f>(E116-F116)/(Q116+1)</f>
        <v>#REF!</v>
      </c>
      <c r="S116" s="191"/>
      <c r="T116" s="191"/>
      <c r="U116" s="191"/>
      <c r="V116" s="123" t="s">
        <v>4</v>
      </c>
      <c r="W116" s="101" t="e">
        <f>$R$116</f>
        <v>#REF!</v>
      </c>
      <c r="X116" s="60" t="e">
        <f t="shared" ref="X116:AA116" si="259">$R$116</f>
        <v>#REF!</v>
      </c>
      <c r="Y116" s="60" t="e">
        <f t="shared" si="259"/>
        <v>#REF!</v>
      </c>
      <c r="Z116" s="60" t="e">
        <f t="shared" si="259"/>
        <v>#REF!</v>
      </c>
      <c r="AA116" s="60" t="e">
        <f t="shared" si="259"/>
        <v>#REF!</v>
      </c>
      <c r="AB116" s="70"/>
      <c r="AC116" s="70"/>
      <c r="AD116" s="70"/>
      <c r="AE116" s="70"/>
      <c r="AF116" s="70"/>
      <c r="AG116" s="70"/>
      <c r="AH116" s="70"/>
      <c r="AI116" s="70"/>
      <c r="AJ116" s="70"/>
      <c r="AK116" s="60"/>
      <c r="AL116" s="60"/>
      <c r="AM116" s="60"/>
      <c r="AN116" s="70"/>
      <c r="AO116" s="70"/>
      <c r="AP116" s="70"/>
      <c r="AQ116" s="70"/>
      <c r="AR116" s="70"/>
      <c r="AS116" s="70"/>
      <c r="AT116" s="70"/>
      <c r="AU116" s="70"/>
      <c r="AV116" s="70"/>
      <c r="AW116" s="70"/>
      <c r="AX116" s="70"/>
      <c r="AY116" s="70"/>
      <c r="AZ116" s="106"/>
      <c r="BA116" s="101"/>
      <c r="BB116" s="60"/>
      <c r="BC116" s="60"/>
      <c r="BD116" s="60"/>
      <c r="BE116" s="60"/>
      <c r="BF116" s="70"/>
      <c r="BG116" s="70"/>
      <c r="BH116" s="70"/>
      <c r="BI116" s="70"/>
      <c r="BJ116" s="70"/>
      <c r="BK116" s="70"/>
      <c r="BL116" s="70"/>
      <c r="BM116" s="70"/>
      <c r="BN116" s="70"/>
      <c r="BO116" s="60"/>
      <c r="BP116" s="60"/>
      <c r="BQ116" s="60"/>
      <c r="BR116" s="70"/>
      <c r="BS116" s="70"/>
      <c r="BT116" s="70"/>
      <c r="BU116" s="70"/>
      <c r="BV116" s="70"/>
      <c r="BW116" s="70"/>
      <c r="BX116" s="70"/>
      <c r="BY116" s="70"/>
      <c r="BZ116" s="70"/>
      <c r="CA116" s="70"/>
      <c r="CB116" s="70"/>
      <c r="CC116" s="70"/>
      <c r="CD116" s="70"/>
      <c r="CE116" s="106"/>
    </row>
    <row r="117" spans="2:83" x14ac:dyDescent="0.25">
      <c r="B117" s="201"/>
      <c r="C117" s="203"/>
      <c r="D117" s="204"/>
      <c r="E117" s="205"/>
      <c r="F117" s="139"/>
      <c r="G117" s="209"/>
      <c r="H117" s="209"/>
      <c r="I117" s="209"/>
      <c r="J117" s="209"/>
      <c r="K117" s="211"/>
      <c r="L117" s="197"/>
      <c r="M117" s="199"/>
      <c r="N117" s="199"/>
      <c r="O117" s="186"/>
      <c r="P117" s="186"/>
      <c r="Q117" s="188"/>
      <c r="R117" s="190"/>
      <c r="S117" s="191"/>
      <c r="T117" s="191"/>
      <c r="U117" s="191"/>
      <c r="V117" s="121" t="s">
        <v>5</v>
      </c>
      <c r="W117" s="103"/>
      <c r="X117" s="41"/>
      <c r="Y117" s="41"/>
      <c r="Z117" s="41"/>
      <c r="AA117" s="41"/>
      <c r="AB117" s="41"/>
      <c r="AC117" s="41"/>
      <c r="AD117" s="41"/>
      <c r="AE117" s="41"/>
      <c r="AF117" s="41"/>
      <c r="AG117" s="41"/>
      <c r="AH117" s="41"/>
      <c r="AI117" s="41"/>
      <c r="AJ117" s="41"/>
      <c r="AK117" s="41"/>
      <c r="AL117" s="41"/>
      <c r="AM117" s="41"/>
      <c r="AN117" s="41"/>
      <c r="AO117" s="41"/>
      <c r="AP117" s="41"/>
      <c r="AQ117" s="41"/>
      <c r="AR117" s="41"/>
      <c r="AS117" s="41"/>
      <c r="AT117" s="41"/>
      <c r="AU117" s="41"/>
      <c r="AV117" s="41"/>
      <c r="AW117" s="41"/>
      <c r="AX117" s="41"/>
      <c r="AY117" s="41"/>
      <c r="AZ117" s="104"/>
      <c r="BA117" s="103"/>
      <c r="BB117" s="41"/>
      <c r="BC117" s="41"/>
      <c r="BD117" s="41"/>
      <c r="BE117" s="41"/>
      <c r="BF117" s="41"/>
      <c r="BG117" s="41"/>
      <c r="BH117" s="41"/>
      <c r="BI117" s="41"/>
      <c r="BJ117" s="41"/>
      <c r="BK117" s="41"/>
      <c r="BL117" s="41"/>
      <c r="BM117" s="41"/>
      <c r="BN117" s="41"/>
      <c r="BO117" s="41"/>
      <c r="BP117" s="41"/>
      <c r="BQ117" s="41"/>
      <c r="BR117" s="41"/>
      <c r="BS117" s="41"/>
      <c r="BT117" s="41"/>
      <c r="BU117" s="41"/>
      <c r="BV117" s="41"/>
      <c r="BW117" s="41"/>
      <c r="BX117" s="41"/>
      <c r="BY117" s="41"/>
      <c r="BZ117" s="41"/>
      <c r="CA117" s="41"/>
      <c r="CB117" s="41"/>
      <c r="CC117" s="41"/>
      <c r="CD117" s="41"/>
      <c r="CE117" s="104"/>
    </row>
    <row r="118" spans="2:83" x14ac:dyDescent="0.25">
      <c r="B118" s="201">
        <f>B116+1</f>
        <v>38</v>
      </c>
      <c r="C118" s="202" t="s">
        <v>67</v>
      </c>
      <c r="D118" s="204" t="s">
        <v>68</v>
      </c>
      <c r="E118" s="205">
        <v>2</v>
      </c>
      <c r="F118" s="138" t="e">
        <f>#REF!</f>
        <v>#REF!</v>
      </c>
      <c r="G118" s="208" t="e">
        <f t="shared" ref="G118" si="260">F118+I118</f>
        <v>#REF!</v>
      </c>
      <c r="H118" s="208">
        <f>SUMIF($W$17:$AZ$17,$W$13,W118:AZ118)</f>
        <v>0</v>
      </c>
      <c r="I118" s="208">
        <f>SUMIF($W$17:$AZ$17,$W$13,W119:AZ119)</f>
        <v>0</v>
      </c>
      <c r="J118" s="208">
        <f t="shared" ref="J118" si="261">H118-I118</f>
        <v>0</v>
      </c>
      <c r="K118" s="210"/>
      <c r="L118" s="196" t="e">
        <f>SUM(W118:AZ118)</f>
        <v>#REF!</v>
      </c>
      <c r="M118" s="198">
        <v>7</v>
      </c>
      <c r="N118" s="200" t="e">
        <f t="shared" ref="N118" si="262">E118-L118</f>
        <v>#REF!</v>
      </c>
      <c r="O118" s="185">
        <f>P116+1</f>
        <v>45083</v>
      </c>
      <c r="P118" s="185">
        <f t="shared" ref="P118" si="263">O118+M118</f>
        <v>45090</v>
      </c>
      <c r="Q118" s="187">
        <f t="shared" ref="Q118" si="264">P118-O118</f>
        <v>7</v>
      </c>
      <c r="R118" s="189" t="e">
        <f>(E118-F118)/(Q118+1)</f>
        <v>#REF!</v>
      </c>
      <c r="S118" s="191"/>
      <c r="T118" s="191"/>
      <c r="U118" s="191"/>
      <c r="V118" s="123" t="s">
        <v>4</v>
      </c>
      <c r="W118" s="105"/>
      <c r="X118" s="70"/>
      <c r="Y118" s="70"/>
      <c r="Z118" s="70"/>
      <c r="AA118" s="70"/>
      <c r="AB118" s="60" t="e">
        <f>$R$118</f>
        <v>#REF!</v>
      </c>
      <c r="AC118" s="60" t="e">
        <f t="shared" ref="AC118:AI118" si="265">$R$118</f>
        <v>#REF!</v>
      </c>
      <c r="AD118" s="60" t="e">
        <f t="shared" si="265"/>
        <v>#REF!</v>
      </c>
      <c r="AE118" s="60" t="e">
        <f t="shared" si="265"/>
        <v>#REF!</v>
      </c>
      <c r="AF118" s="60" t="e">
        <f t="shared" si="265"/>
        <v>#REF!</v>
      </c>
      <c r="AG118" s="60" t="e">
        <f t="shared" si="265"/>
        <v>#REF!</v>
      </c>
      <c r="AH118" s="60" t="e">
        <f t="shared" si="265"/>
        <v>#REF!</v>
      </c>
      <c r="AI118" s="60" t="e">
        <f t="shared" si="265"/>
        <v>#REF!</v>
      </c>
      <c r="AJ118" s="70"/>
      <c r="AK118" s="70"/>
      <c r="AL118" s="70"/>
      <c r="AM118" s="70"/>
      <c r="AN118" s="60"/>
      <c r="AO118" s="60"/>
      <c r="AP118" s="60"/>
      <c r="AQ118" s="60"/>
      <c r="AR118" s="70"/>
      <c r="AS118" s="70"/>
      <c r="AT118" s="70"/>
      <c r="AU118" s="70"/>
      <c r="AV118" s="70"/>
      <c r="AW118" s="70"/>
      <c r="AX118" s="70"/>
      <c r="AY118" s="70"/>
      <c r="AZ118" s="106"/>
      <c r="BA118" s="105"/>
      <c r="BB118" s="70"/>
      <c r="BC118" s="70"/>
      <c r="BD118" s="70"/>
      <c r="BE118" s="70"/>
      <c r="BF118" s="60"/>
      <c r="BG118" s="60"/>
      <c r="BH118" s="60"/>
      <c r="BI118" s="60"/>
      <c r="BJ118" s="60"/>
      <c r="BK118" s="60"/>
      <c r="BL118" s="60"/>
      <c r="BM118" s="60"/>
      <c r="BN118" s="70"/>
      <c r="BO118" s="70"/>
      <c r="BP118" s="70"/>
      <c r="BQ118" s="70"/>
      <c r="BR118" s="60"/>
      <c r="BS118" s="60"/>
      <c r="BT118" s="60"/>
      <c r="BU118" s="60"/>
      <c r="BV118" s="70"/>
      <c r="BW118" s="70"/>
      <c r="BX118" s="70"/>
      <c r="BY118" s="70"/>
      <c r="BZ118" s="70"/>
      <c r="CA118" s="70"/>
      <c r="CB118" s="70"/>
      <c r="CC118" s="70"/>
      <c r="CD118" s="70"/>
      <c r="CE118" s="106"/>
    </row>
    <row r="119" spans="2:83" x14ac:dyDescent="0.25">
      <c r="B119" s="201"/>
      <c r="C119" s="203"/>
      <c r="D119" s="204"/>
      <c r="E119" s="205"/>
      <c r="F119" s="139"/>
      <c r="G119" s="209"/>
      <c r="H119" s="209"/>
      <c r="I119" s="209"/>
      <c r="J119" s="209"/>
      <c r="K119" s="211"/>
      <c r="L119" s="197"/>
      <c r="M119" s="199"/>
      <c r="N119" s="199"/>
      <c r="O119" s="186"/>
      <c r="P119" s="186"/>
      <c r="Q119" s="188"/>
      <c r="R119" s="190"/>
      <c r="S119" s="191"/>
      <c r="T119" s="191"/>
      <c r="U119" s="191"/>
      <c r="V119" s="121" t="s">
        <v>5</v>
      </c>
      <c r="W119" s="103"/>
      <c r="X119" s="41"/>
      <c r="Y119" s="41"/>
      <c r="Z119" s="41"/>
      <c r="AA119" s="41"/>
      <c r="AB119" s="41"/>
      <c r="AC119" s="41"/>
      <c r="AD119" s="41"/>
      <c r="AE119" s="41"/>
      <c r="AF119" s="41"/>
      <c r="AG119" s="41"/>
      <c r="AH119" s="41"/>
      <c r="AI119" s="41"/>
      <c r="AJ119" s="41"/>
      <c r="AK119" s="41"/>
      <c r="AL119" s="41"/>
      <c r="AM119" s="41"/>
      <c r="AN119" s="41"/>
      <c r="AO119" s="41"/>
      <c r="AP119" s="41"/>
      <c r="AQ119" s="41"/>
      <c r="AR119" s="41"/>
      <c r="AS119" s="41"/>
      <c r="AT119" s="41"/>
      <c r="AU119" s="41"/>
      <c r="AV119" s="41"/>
      <c r="AW119" s="41"/>
      <c r="AX119" s="41"/>
      <c r="AY119" s="41"/>
      <c r="AZ119" s="104"/>
      <c r="BA119" s="103"/>
      <c r="BB119" s="41"/>
      <c r="BC119" s="41"/>
      <c r="BD119" s="41"/>
      <c r="BE119" s="41"/>
      <c r="BF119" s="41"/>
      <c r="BG119" s="41"/>
      <c r="BH119" s="41"/>
      <c r="BI119" s="41"/>
      <c r="BJ119" s="41"/>
      <c r="BK119" s="41"/>
      <c r="BL119" s="41"/>
      <c r="BM119" s="41"/>
      <c r="BN119" s="41"/>
      <c r="BO119" s="41"/>
      <c r="BP119" s="41"/>
      <c r="BQ119" s="41"/>
      <c r="BR119" s="41"/>
      <c r="BS119" s="41"/>
      <c r="BT119" s="41"/>
      <c r="BU119" s="41"/>
      <c r="BV119" s="41"/>
      <c r="BW119" s="41"/>
      <c r="BX119" s="41"/>
      <c r="BY119" s="41"/>
      <c r="BZ119" s="41"/>
      <c r="CA119" s="41"/>
      <c r="CB119" s="41"/>
      <c r="CC119" s="41"/>
      <c r="CD119" s="41"/>
      <c r="CE119" s="104"/>
    </row>
    <row r="120" spans="2:83" ht="37.5" x14ac:dyDescent="0.25">
      <c r="B120" s="124" t="s">
        <v>69</v>
      </c>
      <c r="C120" s="42"/>
      <c r="D120" s="43"/>
      <c r="E120" s="44"/>
      <c r="F120" s="25"/>
      <c r="G120" s="45"/>
      <c r="H120" s="46"/>
      <c r="I120" s="46"/>
      <c r="J120" s="45"/>
      <c r="K120" s="45"/>
      <c r="L120" s="61"/>
      <c r="M120" s="47"/>
      <c r="N120" s="47"/>
      <c r="O120" s="63"/>
      <c r="P120" s="63"/>
      <c r="Q120" s="48"/>
      <c r="R120" s="48"/>
      <c r="S120" s="49" t="s">
        <v>24</v>
      </c>
      <c r="T120" s="38" t="s">
        <v>109</v>
      </c>
      <c r="U120" s="50" t="s">
        <v>108</v>
      </c>
      <c r="V120" s="121"/>
      <c r="W120" s="99"/>
      <c r="X120" s="40"/>
      <c r="Y120" s="40"/>
      <c r="Z120" s="40"/>
      <c r="AA120" s="40"/>
      <c r="AB120" s="40"/>
      <c r="AC120" s="40"/>
      <c r="AD120" s="40"/>
      <c r="AE120" s="40"/>
      <c r="AF120" s="40"/>
      <c r="AG120" s="40"/>
      <c r="AH120" s="40"/>
      <c r="AI120" s="40"/>
      <c r="AJ120" s="40"/>
      <c r="AK120" s="40"/>
      <c r="AL120" s="40"/>
      <c r="AM120" s="40"/>
      <c r="AN120" s="40"/>
      <c r="AO120" s="40"/>
      <c r="AP120" s="40"/>
      <c r="AQ120" s="39"/>
      <c r="AR120" s="40"/>
      <c r="AS120" s="40"/>
      <c r="AT120" s="40"/>
      <c r="AU120" s="40"/>
      <c r="AV120" s="40"/>
      <c r="AW120" s="40"/>
      <c r="AX120" s="40"/>
      <c r="AY120" s="40"/>
      <c r="AZ120" s="100"/>
      <c r="BA120" s="99"/>
      <c r="BB120" s="40"/>
      <c r="BC120" s="40"/>
      <c r="BD120" s="40"/>
      <c r="BE120" s="40"/>
      <c r="BF120" s="40"/>
      <c r="BG120" s="40"/>
      <c r="BH120" s="40"/>
      <c r="BI120" s="40"/>
      <c r="BJ120" s="40"/>
      <c r="BK120" s="40"/>
      <c r="BL120" s="40"/>
      <c r="BM120" s="40"/>
      <c r="BN120" s="40"/>
      <c r="BO120" s="40"/>
      <c r="BP120" s="40"/>
      <c r="BQ120" s="40"/>
      <c r="BR120" s="40"/>
      <c r="BS120" s="40"/>
      <c r="BT120" s="40"/>
      <c r="BU120" s="39"/>
      <c r="BV120" s="40"/>
      <c r="BW120" s="40"/>
      <c r="BX120" s="40"/>
      <c r="BY120" s="40"/>
      <c r="BZ120" s="40"/>
      <c r="CA120" s="40"/>
      <c r="CB120" s="40"/>
      <c r="CC120" s="40"/>
      <c r="CD120" s="40"/>
      <c r="CE120" s="100"/>
    </row>
    <row r="121" spans="2:83" x14ac:dyDescent="0.25">
      <c r="B121" s="201">
        <f>B118+1</f>
        <v>39</v>
      </c>
      <c r="C121" s="202" t="s">
        <v>117</v>
      </c>
      <c r="D121" s="204" t="s">
        <v>28</v>
      </c>
      <c r="E121" s="205">
        <v>788</v>
      </c>
      <c r="F121" s="138" t="e">
        <f>#REF!</f>
        <v>#REF!</v>
      </c>
      <c r="G121" s="208" t="e">
        <f t="shared" ref="G121" si="266">F121+I121</f>
        <v>#REF!</v>
      </c>
      <c r="H121" s="208">
        <f t="shared" ref="H121" si="267">SUMIF($BA$17:$CE$17,$W$13,BA121:CE121)</f>
        <v>0</v>
      </c>
      <c r="I121" s="208">
        <f t="shared" ref="I121" si="268">SUMIF($BA$17:$CE$17,$W$13,BA122:CE122)</f>
        <v>0</v>
      </c>
      <c r="J121" s="208">
        <f t="shared" ref="J121" si="269">H121-I121</f>
        <v>0</v>
      </c>
      <c r="K121" s="208"/>
      <c r="L121" s="196" t="e">
        <f t="shared" ref="L121" si="270">SUM(BA121:CE121)</f>
        <v>#REF!</v>
      </c>
      <c r="M121" s="198">
        <v>9</v>
      </c>
      <c r="N121" s="200" t="e">
        <f t="shared" ref="N121" si="271">E121-L121</f>
        <v>#REF!</v>
      </c>
      <c r="O121" s="185">
        <v>45110</v>
      </c>
      <c r="P121" s="185">
        <f t="shared" ref="P121" si="272">O121+M121</f>
        <v>45119</v>
      </c>
      <c r="Q121" s="187">
        <f t="shared" ref="Q121" si="273">P121-O121</f>
        <v>9</v>
      </c>
      <c r="R121" s="189" t="e">
        <f>(E121-F121)/(Q121+1)</f>
        <v>#REF!</v>
      </c>
      <c r="S121" s="191"/>
      <c r="T121" s="191"/>
      <c r="U121" s="191"/>
      <c r="V121" s="123" t="s">
        <v>4</v>
      </c>
      <c r="W121" s="105"/>
      <c r="X121" s="70"/>
      <c r="Y121" s="70"/>
      <c r="Z121" s="70"/>
      <c r="AA121" s="70"/>
      <c r="AB121" s="70"/>
      <c r="AC121" s="70"/>
      <c r="AD121" s="70"/>
      <c r="AE121" s="70"/>
      <c r="AF121" s="60"/>
      <c r="AG121" s="70"/>
      <c r="AH121" s="70"/>
      <c r="AI121" s="70"/>
      <c r="AJ121" s="70"/>
      <c r="AK121" s="60"/>
      <c r="AL121" s="60"/>
      <c r="AM121" s="60"/>
      <c r="AN121" s="60"/>
      <c r="AO121" s="60"/>
      <c r="AP121" s="60"/>
      <c r="AQ121" s="60"/>
      <c r="AR121" s="60"/>
      <c r="AS121" s="60"/>
      <c r="AT121" s="60"/>
      <c r="AU121" s="60"/>
      <c r="AV121" s="60"/>
      <c r="AW121" s="60"/>
      <c r="AX121" s="60"/>
      <c r="AY121" s="60"/>
      <c r="AZ121" s="102"/>
      <c r="BA121" s="105"/>
      <c r="BB121" s="70"/>
      <c r="BC121" s="60" t="e">
        <f>$R$121</f>
        <v>#REF!</v>
      </c>
      <c r="BD121" s="60" t="e">
        <f t="shared" ref="BD121:BL121" si="274">$R$121</f>
        <v>#REF!</v>
      </c>
      <c r="BE121" s="60" t="e">
        <f t="shared" si="274"/>
        <v>#REF!</v>
      </c>
      <c r="BF121" s="60" t="e">
        <f t="shared" si="274"/>
        <v>#REF!</v>
      </c>
      <c r="BG121" s="60" t="e">
        <f t="shared" si="274"/>
        <v>#REF!</v>
      </c>
      <c r="BH121" s="60" t="e">
        <f t="shared" si="274"/>
        <v>#REF!</v>
      </c>
      <c r="BI121" s="60" t="e">
        <f t="shared" si="274"/>
        <v>#REF!</v>
      </c>
      <c r="BJ121" s="60" t="e">
        <f t="shared" si="274"/>
        <v>#REF!</v>
      </c>
      <c r="BK121" s="60" t="e">
        <f t="shared" si="274"/>
        <v>#REF!</v>
      </c>
      <c r="BL121" s="60" t="e">
        <f t="shared" si="274"/>
        <v>#REF!</v>
      </c>
      <c r="BM121" s="70"/>
      <c r="BN121" s="70"/>
      <c r="BO121" s="60"/>
      <c r="BP121" s="60"/>
      <c r="BQ121" s="60"/>
      <c r="BR121" s="60"/>
      <c r="BS121" s="60"/>
      <c r="BT121" s="60"/>
      <c r="BU121" s="60"/>
      <c r="BV121" s="60"/>
      <c r="BW121" s="60"/>
      <c r="BX121" s="60"/>
      <c r="BY121" s="60"/>
      <c r="BZ121" s="60"/>
      <c r="CA121" s="60"/>
      <c r="CB121" s="60"/>
      <c r="CC121" s="60"/>
      <c r="CD121" s="60"/>
      <c r="CE121" s="102"/>
    </row>
    <row r="122" spans="2:83" x14ac:dyDescent="0.25">
      <c r="B122" s="201"/>
      <c r="C122" s="203"/>
      <c r="D122" s="204"/>
      <c r="E122" s="205"/>
      <c r="F122" s="139"/>
      <c r="G122" s="209"/>
      <c r="H122" s="209"/>
      <c r="I122" s="209"/>
      <c r="J122" s="209"/>
      <c r="K122" s="209"/>
      <c r="L122" s="197"/>
      <c r="M122" s="199"/>
      <c r="N122" s="199"/>
      <c r="O122" s="186"/>
      <c r="P122" s="186"/>
      <c r="Q122" s="188"/>
      <c r="R122" s="190"/>
      <c r="S122" s="191"/>
      <c r="T122" s="191"/>
      <c r="U122" s="191"/>
      <c r="V122" s="121" t="s">
        <v>5</v>
      </c>
      <c r="W122" s="103"/>
      <c r="X122" s="41"/>
      <c r="Y122" s="41"/>
      <c r="Z122" s="41"/>
      <c r="AA122" s="41"/>
      <c r="AB122" s="41"/>
      <c r="AC122" s="41"/>
      <c r="AD122" s="41"/>
      <c r="AE122" s="41"/>
      <c r="AF122" s="41"/>
      <c r="AG122" s="41"/>
      <c r="AH122" s="41"/>
      <c r="AI122" s="41"/>
      <c r="AJ122" s="41"/>
      <c r="AK122" s="41"/>
      <c r="AL122" s="41"/>
      <c r="AM122" s="41"/>
      <c r="AN122" s="41"/>
      <c r="AO122" s="41"/>
      <c r="AP122" s="41"/>
      <c r="AQ122" s="41"/>
      <c r="AR122" s="41"/>
      <c r="AS122" s="41"/>
      <c r="AT122" s="41"/>
      <c r="AU122" s="41"/>
      <c r="AV122" s="41"/>
      <c r="AW122" s="41"/>
      <c r="AX122" s="41"/>
      <c r="AY122" s="41"/>
      <c r="AZ122" s="104"/>
      <c r="BA122" s="103"/>
      <c r="BB122" s="41"/>
      <c r="BC122" s="41"/>
      <c r="BD122" s="41"/>
      <c r="BE122" s="41"/>
      <c r="BF122" s="41"/>
      <c r="BG122" s="41"/>
      <c r="BH122" s="41"/>
      <c r="BI122" s="41"/>
      <c r="BJ122" s="41"/>
      <c r="BK122" s="41"/>
      <c r="BL122" s="41"/>
      <c r="BM122" s="41"/>
      <c r="BN122" s="41"/>
      <c r="BO122" s="41"/>
      <c r="BP122" s="41"/>
      <c r="BQ122" s="41"/>
      <c r="BR122" s="41"/>
      <c r="BS122" s="41"/>
      <c r="BT122" s="41"/>
      <c r="BU122" s="41"/>
      <c r="BV122" s="41"/>
      <c r="BW122" s="41"/>
      <c r="BX122" s="41"/>
      <c r="BY122" s="41"/>
      <c r="BZ122" s="41"/>
      <c r="CA122" s="41"/>
      <c r="CB122" s="41"/>
      <c r="CC122" s="41"/>
      <c r="CD122" s="41"/>
      <c r="CE122" s="104"/>
    </row>
    <row r="123" spans="2:83" x14ac:dyDescent="0.25">
      <c r="B123" s="201">
        <f>B121+1</f>
        <v>40</v>
      </c>
      <c r="C123" s="202" t="s">
        <v>70</v>
      </c>
      <c r="D123" s="204" t="s">
        <v>29</v>
      </c>
      <c r="E123" s="205">
        <f>10+6+6+20+36</f>
        <v>78</v>
      </c>
      <c r="F123" s="138" t="e">
        <f>#REF!</f>
        <v>#REF!</v>
      </c>
      <c r="G123" s="208" t="e">
        <f t="shared" ref="G123" si="275">F123+I123</f>
        <v>#REF!</v>
      </c>
      <c r="H123" s="208">
        <f t="shared" ref="H123" si="276">SUMIF($BA$17:$CE$17,$W$13,BA123:CE123)</f>
        <v>0</v>
      </c>
      <c r="I123" s="208">
        <f t="shared" ref="I123" si="277">SUMIF($BA$17:$CE$17,$W$13,BA124:CE124)</f>
        <v>0</v>
      </c>
      <c r="J123" s="208">
        <f t="shared" ref="J123" si="278">H123-I123</f>
        <v>0</v>
      </c>
      <c r="K123" s="208"/>
      <c r="L123" s="196" t="e">
        <f t="shared" ref="L123" si="279">SUM(BA123:CE123)</f>
        <v>#REF!</v>
      </c>
      <c r="M123" s="198">
        <v>3</v>
      </c>
      <c r="N123" s="200" t="e">
        <f t="shared" ref="N123" si="280">E123-L123</f>
        <v>#REF!</v>
      </c>
      <c r="O123" s="185">
        <v>45121</v>
      </c>
      <c r="P123" s="185">
        <f t="shared" ref="P123" si="281">O123+M123</f>
        <v>45124</v>
      </c>
      <c r="Q123" s="187">
        <f t="shared" ref="Q123" si="282">P123-O123</f>
        <v>3</v>
      </c>
      <c r="R123" s="189" t="e">
        <f>(E123-F123)/(Q123+1)</f>
        <v>#REF!</v>
      </c>
      <c r="S123" s="191"/>
      <c r="T123" s="191"/>
      <c r="U123" s="191"/>
      <c r="V123" s="123" t="s">
        <v>4</v>
      </c>
      <c r="W123" s="105"/>
      <c r="X123" s="70"/>
      <c r="Y123" s="70"/>
      <c r="Z123" s="70"/>
      <c r="AA123" s="70"/>
      <c r="AB123" s="70"/>
      <c r="AC123" s="70"/>
      <c r="AD123" s="70"/>
      <c r="AE123" s="70"/>
      <c r="AF123" s="70"/>
      <c r="AG123" s="70"/>
      <c r="AH123" s="70"/>
      <c r="AI123" s="70"/>
      <c r="AJ123" s="70"/>
      <c r="AK123" s="70"/>
      <c r="AL123" s="70"/>
      <c r="AM123" s="70"/>
      <c r="AN123" s="70"/>
      <c r="AO123" s="70"/>
      <c r="AP123" s="70"/>
      <c r="AQ123" s="70"/>
      <c r="AR123" s="70"/>
      <c r="AS123" s="70"/>
      <c r="AT123" s="70"/>
      <c r="AU123" s="70"/>
      <c r="AV123" s="70"/>
      <c r="AW123" s="70"/>
      <c r="AX123" s="70"/>
      <c r="AY123" s="70"/>
      <c r="AZ123" s="102"/>
      <c r="BA123" s="105"/>
      <c r="BB123" s="70"/>
      <c r="BC123" s="70"/>
      <c r="BD123" s="70"/>
      <c r="BE123" s="70"/>
      <c r="BF123" s="70"/>
      <c r="BG123" s="70"/>
      <c r="BH123" s="70"/>
      <c r="BI123" s="70"/>
      <c r="BJ123" s="70"/>
      <c r="BK123" s="70"/>
      <c r="BL123" s="70"/>
      <c r="BM123" s="70"/>
      <c r="BN123" s="60" t="e">
        <f>$R$123</f>
        <v>#REF!</v>
      </c>
      <c r="BO123" s="60" t="e">
        <f t="shared" ref="BO123:BQ123" si="283">$R$123</f>
        <v>#REF!</v>
      </c>
      <c r="BP123" s="60" t="e">
        <f t="shared" si="283"/>
        <v>#REF!</v>
      </c>
      <c r="BQ123" s="60" t="e">
        <f t="shared" si="283"/>
        <v>#REF!</v>
      </c>
      <c r="BR123" s="70"/>
      <c r="BS123" s="70"/>
      <c r="BT123" s="70"/>
      <c r="BU123" s="70"/>
      <c r="BV123" s="70"/>
      <c r="BW123" s="70"/>
      <c r="BX123" s="70"/>
      <c r="BY123" s="70"/>
      <c r="BZ123" s="70"/>
      <c r="CA123" s="70"/>
      <c r="CB123" s="70"/>
      <c r="CC123" s="70"/>
      <c r="CD123" s="60"/>
      <c r="CE123" s="102"/>
    </row>
    <row r="124" spans="2:83" x14ac:dyDescent="0.25">
      <c r="B124" s="201"/>
      <c r="C124" s="203"/>
      <c r="D124" s="204"/>
      <c r="E124" s="205"/>
      <c r="F124" s="139"/>
      <c r="G124" s="209"/>
      <c r="H124" s="209"/>
      <c r="I124" s="209"/>
      <c r="J124" s="209"/>
      <c r="K124" s="209"/>
      <c r="L124" s="197"/>
      <c r="M124" s="199"/>
      <c r="N124" s="199"/>
      <c r="O124" s="186"/>
      <c r="P124" s="186"/>
      <c r="Q124" s="188"/>
      <c r="R124" s="190"/>
      <c r="S124" s="191"/>
      <c r="T124" s="191"/>
      <c r="U124" s="191"/>
      <c r="V124" s="121" t="s">
        <v>5</v>
      </c>
      <c r="W124" s="103"/>
      <c r="X124" s="41"/>
      <c r="Y124" s="41"/>
      <c r="Z124" s="41"/>
      <c r="AA124" s="41"/>
      <c r="AB124" s="41"/>
      <c r="AC124" s="41"/>
      <c r="AD124" s="41"/>
      <c r="AE124" s="41"/>
      <c r="AF124" s="41"/>
      <c r="AG124" s="41"/>
      <c r="AH124" s="41"/>
      <c r="AI124" s="41"/>
      <c r="AJ124" s="41"/>
      <c r="AK124" s="41"/>
      <c r="AL124" s="41"/>
      <c r="AM124" s="41"/>
      <c r="AN124" s="41"/>
      <c r="AO124" s="41"/>
      <c r="AP124" s="41"/>
      <c r="AQ124" s="41"/>
      <c r="AR124" s="41"/>
      <c r="AS124" s="41"/>
      <c r="AT124" s="41"/>
      <c r="AU124" s="41"/>
      <c r="AV124" s="41"/>
      <c r="AW124" s="41"/>
      <c r="AX124" s="41"/>
      <c r="AY124" s="41"/>
      <c r="AZ124" s="104"/>
      <c r="BA124" s="103"/>
      <c r="BB124" s="41"/>
      <c r="BC124" s="41"/>
      <c r="BD124" s="41"/>
      <c r="BE124" s="41"/>
      <c r="BF124" s="41"/>
      <c r="BG124" s="41"/>
      <c r="BH124" s="41"/>
      <c r="BI124" s="41"/>
      <c r="BJ124" s="41"/>
      <c r="BK124" s="41"/>
      <c r="BL124" s="41"/>
      <c r="BM124" s="41"/>
      <c r="BN124" s="41"/>
      <c r="BO124" s="41"/>
      <c r="BP124" s="41"/>
      <c r="BQ124" s="41"/>
      <c r="BR124" s="41"/>
      <c r="BS124" s="41"/>
      <c r="BT124" s="41"/>
      <c r="BU124" s="41"/>
      <c r="BV124" s="41"/>
      <c r="BW124" s="41"/>
      <c r="BX124" s="41"/>
      <c r="BY124" s="41"/>
      <c r="BZ124" s="41"/>
      <c r="CA124" s="41"/>
      <c r="CB124" s="41"/>
      <c r="CC124" s="41"/>
      <c r="CD124" s="41"/>
      <c r="CE124" s="104"/>
    </row>
    <row r="125" spans="2:83" x14ac:dyDescent="0.25">
      <c r="B125" s="201">
        <f t="shared" ref="B125" si="284">B123+1</f>
        <v>41</v>
      </c>
      <c r="C125" s="202" t="s">
        <v>118</v>
      </c>
      <c r="D125" s="204" t="s">
        <v>28</v>
      </c>
      <c r="E125" s="205">
        <v>10</v>
      </c>
      <c r="F125" s="138" t="e">
        <f>#REF!</f>
        <v>#REF!</v>
      </c>
      <c r="G125" s="208" t="e">
        <f t="shared" ref="G125" si="285">F125+I125</f>
        <v>#REF!</v>
      </c>
      <c r="H125" s="208">
        <f t="shared" ref="H125" si="286">SUMIF($BA$17:$CE$17,$W$13,BA125:CE125)</f>
        <v>0</v>
      </c>
      <c r="I125" s="208">
        <f t="shared" ref="I125" si="287">SUMIF($BA$17:$CE$17,$W$13,BA126:CE126)</f>
        <v>0</v>
      </c>
      <c r="J125" s="208">
        <f t="shared" ref="J125" si="288">H125-I125</f>
        <v>0</v>
      </c>
      <c r="K125" s="208"/>
      <c r="L125" s="196" t="e">
        <f t="shared" ref="L125" si="289">SUM(BA125:CE125)</f>
        <v>#REF!</v>
      </c>
      <c r="M125" s="198">
        <v>10</v>
      </c>
      <c r="N125" s="200" t="e">
        <f t="shared" ref="N125" si="290">E125-L125</f>
        <v>#REF!</v>
      </c>
      <c r="O125" s="185">
        <v>45112</v>
      </c>
      <c r="P125" s="185">
        <f t="shared" ref="P125" si="291">O125+M125</f>
        <v>45122</v>
      </c>
      <c r="Q125" s="187">
        <f t="shared" ref="Q125" si="292">P125-O125</f>
        <v>10</v>
      </c>
      <c r="R125" s="189" t="e">
        <f>(E125-F125)/(Q125+1)</f>
        <v>#REF!</v>
      </c>
      <c r="S125" s="191"/>
      <c r="T125" s="191"/>
      <c r="U125" s="191"/>
      <c r="V125" s="123" t="s">
        <v>4</v>
      </c>
      <c r="W125" s="105"/>
      <c r="X125" s="70"/>
      <c r="Y125" s="70"/>
      <c r="Z125" s="70"/>
      <c r="AA125" s="70"/>
      <c r="AB125" s="70"/>
      <c r="AC125" s="70"/>
      <c r="AD125" s="70"/>
      <c r="AE125" s="70"/>
      <c r="AF125" s="70"/>
      <c r="AG125" s="70"/>
      <c r="AH125" s="70"/>
      <c r="AI125" s="70"/>
      <c r="AJ125" s="70"/>
      <c r="AK125" s="70"/>
      <c r="AL125" s="70"/>
      <c r="AM125" s="70"/>
      <c r="AN125" s="70"/>
      <c r="AO125" s="70"/>
      <c r="AP125" s="70"/>
      <c r="AQ125" s="70"/>
      <c r="AR125" s="70"/>
      <c r="AS125" s="70"/>
      <c r="AT125" s="70"/>
      <c r="AU125" s="70"/>
      <c r="AV125" s="70"/>
      <c r="AW125" s="70"/>
      <c r="AX125" s="70"/>
      <c r="AY125" s="70"/>
      <c r="AZ125" s="106"/>
      <c r="BA125" s="105"/>
      <c r="BB125" s="70"/>
      <c r="BC125" s="70"/>
      <c r="BD125" s="70"/>
      <c r="BE125" s="60" t="e">
        <f>$R$125</f>
        <v>#REF!</v>
      </c>
      <c r="BF125" s="60" t="e">
        <f t="shared" ref="BF125:BO125" si="293">$R$125</f>
        <v>#REF!</v>
      </c>
      <c r="BG125" s="60" t="e">
        <f t="shared" si="293"/>
        <v>#REF!</v>
      </c>
      <c r="BH125" s="60" t="e">
        <f t="shared" si="293"/>
        <v>#REF!</v>
      </c>
      <c r="BI125" s="60" t="e">
        <f t="shared" si="293"/>
        <v>#REF!</v>
      </c>
      <c r="BJ125" s="60" t="e">
        <f t="shared" si="293"/>
        <v>#REF!</v>
      </c>
      <c r="BK125" s="60" t="e">
        <f t="shared" si="293"/>
        <v>#REF!</v>
      </c>
      <c r="BL125" s="60" t="e">
        <f t="shared" si="293"/>
        <v>#REF!</v>
      </c>
      <c r="BM125" s="60" t="e">
        <f t="shared" si="293"/>
        <v>#REF!</v>
      </c>
      <c r="BN125" s="60" t="e">
        <f t="shared" si="293"/>
        <v>#REF!</v>
      </c>
      <c r="BO125" s="60" t="e">
        <f t="shared" si="293"/>
        <v>#REF!</v>
      </c>
      <c r="BP125" s="70"/>
      <c r="BQ125" s="70"/>
      <c r="BR125" s="70"/>
      <c r="BS125" s="70"/>
      <c r="BT125" s="70"/>
      <c r="BU125" s="70"/>
      <c r="BV125" s="70"/>
      <c r="BW125" s="70"/>
      <c r="BX125" s="70"/>
      <c r="BY125" s="70"/>
      <c r="BZ125" s="70"/>
      <c r="CA125" s="70"/>
      <c r="CB125" s="70"/>
      <c r="CC125" s="70"/>
      <c r="CD125" s="70"/>
      <c r="CE125" s="106"/>
    </row>
    <row r="126" spans="2:83" x14ac:dyDescent="0.25">
      <c r="B126" s="201"/>
      <c r="C126" s="203"/>
      <c r="D126" s="204"/>
      <c r="E126" s="205"/>
      <c r="F126" s="139"/>
      <c r="G126" s="209"/>
      <c r="H126" s="209"/>
      <c r="I126" s="209"/>
      <c r="J126" s="209"/>
      <c r="K126" s="209"/>
      <c r="L126" s="197"/>
      <c r="M126" s="199"/>
      <c r="N126" s="199"/>
      <c r="O126" s="186"/>
      <c r="P126" s="186"/>
      <c r="Q126" s="188"/>
      <c r="R126" s="190"/>
      <c r="S126" s="191"/>
      <c r="T126" s="191"/>
      <c r="U126" s="191"/>
      <c r="V126" s="121" t="s">
        <v>5</v>
      </c>
      <c r="W126" s="103"/>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c r="AT126" s="41"/>
      <c r="AU126" s="41"/>
      <c r="AV126" s="41"/>
      <c r="AW126" s="41"/>
      <c r="AX126" s="41"/>
      <c r="AY126" s="41"/>
      <c r="AZ126" s="104"/>
      <c r="BA126" s="103"/>
      <c r="BB126" s="41"/>
      <c r="BC126" s="41"/>
      <c r="BD126" s="41"/>
      <c r="BE126" s="41"/>
      <c r="BF126" s="41"/>
      <c r="BG126" s="41"/>
      <c r="BH126" s="41"/>
      <c r="BI126" s="41"/>
      <c r="BJ126" s="41"/>
      <c r="BK126" s="41"/>
      <c r="BL126" s="41"/>
      <c r="BM126" s="41"/>
      <c r="BN126" s="41"/>
      <c r="BO126" s="41"/>
      <c r="BP126" s="41"/>
      <c r="BQ126" s="41"/>
      <c r="BR126" s="41"/>
      <c r="BS126" s="41"/>
      <c r="BT126" s="41"/>
      <c r="BU126" s="41"/>
      <c r="BV126" s="41"/>
      <c r="BW126" s="41"/>
      <c r="BX126" s="41"/>
      <c r="BY126" s="41"/>
      <c r="BZ126" s="41"/>
      <c r="CA126" s="41"/>
      <c r="CB126" s="41"/>
      <c r="CC126" s="41"/>
      <c r="CD126" s="41"/>
      <c r="CE126" s="104"/>
    </row>
    <row r="127" spans="2:83" x14ac:dyDescent="0.25">
      <c r="B127" s="201">
        <f t="shared" ref="B127" si="294">B125+1</f>
        <v>42</v>
      </c>
      <c r="C127" s="202" t="s">
        <v>83</v>
      </c>
      <c r="D127" s="204" t="s">
        <v>29</v>
      </c>
      <c r="E127" s="205">
        <v>47</v>
      </c>
      <c r="F127" s="138" t="e">
        <f>#REF!</f>
        <v>#REF!</v>
      </c>
      <c r="G127" s="208" t="e">
        <f t="shared" ref="G127" si="295">F127+I127</f>
        <v>#REF!</v>
      </c>
      <c r="H127" s="208">
        <f t="shared" ref="H127" si="296">SUMIF($BA$17:$CE$17,$W$13,BA127:CE127)</f>
        <v>0</v>
      </c>
      <c r="I127" s="208">
        <f t="shared" ref="I127" si="297">SUMIF($BA$17:$CE$17,$W$13,BA128:CE128)</f>
        <v>0</v>
      </c>
      <c r="J127" s="208">
        <f t="shared" ref="J127" si="298">H127-I127</f>
        <v>0</v>
      </c>
      <c r="K127" s="208"/>
      <c r="L127" s="196" t="e">
        <f t="shared" ref="L127" si="299">SUM(BA127:CE127)</f>
        <v>#REF!</v>
      </c>
      <c r="M127" s="198">
        <v>7</v>
      </c>
      <c r="N127" s="200" t="e">
        <f t="shared" ref="N127" si="300">E127-L127</f>
        <v>#REF!</v>
      </c>
      <c r="O127" s="185">
        <v>45124</v>
      </c>
      <c r="P127" s="185">
        <f t="shared" ref="P127" si="301">O127+M127</f>
        <v>45131</v>
      </c>
      <c r="Q127" s="187">
        <f t="shared" ref="Q127" si="302">P127-O127</f>
        <v>7</v>
      </c>
      <c r="R127" s="189" t="e">
        <f>(E127-F127)/(Q127+1)</f>
        <v>#REF!</v>
      </c>
      <c r="S127" s="191"/>
      <c r="T127" s="191"/>
      <c r="U127" s="191"/>
      <c r="V127" s="123" t="s">
        <v>4</v>
      </c>
      <c r="W127" s="105"/>
      <c r="X127" s="70"/>
      <c r="Y127" s="70"/>
      <c r="Z127" s="70"/>
      <c r="AA127" s="70"/>
      <c r="AB127" s="70"/>
      <c r="AC127" s="70"/>
      <c r="AD127" s="70"/>
      <c r="AE127" s="70"/>
      <c r="AF127" s="70"/>
      <c r="AG127" s="70"/>
      <c r="AH127" s="70"/>
      <c r="AI127" s="70"/>
      <c r="AJ127" s="70"/>
      <c r="AK127" s="70"/>
      <c r="AL127" s="70"/>
      <c r="AM127" s="70"/>
      <c r="AN127" s="70"/>
      <c r="AO127" s="70"/>
      <c r="AP127" s="70"/>
      <c r="AQ127" s="70"/>
      <c r="AR127" s="70"/>
      <c r="AS127" s="70"/>
      <c r="AT127" s="70"/>
      <c r="AU127" s="70"/>
      <c r="AV127" s="70"/>
      <c r="AW127" s="70"/>
      <c r="AX127" s="70"/>
      <c r="AY127" s="70"/>
      <c r="AZ127" s="106"/>
      <c r="BA127" s="105"/>
      <c r="BB127" s="70"/>
      <c r="BC127" s="70"/>
      <c r="BD127" s="70"/>
      <c r="BE127" s="70"/>
      <c r="BF127" s="70"/>
      <c r="BG127" s="70"/>
      <c r="BH127" s="70"/>
      <c r="BI127" s="70"/>
      <c r="BJ127" s="70"/>
      <c r="BK127" s="70"/>
      <c r="BL127" s="70"/>
      <c r="BM127" s="70"/>
      <c r="BN127" s="70"/>
      <c r="BO127" s="70"/>
      <c r="BP127" s="70"/>
      <c r="BQ127" s="60" t="e">
        <f>$R$127</f>
        <v>#REF!</v>
      </c>
      <c r="BR127" s="60" t="e">
        <f t="shared" ref="BR127:BW127" si="303">$R$127</f>
        <v>#REF!</v>
      </c>
      <c r="BS127" s="60" t="e">
        <f t="shared" si="303"/>
        <v>#REF!</v>
      </c>
      <c r="BT127" s="60" t="e">
        <f t="shared" si="303"/>
        <v>#REF!</v>
      </c>
      <c r="BU127" s="60" t="e">
        <f t="shared" si="303"/>
        <v>#REF!</v>
      </c>
      <c r="BV127" s="60" t="e">
        <f t="shared" si="303"/>
        <v>#REF!</v>
      </c>
      <c r="BW127" s="60" t="e">
        <f t="shared" si="303"/>
        <v>#REF!</v>
      </c>
      <c r="BX127" s="60" t="e">
        <f>$R$127</f>
        <v>#REF!</v>
      </c>
      <c r="BY127" s="70"/>
      <c r="BZ127" s="70"/>
      <c r="CA127" s="70"/>
      <c r="CB127" s="70"/>
      <c r="CC127" s="70"/>
      <c r="CD127" s="70"/>
      <c r="CE127" s="106"/>
    </row>
    <row r="128" spans="2:83" x14ac:dyDescent="0.25">
      <c r="B128" s="201"/>
      <c r="C128" s="203"/>
      <c r="D128" s="204"/>
      <c r="E128" s="205"/>
      <c r="F128" s="139"/>
      <c r="G128" s="209"/>
      <c r="H128" s="209"/>
      <c r="I128" s="209"/>
      <c r="J128" s="209"/>
      <c r="K128" s="209"/>
      <c r="L128" s="197"/>
      <c r="M128" s="199"/>
      <c r="N128" s="199"/>
      <c r="O128" s="186"/>
      <c r="P128" s="186"/>
      <c r="Q128" s="188"/>
      <c r="R128" s="190"/>
      <c r="S128" s="191"/>
      <c r="T128" s="191"/>
      <c r="U128" s="191"/>
      <c r="V128" s="121" t="s">
        <v>5</v>
      </c>
      <c r="W128" s="103"/>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c r="AT128" s="41"/>
      <c r="AU128" s="41"/>
      <c r="AV128" s="41"/>
      <c r="AW128" s="41"/>
      <c r="AX128" s="41"/>
      <c r="AY128" s="41"/>
      <c r="AZ128" s="104"/>
      <c r="BA128" s="103"/>
      <c r="BB128" s="41"/>
      <c r="BC128" s="41"/>
      <c r="BD128" s="41"/>
      <c r="BE128" s="41"/>
      <c r="BF128" s="41"/>
      <c r="BG128" s="41"/>
      <c r="BH128" s="41"/>
      <c r="BI128" s="41"/>
      <c r="BJ128" s="41"/>
      <c r="BK128" s="41"/>
      <c r="BL128" s="41"/>
      <c r="BM128" s="41"/>
      <c r="BN128" s="41"/>
      <c r="BO128" s="41"/>
      <c r="BP128" s="41"/>
      <c r="BQ128" s="41"/>
      <c r="BR128" s="41"/>
      <c r="BS128" s="41"/>
      <c r="BT128" s="41"/>
      <c r="BU128" s="41"/>
      <c r="BV128" s="41"/>
      <c r="BW128" s="41"/>
      <c r="BX128" s="41"/>
      <c r="BY128" s="41"/>
      <c r="BZ128" s="41"/>
      <c r="CA128" s="41"/>
      <c r="CB128" s="41"/>
      <c r="CC128" s="41"/>
      <c r="CD128" s="41"/>
      <c r="CE128" s="104"/>
    </row>
    <row r="129" spans="2:83" x14ac:dyDescent="0.25">
      <c r="B129" s="201">
        <f t="shared" ref="B129" si="304">B127+1</f>
        <v>43</v>
      </c>
      <c r="C129" s="202" t="s">
        <v>84</v>
      </c>
      <c r="D129" s="204" t="s">
        <v>29</v>
      </c>
      <c r="E129" s="205">
        <v>8</v>
      </c>
      <c r="F129" s="206" t="e">
        <f>#REF!</f>
        <v>#REF!</v>
      </c>
      <c r="G129" s="208" t="e">
        <f t="shared" ref="G129" si="305">F129+I129</f>
        <v>#REF!</v>
      </c>
      <c r="H129" s="208">
        <f t="shared" ref="H129" si="306">SUMIF($BA$17:$CE$17,$W$13,BA129:CE129)</f>
        <v>0</v>
      </c>
      <c r="I129" s="208">
        <f t="shared" ref="I129" si="307">SUMIF($BA$17:$CE$17,$W$13,BA130:CE130)</f>
        <v>0</v>
      </c>
      <c r="J129" s="208">
        <f t="shared" ref="J129" si="308">H129-I129</f>
        <v>0</v>
      </c>
      <c r="K129" s="208"/>
      <c r="L129" s="196" t="e">
        <f t="shared" ref="L129" si="309">SUM(BA129:CE129)</f>
        <v>#REF!</v>
      </c>
      <c r="M129" s="198">
        <v>1</v>
      </c>
      <c r="N129" s="200" t="e">
        <f t="shared" ref="N129" si="310">E129-L129</f>
        <v>#REF!</v>
      </c>
      <c r="O129" s="185">
        <v>45130</v>
      </c>
      <c r="P129" s="185">
        <f t="shared" ref="P129" si="311">O129+M129</f>
        <v>45131</v>
      </c>
      <c r="Q129" s="187">
        <f t="shared" ref="Q129" si="312">P129-O129</f>
        <v>1</v>
      </c>
      <c r="R129" s="189" t="e">
        <f>(E129-F129)/(Q129+1)</f>
        <v>#REF!</v>
      </c>
      <c r="S129" s="191"/>
      <c r="T129" s="191"/>
      <c r="U129" s="191"/>
      <c r="V129" s="123" t="s">
        <v>4</v>
      </c>
      <c r="W129" s="105"/>
      <c r="X129" s="70"/>
      <c r="Y129" s="70"/>
      <c r="Z129" s="70"/>
      <c r="AA129" s="70"/>
      <c r="AB129" s="70"/>
      <c r="AC129" s="70"/>
      <c r="AD129" s="70"/>
      <c r="AE129" s="70"/>
      <c r="AF129" s="70"/>
      <c r="AG129" s="70"/>
      <c r="AH129" s="70"/>
      <c r="AI129" s="70"/>
      <c r="AJ129" s="70"/>
      <c r="AK129" s="70"/>
      <c r="AL129" s="70"/>
      <c r="AM129" s="70"/>
      <c r="AN129" s="70"/>
      <c r="AO129" s="70"/>
      <c r="AP129" s="70"/>
      <c r="AQ129" s="70"/>
      <c r="AR129" s="70"/>
      <c r="AS129" s="70"/>
      <c r="AT129" s="70"/>
      <c r="AU129" s="70"/>
      <c r="AV129" s="70"/>
      <c r="AW129" s="70"/>
      <c r="AX129" s="70"/>
      <c r="AY129" s="70"/>
      <c r="AZ129" s="106"/>
      <c r="BA129" s="105"/>
      <c r="BB129" s="70"/>
      <c r="BC129" s="70"/>
      <c r="BD129" s="70"/>
      <c r="BE129" s="70"/>
      <c r="BF129" s="70"/>
      <c r="BG129" s="70"/>
      <c r="BH129" s="70"/>
      <c r="BI129" s="70"/>
      <c r="BJ129" s="70"/>
      <c r="BK129" s="70"/>
      <c r="BL129" s="70"/>
      <c r="BM129" s="70"/>
      <c r="BN129" s="70"/>
      <c r="BO129" s="70"/>
      <c r="BP129" s="70"/>
      <c r="BQ129" s="70"/>
      <c r="BR129" s="70"/>
      <c r="BS129" s="70"/>
      <c r="BT129" s="70"/>
      <c r="BU129" s="70"/>
      <c r="BV129" s="70"/>
      <c r="BW129" s="60" t="e">
        <f>$R$129</f>
        <v>#REF!</v>
      </c>
      <c r="BX129" s="60" t="e">
        <f>$R$129</f>
        <v>#REF!</v>
      </c>
      <c r="BY129" s="70"/>
      <c r="BZ129" s="70"/>
      <c r="CA129" s="70"/>
      <c r="CB129" s="70"/>
      <c r="CC129" s="70"/>
      <c r="CD129" s="70"/>
      <c r="CE129" s="106"/>
    </row>
    <row r="130" spans="2:83" x14ac:dyDescent="0.25">
      <c r="B130" s="201"/>
      <c r="C130" s="203"/>
      <c r="D130" s="204"/>
      <c r="E130" s="205"/>
      <c r="F130" s="207"/>
      <c r="G130" s="209"/>
      <c r="H130" s="209"/>
      <c r="I130" s="209"/>
      <c r="J130" s="209"/>
      <c r="K130" s="209"/>
      <c r="L130" s="197"/>
      <c r="M130" s="199"/>
      <c r="N130" s="199"/>
      <c r="O130" s="186"/>
      <c r="P130" s="186"/>
      <c r="Q130" s="188"/>
      <c r="R130" s="190"/>
      <c r="S130" s="191"/>
      <c r="T130" s="191"/>
      <c r="U130" s="191"/>
      <c r="V130" s="121" t="s">
        <v>5</v>
      </c>
      <c r="W130" s="103"/>
      <c r="X130" s="41"/>
      <c r="Y130" s="41"/>
      <c r="Z130" s="41"/>
      <c r="AA130" s="41"/>
      <c r="AB130" s="41"/>
      <c r="AC130" s="41"/>
      <c r="AD130" s="41"/>
      <c r="AE130" s="41"/>
      <c r="AF130" s="41"/>
      <c r="AG130" s="41"/>
      <c r="AH130" s="41"/>
      <c r="AI130" s="41"/>
      <c r="AJ130" s="41"/>
      <c r="AK130" s="41"/>
      <c r="AL130" s="41"/>
      <c r="AM130" s="41"/>
      <c r="AN130" s="41"/>
      <c r="AO130" s="41"/>
      <c r="AP130" s="41"/>
      <c r="AQ130" s="41"/>
      <c r="AR130" s="41"/>
      <c r="AS130" s="41"/>
      <c r="AT130" s="41"/>
      <c r="AU130" s="41"/>
      <c r="AV130" s="41"/>
      <c r="AW130" s="41"/>
      <c r="AX130" s="41"/>
      <c r="AY130" s="41"/>
      <c r="AZ130" s="104"/>
      <c r="BA130" s="103"/>
      <c r="BB130" s="41"/>
      <c r="BC130" s="41"/>
      <c r="BD130" s="41"/>
      <c r="BE130" s="41"/>
      <c r="BF130" s="41"/>
      <c r="BG130" s="41"/>
      <c r="BH130" s="41"/>
      <c r="BI130" s="41"/>
      <c r="BJ130" s="41"/>
      <c r="BK130" s="41"/>
      <c r="BL130" s="41"/>
      <c r="BM130" s="41"/>
      <c r="BN130" s="41"/>
      <c r="BO130" s="41"/>
      <c r="BP130" s="41"/>
      <c r="BQ130" s="41"/>
      <c r="BR130" s="41"/>
      <c r="BS130" s="41"/>
      <c r="BT130" s="41"/>
      <c r="BU130" s="41"/>
      <c r="BV130" s="41"/>
      <c r="BW130" s="41"/>
      <c r="BX130" s="41"/>
      <c r="BY130" s="41"/>
      <c r="BZ130" s="41"/>
      <c r="CA130" s="41"/>
      <c r="CB130" s="41"/>
      <c r="CC130" s="41"/>
      <c r="CD130" s="41"/>
      <c r="CE130" s="104"/>
    </row>
    <row r="131" spans="2:83" x14ac:dyDescent="0.25">
      <c r="B131" s="201">
        <f t="shared" ref="B131" si="313">B129+1</f>
        <v>44</v>
      </c>
      <c r="C131" s="202" t="s">
        <v>85</v>
      </c>
      <c r="D131" s="204" t="s">
        <v>29</v>
      </c>
      <c r="E131" s="205">
        <v>1</v>
      </c>
      <c r="F131" s="138" t="e">
        <f>#REF!</f>
        <v>#REF!</v>
      </c>
      <c r="G131" s="208" t="e">
        <f t="shared" ref="G131" si="314">F131+I131</f>
        <v>#REF!</v>
      </c>
      <c r="H131" s="208">
        <f t="shared" ref="H131" si="315">SUMIF($BA$17:$CE$17,$W$13,BA131:CE131)</f>
        <v>0</v>
      </c>
      <c r="I131" s="208">
        <f t="shared" ref="I131" si="316">SUMIF($BA$17:$CE$17,$W$13,BA132:CE132)</f>
        <v>0</v>
      </c>
      <c r="J131" s="208">
        <f t="shared" ref="J131" si="317">H131-I131</f>
        <v>0</v>
      </c>
      <c r="K131" s="208"/>
      <c r="L131" s="196" t="e">
        <f t="shared" ref="L131" si="318">SUM(BA131:CE131)</f>
        <v>#REF!</v>
      </c>
      <c r="M131" s="198">
        <v>1</v>
      </c>
      <c r="N131" s="200" t="e">
        <f t="shared" ref="N131" si="319">E131-L131</f>
        <v>#REF!</v>
      </c>
      <c r="O131" s="185">
        <v>45130</v>
      </c>
      <c r="P131" s="185">
        <f t="shared" ref="P131" si="320">O131+M131</f>
        <v>45131</v>
      </c>
      <c r="Q131" s="187">
        <f t="shared" ref="Q131" si="321">P131-O131</f>
        <v>1</v>
      </c>
      <c r="R131" s="189" t="e">
        <f>(E131-F131)/(Q131+1)</f>
        <v>#REF!</v>
      </c>
      <c r="S131" s="191"/>
      <c r="T131" s="191"/>
      <c r="U131" s="191"/>
      <c r="V131" s="123" t="s">
        <v>4</v>
      </c>
      <c r="W131" s="105"/>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0"/>
      <c r="AT131" s="70"/>
      <c r="AU131" s="70"/>
      <c r="AV131" s="70"/>
      <c r="AW131" s="70"/>
      <c r="AX131" s="70"/>
      <c r="AY131" s="70"/>
      <c r="AZ131" s="106"/>
      <c r="BA131" s="105"/>
      <c r="BB131" s="70"/>
      <c r="BC131" s="70"/>
      <c r="BD131" s="70"/>
      <c r="BE131" s="70"/>
      <c r="BF131" s="70"/>
      <c r="BG131" s="70"/>
      <c r="BH131" s="70"/>
      <c r="BI131" s="70"/>
      <c r="BJ131" s="70"/>
      <c r="BK131" s="70"/>
      <c r="BL131" s="60"/>
      <c r="BM131" s="70"/>
      <c r="BN131" s="70"/>
      <c r="BO131" s="70"/>
      <c r="BP131" s="70"/>
      <c r="BQ131" s="70"/>
      <c r="BR131" s="70"/>
      <c r="BS131" s="70"/>
      <c r="BT131" s="70"/>
      <c r="BU131" s="70"/>
      <c r="BV131" s="70"/>
      <c r="BW131" s="60" t="e">
        <f>$R$131</f>
        <v>#REF!</v>
      </c>
      <c r="BX131" s="60" t="e">
        <f>$R$131</f>
        <v>#REF!</v>
      </c>
      <c r="BY131" s="70"/>
      <c r="BZ131" s="70"/>
      <c r="CA131" s="70"/>
      <c r="CB131" s="70"/>
      <c r="CC131" s="70"/>
      <c r="CD131" s="70"/>
      <c r="CE131" s="106"/>
    </row>
    <row r="132" spans="2:83" x14ac:dyDescent="0.25">
      <c r="B132" s="201"/>
      <c r="C132" s="203"/>
      <c r="D132" s="204"/>
      <c r="E132" s="205"/>
      <c r="F132" s="139"/>
      <c r="G132" s="209"/>
      <c r="H132" s="209"/>
      <c r="I132" s="209"/>
      <c r="J132" s="209"/>
      <c r="K132" s="209"/>
      <c r="L132" s="197"/>
      <c r="M132" s="199"/>
      <c r="N132" s="199"/>
      <c r="O132" s="186"/>
      <c r="P132" s="186"/>
      <c r="Q132" s="188"/>
      <c r="R132" s="190"/>
      <c r="S132" s="191"/>
      <c r="T132" s="191"/>
      <c r="U132" s="191"/>
      <c r="V132" s="121" t="s">
        <v>5</v>
      </c>
      <c r="W132" s="103"/>
      <c r="X132" s="41"/>
      <c r="Y132" s="41"/>
      <c r="Z132" s="41"/>
      <c r="AA132" s="41"/>
      <c r="AB132" s="41"/>
      <c r="AC132" s="41"/>
      <c r="AD132" s="41"/>
      <c r="AE132" s="41"/>
      <c r="AF132" s="41"/>
      <c r="AG132" s="41"/>
      <c r="AH132" s="41"/>
      <c r="AI132" s="41"/>
      <c r="AJ132" s="41"/>
      <c r="AK132" s="41"/>
      <c r="AL132" s="41"/>
      <c r="AM132" s="41"/>
      <c r="AN132" s="41"/>
      <c r="AO132" s="41"/>
      <c r="AP132" s="41"/>
      <c r="AQ132" s="41"/>
      <c r="AR132" s="41"/>
      <c r="AS132" s="41"/>
      <c r="AT132" s="41"/>
      <c r="AU132" s="41"/>
      <c r="AV132" s="41"/>
      <c r="AW132" s="41"/>
      <c r="AX132" s="41"/>
      <c r="AY132" s="41"/>
      <c r="AZ132" s="104"/>
      <c r="BA132" s="103"/>
      <c r="BB132" s="41"/>
      <c r="BC132" s="41"/>
      <c r="BD132" s="41"/>
      <c r="BE132" s="41"/>
      <c r="BF132" s="41"/>
      <c r="BG132" s="41"/>
      <c r="BH132" s="41"/>
      <c r="BI132" s="41"/>
      <c r="BJ132" s="41"/>
      <c r="BK132" s="41"/>
      <c r="BL132" s="41"/>
      <c r="BM132" s="41"/>
      <c r="BN132" s="41"/>
      <c r="BO132" s="41"/>
      <c r="BP132" s="41"/>
      <c r="BQ132" s="41"/>
      <c r="BR132" s="41"/>
      <c r="BS132" s="41"/>
      <c r="BT132" s="41"/>
      <c r="BU132" s="41"/>
      <c r="BV132" s="41"/>
      <c r="BW132" s="41"/>
      <c r="BX132" s="41"/>
      <c r="BY132" s="41"/>
      <c r="BZ132" s="41"/>
      <c r="CA132" s="41"/>
      <c r="CB132" s="41"/>
      <c r="CC132" s="41"/>
      <c r="CD132" s="41"/>
      <c r="CE132" s="104"/>
    </row>
    <row r="133" spans="2:83" x14ac:dyDescent="0.25">
      <c r="B133" s="201">
        <f t="shared" ref="B133" si="322">B131+1</f>
        <v>45</v>
      </c>
      <c r="C133" s="202" t="s">
        <v>119</v>
      </c>
      <c r="D133" s="204" t="s">
        <v>27</v>
      </c>
      <c r="E133" s="205">
        <v>1</v>
      </c>
      <c r="F133" s="138" t="e">
        <f>#REF!</f>
        <v>#REF!</v>
      </c>
      <c r="G133" s="208" t="e">
        <f t="shared" ref="G133" si="323">F133+I133</f>
        <v>#REF!</v>
      </c>
      <c r="H133" s="208">
        <f t="shared" ref="H133" si="324">SUMIF($BA$17:$CE$17,$W$13,BA133:CE133)</f>
        <v>0</v>
      </c>
      <c r="I133" s="208">
        <f t="shared" ref="I133" si="325">SUMIF($BA$17:$CE$17,$W$13,BA134:CE134)</f>
        <v>0</v>
      </c>
      <c r="J133" s="208">
        <f t="shared" ref="J133" si="326">H133-I133</f>
        <v>0</v>
      </c>
      <c r="K133" s="208"/>
      <c r="L133" s="196" t="e">
        <f t="shared" ref="L133" si="327">SUM(BA133:CE133)</f>
        <v>#REF!</v>
      </c>
      <c r="M133" s="198">
        <v>2</v>
      </c>
      <c r="N133" s="200" t="e">
        <f t="shared" ref="N133" si="328">E133-L133</f>
        <v>#REF!</v>
      </c>
      <c r="O133" s="185">
        <v>45119</v>
      </c>
      <c r="P133" s="185">
        <f t="shared" ref="P133" si="329">O133+M133</f>
        <v>45121</v>
      </c>
      <c r="Q133" s="187">
        <f t="shared" ref="Q133" si="330">P133-O133</f>
        <v>2</v>
      </c>
      <c r="R133" s="189" t="e">
        <f>(E133-F133)/(Q133+1)</f>
        <v>#REF!</v>
      </c>
      <c r="S133" s="191"/>
      <c r="T133" s="191"/>
      <c r="U133" s="212" t="s">
        <v>120</v>
      </c>
      <c r="V133" s="123" t="s">
        <v>4</v>
      </c>
      <c r="W133" s="105"/>
      <c r="X133" s="70"/>
      <c r="Y133" s="70"/>
      <c r="Z133" s="70"/>
      <c r="AA133" s="70"/>
      <c r="AB133" s="70"/>
      <c r="AC133" s="70"/>
      <c r="AD133" s="70"/>
      <c r="AE133" s="70"/>
      <c r="AF133" s="70"/>
      <c r="AG133" s="70"/>
      <c r="AH133" s="70"/>
      <c r="AI133" s="70"/>
      <c r="AJ133" s="70"/>
      <c r="AK133" s="70"/>
      <c r="AL133" s="70"/>
      <c r="AM133" s="70"/>
      <c r="AN133" s="70"/>
      <c r="AO133" s="70"/>
      <c r="AP133" s="70"/>
      <c r="AQ133" s="70"/>
      <c r="AR133" s="70"/>
      <c r="AS133" s="70"/>
      <c r="AT133" s="70"/>
      <c r="AU133" s="60"/>
      <c r="AV133" s="60"/>
      <c r="AW133" s="70"/>
      <c r="AX133" s="70"/>
      <c r="AY133" s="70"/>
      <c r="AZ133" s="106"/>
      <c r="BA133" s="105"/>
      <c r="BB133" s="70"/>
      <c r="BC133" s="70"/>
      <c r="BD133" s="70"/>
      <c r="BE133" s="70"/>
      <c r="BF133" s="70"/>
      <c r="BG133" s="70"/>
      <c r="BH133" s="70"/>
      <c r="BI133" s="70"/>
      <c r="BJ133" s="70"/>
      <c r="BK133" s="70"/>
      <c r="BL133" s="60" t="e">
        <f>$R$133</f>
        <v>#REF!</v>
      </c>
      <c r="BM133" s="60" t="e">
        <f t="shared" ref="BM133:BN133" si="331">$R$133</f>
        <v>#REF!</v>
      </c>
      <c r="BN133" s="60" t="e">
        <f t="shared" si="331"/>
        <v>#REF!</v>
      </c>
      <c r="BO133" s="70"/>
      <c r="BP133" s="70"/>
      <c r="BQ133" s="70"/>
      <c r="BR133" s="70"/>
      <c r="BS133" s="70"/>
      <c r="BT133" s="70"/>
      <c r="BU133" s="70"/>
      <c r="BV133" s="70"/>
      <c r="BW133" s="70"/>
      <c r="BX133" s="70"/>
      <c r="BY133" s="60"/>
      <c r="BZ133" s="60"/>
      <c r="CA133" s="70"/>
      <c r="CB133" s="70"/>
      <c r="CC133" s="70"/>
      <c r="CD133" s="70"/>
      <c r="CE133" s="106"/>
    </row>
    <row r="134" spans="2:83" x14ac:dyDescent="0.25">
      <c r="B134" s="201"/>
      <c r="C134" s="203"/>
      <c r="D134" s="204"/>
      <c r="E134" s="205"/>
      <c r="F134" s="139"/>
      <c r="G134" s="209"/>
      <c r="H134" s="209"/>
      <c r="I134" s="209"/>
      <c r="J134" s="209"/>
      <c r="K134" s="209"/>
      <c r="L134" s="197"/>
      <c r="M134" s="199"/>
      <c r="N134" s="199"/>
      <c r="O134" s="186"/>
      <c r="P134" s="186"/>
      <c r="Q134" s="188"/>
      <c r="R134" s="190"/>
      <c r="S134" s="191"/>
      <c r="T134" s="191"/>
      <c r="U134" s="213"/>
      <c r="V134" s="121" t="s">
        <v>5</v>
      </c>
      <c r="W134" s="103"/>
      <c r="X134" s="41"/>
      <c r="Y134" s="41"/>
      <c r="Z134" s="41"/>
      <c r="AA134" s="41"/>
      <c r="AB134" s="41"/>
      <c r="AC134" s="41"/>
      <c r="AD134" s="41"/>
      <c r="AE134" s="41"/>
      <c r="AF134" s="41"/>
      <c r="AG134" s="41"/>
      <c r="AH134" s="41"/>
      <c r="AI134" s="41"/>
      <c r="AJ134" s="41"/>
      <c r="AK134" s="41"/>
      <c r="AL134" s="41"/>
      <c r="AM134" s="41"/>
      <c r="AN134" s="41"/>
      <c r="AO134" s="41"/>
      <c r="AP134" s="41"/>
      <c r="AQ134" s="41"/>
      <c r="AR134" s="41"/>
      <c r="AS134" s="41"/>
      <c r="AT134" s="41"/>
      <c r="AU134" s="41"/>
      <c r="AV134" s="41"/>
      <c r="AW134" s="41"/>
      <c r="AX134" s="41"/>
      <c r="AY134" s="41"/>
      <c r="AZ134" s="104"/>
      <c r="BA134" s="103"/>
      <c r="BB134" s="41"/>
      <c r="BC134" s="41"/>
      <c r="BD134" s="41"/>
      <c r="BE134" s="41"/>
      <c r="BF134" s="41"/>
      <c r="BG134" s="41"/>
      <c r="BH134" s="41"/>
      <c r="BI134" s="41"/>
      <c r="BJ134" s="41"/>
      <c r="BK134" s="41"/>
      <c r="BL134" s="41"/>
      <c r="BM134" s="41"/>
      <c r="BN134" s="41"/>
      <c r="BO134" s="41"/>
      <c r="BP134" s="41"/>
      <c r="BQ134" s="41"/>
      <c r="BR134" s="41"/>
      <c r="BS134" s="41"/>
      <c r="BT134" s="41"/>
      <c r="BU134" s="41"/>
      <c r="BV134" s="41"/>
      <c r="BW134" s="41"/>
      <c r="BX134" s="41"/>
      <c r="BY134" s="41"/>
      <c r="BZ134" s="41"/>
      <c r="CA134" s="41"/>
      <c r="CB134" s="41"/>
      <c r="CC134" s="41"/>
      <c r="CD134" s="41"/>
      <c r="CE134" s="104"/>
    </row>
    <row r="135" spans="2:83" x14ac:dyDescent="0.25">
      <c r="B135" s="201">
        <f t="shared" ref="B135" si="332">B133+1</f>
        <v>46</v>
      </c>
      <c r="C135" s="202" t="s">
        <v>168</v>
      </c>
      <c r="D135" s="204" t="s">
        <v>27</v>
      </c>
      <c r="E135" s="205">
        <v>11</v>
      </c>
      <c r="F135" s="138" t="e">
        <f>#REF!</f>
        <v>#REF!</v>
      </c>
      <c r="G135" s="208" t="e">
        <f t="shared" ref="G135" si="333">F135+I135</f>
        <v>#REF!</v>
      </c>
      <c r="H135" s="208">
        <f t="shared" ref="H135" si="334">SUMIF($BA$17:$CE$17,$W$13,BA135:CE135)</f>
        <v>0</v>
      </c>
      <c r="I135" s="208">
        <f t="shared" ref="I135" si="335">SUMIF($BA$17:$CE$17,$W$13,BA136:CE136)</f>
        <v>0</v>
      </c>
      <c r="J135" s="208">
        <f t="shared" ref="J135" si="336">H135-I135</f>
        <v>0</v>
      </c>
      <c r="K135" s="208"/>
      <c r="L135" s="196" t="e">
        <f t="shared" ref="L135" si="337">SUM(BA135:CE135)</f>
        <v>#REF!</v>
      </c>
      <c r="M135" s="198">
        <v>4</v>
      </c>
      <c r="N135" s="200" t="e">
        <f t="shared" ref="N135" si="338">E135-L135</f>
        <v>#REF!</v>
      </c>
      <c r="O135" s="185">
        <f>P133</f>
        <v>45121</v>
      </c>
      <c r="P135" s="185">
        <f t="shared" ref="P135" si="339">O135+M135</f>
        <v>45125</v>
      </c>
      <c r="Q135" s="187">
        <f t="shared" ref="Q135" si="340">P135-O135</f>
        <v>4</v>
      </c>
      <c r="R135" s="189" t="e">
        <f>(E135-F135)/(Q135+1)</f>
        <v>#REF!</v>
      </c>
      <c r="S135" s="191"/>
      <c r="T135" s="191"/>
      <c r="U135" s="212" t="s">
        <v>120</v>
      </c>
      <c r="V135" s="123" t="s">
        <v>4</v>
      </c>
      <c r="W135" s="105"/>
      <c r="X135" s="70"/>
      <c r="Y135" s="70"/>
      <c r="Z135" s="70"/>
      <c r="AA135" s="70"/>
      <c r="AB135" s="70"/>
      <c r="AC135" s="70"/>
      <c r="AD135" s="70"/>
      <c r="AE135" s="70"/>
      <c r="AF135" s="70"/>
      <c r="AG135" s="70"/>
      <c r="AH135" s="70"/>
      <c r="AI135" s="70"/>
      <c r="AJ135" s="70"/>
      <c r="AK135" s="70"/>
      <c r="AL135" s="70"/>
      <c r="AM135" s="70"/>
      <c r="AN135" s="70"/>
      <c r="AO135" s="70"/>
      <c r="AP135" s="70"/>
      <c r="AQ135" s="70"/>
      <c r="AR135" s="70"/>
      <c r="AS135" s="70"/>
      <c r="AT135" s="70"/>
      <c r="AU135" s="70"/>
      <c r="AV135" s="70"/>
      <c r="AW135" s="60"/>
      <c r="AX135" s="60"/>
      <c r="AY135" s="60"/>
      <c r="AZ135" s="106"/>
      <c r="BA135" s="105"/>
      <c r="BB135" s="70"/>
      <c r="BC135" s="70"/>
      <c r="BD135" s="70"/>
      <c r="BE135" s="70"/>
      <c r="BF135" s="70"/>
      <c r="BG135" s="70"/>
      <c r="BH135" s="70"/>
      <c r="BI135" s="70"/>
      <c r="BJ135" s="70"/>
      <c r="BK135" s="70"/>
      <c r="BL135" s="70"/>
      <c r="BM135" s="70"/>
      <c r="BN135" s="60" t="e">
        <f>$R$135</f>
        <v>#REF!</v>
      </c>
      <c r="BO135" s="60" t="e">
        <f t="shared" ref="BO135:BR135" si="341">$R$135</f>
        <v>#REF!</v>
      </c>
      <c r="BP135" s="60" t="e">
        <f t="shared" si="341"/>
        <v>#REF!</v>
      </c>
      <c r="BQ135" s="60" t="e">
        <f t="shared" si="341"/>
        <v>#REF!</v>
      </c>
      <c r="BR135" s="60" t="e">
        <f t="shared" si="341"/>
        <v>#REF!</v>
      </c>
      <c r="BS135" s="70"/>
      <c r="BT135" s="70"/>
      <c r="BU135" s="70"/>
      <c r="BV135" s="70"/>
      <c r="BW135" s="70"/>
      <c r="BX135" s="70"/>
      <c r="BY135" s="70"/>
      <c r="BZ135" s="70"/>
      <c r="CA135" s="60"/>
      <c r="CB135" s="60"/>
      <c r="CC135" s="60"/>
      <c r="CD135" s="70"/>
      <c r="CE135" s="106"/>
    </row>
    <row r="136" spans="2:83" x14ac:dyDescent="0.25">
      <c r="B136" s="201"/>
      <c r="C136" s="203"/>
      <c r="D136" s="204"/>
      <c r="E136" s="205"/>
      <c r="F136" s="139"/>
      <c r="G136" s="209"/>
      <c r="H136" s="209"/>
      <c r="I136" s="209"/>
      <c r="J136" s="209"/>
      <c r="K136" s="209"/>
      <c r="L136" s="197"/>
      <c r="M136" s="199"/>
      <c r="N136" s="199"/>
      <c r="O136" s="186"/>
      <c r="P136" s="186"/>
      <c r="Q136" s="188"/>
      <c r="R136" s="190"/>
      <c r="S136" s="191"/>
      <c r="T136" s="191"/>
      <c r="U136" s="213"/>
      <c r="V136" s="121" t="s">
        <v>5</v>
      </c>
      <c r="W136" s="103"/>
      <c r="X136" s="41"/>
      <c r="Y136" s="41"/>
      <c r="Z136" s="41"/>
      <c r="AA136" s="41"/>
      <c r="AB136" s="41"/>
      <c r="AC136" s="41"/>
      <c r="AD136" s="41"/>
      <c r="AE136" s="41"/>
      <c r="AF136" s="41"/>
      <c r="AG136" s="41"/>
      <c r="AH136" s="41"/>
      <c r="AI136" s="41"/>
      <c r="AJ136" s="41"/>
      <c r="AK136" s="41"/>
      <c r="AL136" s="41"/>
      <c r="AM136" s="41"/>
      <c r="AN136" s="41"/>
      <c r="AO136" s="41"/>
      <c r="AP136" s="41"/>
      <c r="AQ136" s="41"/>
      <c r="AR136" s="41"/>
      <c r="AS136" s="41"/>
      <c r="AT136" s="41"/>
      <c r="AU136" s="41"/>
      <c r="AV136" s="41"/>
      <c r="AW136" s="41"/>
      <c r="AX136" s="41"/>
      <c r="AY136" s="41"/>
      <c r="AZ136" s="104"/>
      <c r="BA136" s="103"/>
      <c r="BB136" s="41"/>
      <c r="BC136" s="41"/>
      <c r="BD136" s="41"/>
      <c r="BE136" s="41"/>
      <c r="BF136" s="41"/>
      <c r="BG136" s="41"/>
      <c r="BH136" s="41"/>
      <c r="BI136" s="41"/>
      <c r="BJ136" s="41"/>
      <c r="BK136" s="41"/>
      <c r="BL136" s="41"/>
      <c r="BM136" s="41"/>
      <c r="BN136" s="41"/>
      <c r="BO136" s="41"/>
      <c r="BP136" s="41"/>
      <c r="BQ136" s="41"/>
      <c r="BR136" s="41"/>
      <c r="BS136" s="41"/>
      <c r="BT136" s="41"/>
      <c r="BU136" s="41"/>
      <c r="BV136" s="41"/>
      <c r="BW136" s="41"/>
      <c r="BX136" s="41"/>
      <c r="BY136" s="41"/>
      <c r="BZ136" s="41"/>
      <c r="CA136" s="41"/>
      <c r="CB136" s="41"/>
      <c r="CC136" s="41"/>
      <c r="CD136" s="41"/>
      <c r="CE136" s="104"/>
    </row>
    <row r="137" spans="2:83" ht="37.5" x14ac:dyDescent="0.25">
      <c r="B137" s="124" t="s">
        <v>37</v>
      </c>
      <c r="C137" s="42"/>
      <c r="D137" s="43"/>
      <c r="E137" s="44"/>
      <c r="F137" s="25"/>
      <c r="G137" s="45"/>
      <c r="H137" s="46"/>
      <c r="I137" s="46"/>
      <c r="J137" s="45"/>
      <c r="K137" s="45"/>
      <c r="L137" s="61"/>
      <c r="M137" s="47"/>
      <c r="N137" s="47"/>
      <c r="O137" s="63"/>
      <c r="P137" s="63"/>
      <c r="Q137" s="48"/>
      <c r="R137" s="48"/>
      <c r="S137" s="49" t="s">
        <v>24</v>
      </c>
      <c r="T137" s="38" t="s">
        <v>121</v>
      </c>
      <c r="U137" s="50" t="s">
        <v>122</v>
      </c>
      <c r="V137" s="121"/>
      <c r="W137" s="99"/>
      <c r="X137" s="40"/>
      <c r="Y137" s="40"/>
      <c r="Z137" s="40"/>
      <c r="AA137" s="40"/>
      <c r="AB137" s="40"/>
      <c r="AC137" s="40"/>
      <c r="AD137" s="40"/>
      <c r="AE137" s="40"/>
      <c r="AF137" s="40"/>
      <c r="AG137" s="40"/>
      <c r="AH137" s="40"/>
      <c r="AI137" s="40"/>
      <c r="AJ137" s="40"/>
      <c r="AK137" s="40"/>
      <c r="AL137" s="40"/>
      <c r="AM137" s="40"/>
      <c r="AN137" s="40"/>
      <c r="AO137" s="40"/>
      <c r="AP137" s="40"/>
      <c r="AQ137" s="39"/>
      <c r="AR137" s="40"/>
      <c r="AS137" s="40"/>
      <c r="AT137" s="40"/>
      <c r="AU137" s="40"/>
      <c r="AV137" s="40"/>
      <c r="AW137" s="40"/>
      <c r="AX137" s="40"/>
      <c r="AY137" s="40"/>
      <c r="AZ137" s="100"/>
      <c r="BA137" s="99"/>
      <c r="BB137" s="40"/>
      <c r="BC137" s="40"/>
      <c r="BD137" s="40"/>
      <c r="BE137" s="40"/>
      <c r="BF137" s="40"/>
      <c r="BG137" s="40"/>
      <c r="BH137" s="40"/>
      <c r="BI137" s="40"/>
      <c r="BJ137" s="40"/>
      <c r="BK137" s="40"/>
      <c r="BL137" s="40"/>
      <c r="BM137" s="40"/>
      <c r="BN137" s="40"/>
      <c r="BO137" s="40"/>
      <c r="BP137" s="40"/>
      <c r="BQ137" s="40"/>
      <c r="BR137" s="40"/>
      <c r="BS137" s="40"/>
      <c r="BT137" s="40"/>
      <c r="BU137" s="39"/>
      <c r="BV137" s="40"/>
      <c r="BW137" s="40"/>
      <c r="BX137" s="40"/>
      <c r="BY137" s="40"/>
      <c r="BZ137" s="40"/>
      <c r="CA137" s="40"/>
      <c r="CB137" s="40"/>
      <c r="CC137" s="40"/>
      <c r="CD137" s="40"/>
      <c r="CE137" s="100"/>
    </row>
    <row r="138" spans="2:83" ht="18.75" hidden="1" customHeight="1" x14ac:dyDescent="0.25">
      <c r="B138" s="201"/>
      <c r="C138" s="202" t="s">
        <v>123</v>
      </c>
      <c r="D138" s="204" t="s">
        <v>29</v>
      </c>
      <c r="E138" s="205">
        <v>1</v>
      </c>
      <c r="F138" s="206" t="e">
        <f>#REF!</f>
        <v>#REF!</v>
      </c>
      <c r="G138" s="194" t="e">
        <f t="shared" ref="G138" si="342">F138+I138</f>
        <v>#REF!</v>
      </c>
      <c r="H138" s="208">
        <f>SUMIF($W$17:$AZ$17,$W$13,W138:AZ138)</f>
        <v>0</v>
      </c>
      <c r="I138" s="208">
        <f>SUMIF($W$17:$AZ$17,$W$13,W139:AZ139)</f>
        <v>0</v>
      </c>
      <c r="J138" s="208">
        <f t="shared" ref="J138" si="343">H138-I138</f>
        <v>0</v>
      </c>
      <c r="K138" s="194" t="s">
        <v>158</v>
      </c>
      <c r="L138" s="196">
        <f>SUM(W138:AZ138)</f>
        <v>0</v>
      </c>
      <c r="M138" s="198">
        <v>2</v>
      </c>
      <c r="N138" s="200">
        <f t="shared" ref="N138" si="344">E138-L138</f>
        <v>1</v>
      </c>
      <c r="O138" s="185">
        <v>45056</v>
      </c>
      <c r="P138" s="185">
        <f t="shared" ref="P138" si="345">O138+M138</f>
        <v>45058</v>
      </c>
      <c r="Q138" s="187">
        <f t="shared" ref="Q138" si="346">P138-O138</f>
        <v>2</v>
      </c>
      <c r="R138" s="189" t="e">
        <f>(E138-F138)/(Q138+1)</f>
        <v>#REF!</v>
      </c>
      <c r="S138" s="191"/>
      <c r="T138" s="191"/>
      <c r="U138" s="191"/>
      <c r="V138" s="123" t="s">
        <v>4</v>
      </c>
      <c r="W138" s="105"/>
      <c r="X138" s="70"/>
      <c r="Y138" s="70"/>
      <c r="Z138" s="70"/>
      <c r="AA138" s="70"/>
      <c r="AB138" s="70"/>
      <c r="AC138" s="70"/>
      <c r="AD138" s="70"/>
      <c r="AE138" s="70"/>
      <c r="AF138" s="60"/>
      <c r="AG138" s="60"/>
      <c r="AH138" s="60"/>
      <c r="AI138" s="70"/>
      <c r="AJ138" s="70"/>
      <c r="AK138" s="70"/>
      <c r="AL138" s="70"/>
      <c r="AM138" s="70"/>
      <c r="AN138" s="70"/>
      <c r="AO138" s="70"/>
      <c r="AP138" s="70"/>
      <c r="AQ138" s="70"/>
      <c r="AR138" s="70"/>
      <c r="AS138" s="70"/>
      <c r="AT138" s="70"/>
      <c r="AU138" s="70"/>
      <c r="AV138" s="70"/>
      <c r="AW138" s="70"/>
      <c r="AX138" s="70"/>
      <c r="AY138" s="70"/>
      <c r="AZ138" s="106"/>
      <c r="BA138" s="105"/>
      <c r="BB138" s="70"/>
      <c r="BC138" s="70"/>
      <c r="BD138" s="70"/>
      <c r="BE138" s="70"/>
      <c r="BF138" s="70"/>
      <c r="BG138" s="70"/>
      <c r="BH138" s="70"/>
      <c r="BI138" s="70"/>
      <c r="BJ138" s="60"/>
      <c r="BK138" s="60"/>
      <c r="BL138" s="60"/>
      <c r="BM138" s="70"/>
      <c r="BN138" s="70"/>
      <c r="BO138" s="70"/>
      <c r="BP138" s="70"/>
      <c r="BQ138" s="70"/>
      <c r="BR138" s="70"/>
      <c r="BS138" s="70"/>
      <c r="BT138" s="70"/>
      <c r="BU138" s="70"/>
      <c r="BV138" s="70"/>
      <c r="BW138" s="70"/>
      <c r="BX138" s="70"/>
      <c r="BY138" s="70"/>
      <c r="BZ138" s="70"/>
      <c r="CA138" s="70"/>
      <c r="CB138" s="70"/>
      <c r="CC138" s="70"/>
      <c r="CD138" s="70"/>
      <c r="CE138" s="106"/>
    </row>
    <row r="139" spans="2:83" hidden="1" x14ac:dyDescent="0.25">
      <c r="B139" s="201"/>
      <c r="C139" s="203"/>
      <c r="D139" s="204"/>
      <c r="E139" s="205"/>
      <c r="F139" s="207"/>
      <c r="G139" s="195"/>
      <c r="H139" s="209"/>
      <c r="I139" s="209"/>
      <c r="J139" s="209"/>
      <c r="K139" s="195"/>
      <c r="L139" s="197"/>
      <c r="M139" s="199"/>
      <c r="N139" s="199"/>
      <c r="O139" s="186"/>
      <c r="P139" s="186"/>
      <c r="Q139" s="188"/>
      <c r="R139" s="190"/>
      <c r="S139" s="191"/>
      <c r="T139" s="191"/>
      <c r="U139" s="191"/>
      <c r="V139" s="121" t="s">
        <v>5</v>
      </c>
      <c r="W139" s="103"/>
      <c r="X139" s="41"/>
      <c r="Y139" s="41"/>
      <c r="Z139" s="41"/>
      <c r="AA139" s="41"/>
      <c r="AB139" s="41"/>
      <c r="AC139" s="41"/>
      <c r="AD139" s="41"/>
      <c r="AE139" s="41"/>
      <c r="AF139" s="41"/>
      <c r="AG139" s="41"/>
      <c r="AH139" s="41"/>
      <c r="AI139" s="41"/>
      <c r="AJ139" s="41"/>
      <c r="AK139" s="41"/>
      <c r="AL139" s="41"/>
      <c r="AM139" s="41"/>
      <c r="AN139" s="41"/>
      <c r="AO139" s="41"/>
      <c r="AP139" s="41"/>
      <c r="AQ139" s="41"/>
      <c r="AR139" s="41"/>
      <c r="AS139" s="41"/>
      <c r="AT139" s="41"/>
      <c r="AU139" s="41"/>
      <c r="AV139" s="41"/>
      <c r="AW139" s="41"/>
      <c r="AX139" s="41"/>
      <c r="AY139" s="41"/>
      <c r="AZ139" s="104"/>
      <c r="BA139" s="103"/>
      <c r="BB139" s="41"/>
      <c r="BC139" s="41"/>
      <c r="BD139" s="41"/>
      <c r="BE139" s="41"/>
      <c r="BF139" s="41"/>
      <c r="BG139" s="41"/>
      <c r="BH139" s="41"/>
      <c r="BI139" s="41"/>
      <c r="BJ139" s="41"/>
      <c r="BK139" s="41"/>
      <c r="BL139" s="41"/>
      <c r="BM139" s="41"/>
      <c r="BN139" s="41"/>
      <c r="BO139" s="41"/>
      <c r="BP139" s="41"/>
      <c r="BQ139" s="41"/>
      <c r="BR139" s="41"/>
      <c r="BS139" s="41"/>
      <c r="BT139" s="41"/>
      <c r="BU139" s="41"/>
      <c r="BV139" s="41"/>
      <c r="BW139" s="41"/>
      <c r="BX139" s="41"/>
      <c r="BY139" s="41"/>
      <c r="BZ139" s="41"/>
      <c r="CA139" s="41"/>
      <c r="CB139" s="41"/>
      <c r="CC139" s="41"/>
      <c r="CD139" s="41"/>
      <c r="CE139" s="104"/>
    </row>
    <row r="140" spans="2:83" hidden="1" x14ac:dyDescent="0.25">
      <c r="B140" s="201"/>
      <c r="C140" s="202" t="s">
        <v>38</v>
      </c>
      <c r="D140" s="204" t="s">
        <v>28</v>
      </c>
      <c r="E140" s="205">
        <v>29</v>
      </c>
      <c r="F140" s="206" t="e">
        <f>#REF!</f>
        <v>#REF!</v>
      </c>
      <c r="G140" s="194" t="e">
        <f t="shared" ref="G140" si="347">F140+I140</f>
        <v>#REF!</v>
      </c>
      <c r="H140" s="208">
        <f>SUMIF($W$17:$AZ$17,$W$13,W140:AZ140)</f>
        <v>0</v>
      </c>
      <c r="I140" s="208">
        <f>SUMIF($W$17:$AZ$17,$W$13,W141:AZ141)</f>
        <v>0</v>
      </c>
      <c r="J140" s="208">
        <f t="shared" ref="J140" si="348">H140-I140</f>
        <v>0</v>
      </c>
      <c r="K140" s="194" t="s">
        <v>158</v>
      </c>
      <c r="L140" s="196">
        <f>SUM(W140:AZ140)</f>
        <v>0</v>
      </c>
      <c r="M140" s="198">
        <v>3</v>
      </c>
      <c r="N140" s="200">
        <f t="shared" ref="N140" si="349">E140-L140</f>
        <v>29</v>
      </c>
      <c r="O140" s="185">
        <f>P138+1</f>
        <v>45059</v>
      </c>
      <c r="P140" s="185">
        <f t="shared" ref="P140" si="350">O140+M140</f>
        <v>45062</v>
      </c>
      <c r="Q140" s="187">
        <f t="shared" ref="Q140" si="351">P140-O140</f>
        <v>3</v>
      </c>
      <c r="R140" s="189" t="e">
        <f>(E140-F140)/(Q140+1)</f>
        <v>#REF!</v>
      </c>
      <c r="S140" s="191"/>
      <c r="T140" s="191"/>
      <c r="U140" s="191"/>
      <c r="V140" s="123" t="s">
        <v>4</v>
      </c>
      <c r="W140" s="105"/>
      <c r="X140" s="70"/>
      <c r="Y140" s="70"/>
      <c r="Z140" s="70"/>
      <c r="AA140" s="70"/>
      <c r="AB140" s="70"/>
      <c r="AC140" s="70"/>
      <c r="AD140" s="70"/>
      <c r="AE140" s="70"/>
      <c r="AF140" s="70"/>
      <c r="AG140" s="70"/>
      <c r="AH140" s="70"/>
      <c r="AI140" s="60"/>
      <c r="AJ140" s="60"/>
      <c r="AK140" s="60"/>
      <c r="AL140" s="60"/>
      <c r="AM140" s="70"/>
      <c r="AN140" s="70"/>
      <c r="AO140" s="70"/>
      <c r="AP140" s="70"/>
      <c r="AQ140" s="70"/>
      <c r="AR140" s="70"/>
      <c r="AS140" s="70"/>
      <c r="AT140" s="70"/>
      <c r="AU140" s="70"/>
      <c r="AV140" s="70"/>
      <c r="AW140" s="70"/>
      <c r="AX140" s="70"/>
      <c r="AY140" s="70"/>
      <c r="AZ140" s="106"/>
      <c r="BA140" s="105"/>
      <c r="BB140" s="70"/>
      <c r="BC140" s="70"/>
      <c r="BD140" s="70"/>
      <c r="BE140" s="70"/>
      <c r="BF140" s="70"/>
      <c r="BG140" s="70"/>
      <c r="BH140" s="70"/>
      <c r="BI140" s="70"/>
      <c r="BJ140" s="70"/>
      <c r="BK140" s="70"/>
      <c r="BL140" s="70"/>
      <c r="BM140" s="60"/>
      <c r="BN140" s="60"/>
      <c r="BO140" s="60"/>
      <c r="BP140" s="60"/>
      <c r="BQ140" s="70"/>
      <c r="BR140" s="70"/>
      <c r="BS140" s="70"/>
      <c r="BT140" s="70"/>
      <c r="BU140" s="70"/>
      <c r="BV140" s="70"/>
      <c r="BW140" s="70"/>
      <c r="BX140" s="70"/>
      <c r="BY140" s="70"/>
      <c r="BZ140" s="70"/>
      <c r="CA140" s="70"/>
      <c r="CB140" s="70"/>
      <c r="CC140" s="70"/>
      <c r="CD140" s="70"/>
      <c r="CE140" s="106"/>
    </row>
    <row r="141" spans="2:83" hidden="1" x14ac:dyDescent="0.25">
      <c r="B141" s="201"/>
      <c r="C141" s="203"/>
      <c r="D141" s="204"/>
      <c r="E141" s="205"/>
      <c r="F141" s="207"/>
      <c r="G141" s="195"/>
      <c r="H141" s="209"/>
      <c r="I141" s="209"/>
      <c r="J141" s="209"/>
      <c r="K141" s="195"/>
      <c r="L141" s="197"/>
      <c r="M141" s="199"/>
      <c r="N141" s="199"/>
      <c r="O141" s="186"/>
      <c r="P141" s="186"/>
      <c r="Q141" s="188"/>
      <c r="R141" s="190"/>
      <c r="S141" s="191"/>
      <c r="T141" s="191"/>
      <c r="U141" s="191"/>
      <c r="V141" s="121" t="s">
        <v>5</v>
      </c>
      <c r="W141" s="103"/>
      <c r="X141" s="41"/>
      <c r="Y141" s="41"/>
      <c r="Z141" s="41"/>
      <c r="AA141" s="41"/>
      <c r="AB141" s="41"/>
      <c r="AC141" s="41"/>
      <c r="AD141" s="41"/>
      <c r="AE141" s="41"/>
      <c r="AF141" s="41"/>
      <c r="AG141" s="41"/>
      <c r="AH141" s="41"/>
      <c r="AI141" s="41"/>
      <c r="AJ141" s="41"/>
      <c r="AK141" s="41"/>
      <c r="AL141" s="41"/>
      <c r="AM141" s="41"/>
      <c r="AN141" s="41"/>
      <c r="AO141" s="41"/>
      <c r="AP141" s="41"/>
      <c r="AQ141" s="41"/>
      <c r="AR141" s="41"/>
      <c r="AS141" s="41"/>
      <c r="AT141" s="41"/>
      <c r="AU141" s="41"/>
      <c r="AV141" s="41"/>
      <c r="AW141" s="41"/>
      <c r="AX141" s="41"/>
      <c r="AY141" s="41"/>
      <c r="AZ141" s="104"/>
      <c r="BA141" s="103"/>
      <c r="BB141" s="41"/>
      <c r="BC141" s="41"/>
      <c r="BD141" s="41"/>
      <c r="BE141" s="41"/>
      <c r="BF141" s="41"/>
      <c r="BG141" s="41"/>
      <c r="BH141" s="41"/>
      <c r="BI141" s="41"/>
      <c r="BJ141" s="41"/>
      <c r="BK141" s="41"/>
      <c r="BL141" s="41"/>
      <c r="BM141" s="41"/>
      <c r="BN141" s="41"/>
      <c r="BO141" s="41"/>
      <c r="BP141" s="41"/>
      <c r="BQ141" s="41"/>
      <c r="BR141" s="41"/>
      <c r="BS141" s="41"/>
      <c r="BT141" s="41"/>
      <c r="BU141" s="41"/>
      <c r="BV141" s="41"/>
      <c r="BW141" s="41"/>
      <c r="BX141" s="41"/>
      <c r="BY141" s="41"/>
      <c r="BZ141" s="41"/>
      <c r="CA141" s="41"/>
      <c r="CB141" s="41"/>
      <c r="CC141" s="41"/>
      <c r="CD141" s="41"/>
      <c r="CE141" s="104"/>
    </row>
    <row r="142" spans="2:83" x14ac:dyDescent="0.25">
      <c r="B142" s="201">
        <f>B135+1</f>
        <v>47</v>
      </c>
      <c r="C142" s="202" t="s">
        <v>124</v>
      </c>
      <c r="D142" s="204" t="s">
        <v>29</v>
      </c>
      <c r="E142" s="205">
        <v>10</v>
      </c>
      <c r="F142" s="138" t="e">
        <f>#REF!</f>
        <v>#REF!</v>
      </c>
      <c r="G142" s="208" t="e">
        <f t="shared" ref="G142" si="352">F142+I142</f>
        <v>#REF!</v>
      </c>
      <c r="H142" s="208">
        <f t="shared" ref="H142" si="353">SUMIF($BA$17:$CE$17,$W$13,BA142:CE142)</f>
        <v>0</v>
      </c>
      <c r="I142" s="208">
        <f t="shared" ref="I142" si="354">SUMIF($BA$17:$CE$17,$W$13,BA143:CE143)</f>
        <v>0</v>
      </c>
      <c r="J142" s="208">
        <f t="shared" ref="J142" si="355">H142-I142</f>
        <v>0</v>
      </c>
      <c r="K142" s="208" t="s">
        <v>159</v>
      </c>
      <c r="L142" s="196">
        <f t="shared" ref="L142" si="356">SUM(BA142:CE142)</f>
        <v>2</v>
      </c>
      <c r="M142" s="198">
        <v>49</v>
      </c>
      <c r="N142" s="200">
        <f t="shared" ref="N142" si="357">E142-L142</f>
        <v>8</v>
      </c>
      <c r="O142" s="185">
        <v>45075</v>
      </c>
      <c r="P142" s="185">
        <f t="shared" ref="P142" si="358">O142+M142</f>
        <v>45124</v>
      </c>
      <c r="Q142" s="187">
        <f t="shared" ref="Q142" si="359">P142-O142</f>
        <v>49</v>
      </c>
      <c r="R142" s="189" t="e">
        <f>(E142-F142)/(Q142+1)</f>
        <v>#REF!</v>
      </c>
      <c r="S142" s="191"/>
      <c r="T142" s="191"/>
      <c r="U142" s="191"/>
      <c r="V142" s="123" t="s">
        <v>4</v>
      </c>
      <c r="W142" s="105"/>
      <c r="X142" s="70"/>
      <c r="Y142" s="70"/>
      <c r="Z142" s="70"/>
      <c r="AA142" s="70"/>
      <c r="AB142" s="70"/>
      <c r="AC142" s="70"/>
      <c r="AD142" s="70"/>
      <c r="AE142" s="70"/>
      <c r="AF142" s="70"/>
      <c r="AG142" s="70"/>
      <c r="AH142" s="70"/>
      <c r="AI142" s="70"/>
      <c r="AJ142" s="70"/>
      <c r="AK142" s="70"/>
      <c r="AL142" s="70"/>
      <c r="AM142" s="60"/>
      <c r="AN142" s="60"/>
      <c r="AO142" s="60"/>
      <c r="AP142" s="60"/>
      <c r="AQ142" s="60"/>
      <c r="AR142" s="60"/>
      <c r="AS142" s="60"/>
      <c r="AT142" s="60"/>
      <c r="AU142" s="70"/>
      <c r="AV142" s="70"/>
      <c r="AW142" s="70"/>
      <c r="AX142" s="70"/>
      <c r="AY142" s="70"/>
      <c r="AZ142" s="106"/>
      <c r="BA142" s="105"/>
      <c r="BB142" s="70"/>
      <c r="BC142" s="70"/>
      <c r="BD142" s="70"/>
      <c r="BE142" s="70"/>
      <c r="BF142" s="70"/>
      <c r="BG142" s="70"/>
      <c r="BH142" s="70"/>
      <c r="BI142" s="70"/>
      <c r="BJ142" s="70">
        <v>0.5</v>
      </c>
      <c r="BK142" s="70">
        <v>0.5</v>
      </c>
      <c r="BL142" s="70"/>
      <c r="BM142" s="70"/>
      <c r="BN142" s="70"/>
      <c r="BO142" s="70"/>
      <c r="BP142" s="70">
        <v>0.5</v>
      </c>
      <c r="BQ142" s="60">
        <v>0.5</v>
      </c>
      <c r="BR142" s="60"/>
      <c r="BS142" s="60"/>
      <c r="BT142" s="60"/>
      <c r="BU142" s="60"/>
      <c r="BV142" s="60"/>
      <c r="BW142" s="60"/>
      <c r="BX142" s="60"/>
      <c r="BY142" s="70"/>
      <c r="BZ142" s="70"/>
      <c r="CA142" s="70"/>
      <c r="CB142" s="70"/>
      <c r="CC142" s="70"/>
      <c r="CD142" s="70"/>
      <c r="CE142" s="106"/>
    </row>
    <row r="143" spans="2:83" x14ac:dyDescent="0.25">
      <c r="B143" s="201"/>
      <c r="C143" s="203"/>
      <c r="D143" s="204"/>
      <c r="E143" s="205"/>
      <c r="F143" s="139"/>
      <c r="G143" s="209"/>
      <c r="H143" s="209"/>
      <c r="I143" s="209"/>
      <c r="J143" s="209"/>
      <c r="K143" s="209"/>
      <c r="L143" s="197"/>
      <c r="M143" s="199"/>
      <c r="N143" s="199"/>
      <c r="O143" s="186"/>
      <c r="P143" s="186"/>
      <c r="Q143" s="188"/>
      <c r="R143" s="190"/>
      <c r="S143" s="191"/>
      <c r="T143" s="191"/>
      <c r="U143" s="191"/>
      <c r="V143" s="121" t="s">
        <v>5</v>
      </c>
      <c r="W143" s="103"/>
      <c r="X143" s="41"/>
      <c r="Y143" s="41"/>
      <c r="Z143" s="41"/>
      <c r="AA143" s="41"/>
      <c r="AB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104"/>
      <c r="BA143" s="103"/>
      <c r="BB143" s="41"/>
      <c r="BC143" s="41"/>
      <c r="BD143" s="41"/>
      <c r="BE143" s="41"/>
      <c r="BF143" s="41"/>
      <c r="BG143" s="41"/>
      <c r="BH143" s="41"/>
      <c r="BI143" s="41"/>
      <c r="BJ143" s="41"/>
      <c r="BK143" s="41"/>
      <c r="BL143" s="41"/>
      <c r="BM143" s="41"/>
      <c r="BN143" s="41"/>
      <c r="BO143" s="41"/>
      <c r="BP143" s="41"/>
      <c r="BQ143" s="41"/>
      <c r="BR143" s="41"/>
      <c r="BS143" s="41"/>
      <c r="BT143" s="41"/>
      <c r="BU143" s="41"/>
      <c r="BV143" s="41"/>
      <c r="BW143" s="41"/>
      <c r="BX143" s="41"/>
      <c r="BY143" s="41"/>
      <c r="BZ143" s="41"/>
      <c r="CA143" s="41"/>
      <c r="CB143" s="41"/>
      <c r="CC143" s="41"/>
      <c r="CD143" s="41"/>
      <c r="CE143" s="104"/>
    </row>
    <row r="144" spans="2:83" ht="37.5" x14ac:dyDescent="0.25">
      <c r="B144" s="124" t="s">
        <v>125</v>
      </c>
      <c r="C144" s="42"/>
      <c r="D144" s="43"/>
      <c r="E144" s="44"/>
      <c r="F144" s="25"/>
      <c r="G144" s="45"/>
      <c r="H144" s="46"/>
      <c r="I144" s="46"/>
      <c r="J144" s="45"/>
      <c r="K144" s="45"/>
      <c r="L144" s="61"/>
      <c r="M144" s="47"/>
      <c r="N144" s="47"/>
      <c r="O144" s="63"/>
      <c r="P144" s="63"/>
      <c r="Q144" s="48"/>
      <c r="R144" s="48"/>
      <c r="S144" s="49" t="s">
        <v>24</v>
      </c>
      <c r="T144" s="38" t="s">
        <v>130</v>
      </c>
      <c r="U144" s="50" t="s">
        <v>129</v>
      </c>
      <c r="V144" s="121"/>
      <c r="W144" s="99"/>
      <c r="X144" s="40"/>
      <c r="Y144" s="40"/>
      <c r="Z144" s="40"/>
      <c r="AA144" s="40"/>
      <c r="AB144" s="40"/>
      <c r="AC144" s="40"/>
      <c r="AD144" s="40"/>
      <c r="AE144" s="40"/>
      <c r="AF144" s="40"/>
      <c r="AG144" s="40"/>
      <c r="AH144" s="40"/>
      <c r="AI144" s="40"/>
      <c r="AJ144" s="40"/>
      <c r="AK144" s="40"/>
      <c r="AL144" s="40"/>
      <c r="AM144" s="40"/>
      <c r="AN144" s="40"/>
      <c r="AO144" s="40"/>
      <c r="AP144" s="40"/>
      <c r="AQ144" s="39"/>
      <c r="AR144" s="40"/>
      <c r="AS144" s="40"/>
      <c r="AT144" s="40"/>
      <c r="AU144" s="40"/>
      <c r="AV144" s="40"/>
      <c r="AW144" s="40"/>
      <c r="AX144" s="40"/>
      <c r="AY144" s="40"/>
      <c r="AZ144" s="100"/>
      <c r="BA144" s="99"/>
      <c r="BB144" s="40"/>
      <c r="BC144" s="40"/>
      <c r="BD144" s="40"/>
      <c r="BE144" s="40"/>
      <c r="BF144" s="40"/>
      <c r="BG144" s="40"/>
      <c r="BH144" s="40"/>
      <c r="BI144" s="40"/>
      <c r="BJ144" s="40"/>
      <c r="BK144" s="40"/>
      <c r="BL144" s="40"/>
      <c r="BM144" s="40"/>
      <c r="BN144" s="40"/>
      <c r="BO144" s="40"/>
      <c r="BP144" s="40"/>
      <c r="BQ144" s="40"/>
      <c r="BR144" s="40"/>
      <c r="BS144" s="40"/>
      <c r="BT144" s="40"/>
      <c r="BU144" s="39"/>
      <c r="BV144" s="40"/>
      <c r="BW144" s="40"/>
      <c r="BX144" s="40"/>
      <c r="BY144" s="40"/>
      <c r="BZ144" s="40"/>
      <c r="CA144" s="40"/>
      <c r="CB144" s="40"/>
      <c r="CC144" s="40"/>
      <c r="CD144" s="40"/>
      <c r="CE144" s="100"/>
    </row>
    <row r="145" spans="2:83" hidden="1" x14ac:dyDescent="0.25">
      <c r="B145" s="201"/>
      <c r="C145" s="202" t="s">
        <v>38</v>
      </c>
      <c r="D145" s="204" t="s">
        <v>28</v>
      </c>
      <c r="E145" s="205">
        <v>179</v>
      </c>
      <c r="F145" s="206" t="e">
        <f>#REF!</f>
        <v>#REF!</v>
      </c>
      <c r="G145" s="194" t="e">
        <f t="shared" ref="G145" si="360">F145+I145</f>
        <v>#REF!</v>
      </c>
      <c r="H145" s="208">
        <f>SUMIF($W$17:$AZ$17,$W$13,W145:AZ145)</f>
        <v>0</v>
      </c>
      <c r="I145" s="208">
        <f>SUMIF($W$17:$AZ$17,$W$13,W146:AZ146)</f>
        <v>0</v>
      </c>
      <c r="J145" s="208">
        <f t="shared" ref="J145" si="361">H145-I145</f>
        <v>0</v>
      </c>
      <c r="K145" s="194" t="s">
        <v>158</v>
      </c>
      <c r="L145" s="196">
        <f>SUM(W145:AZ145)</f>
        <v>0</v>
      </c>
      <c r="M145" s="198">
        <v>7</v>
      </c>
      <c r="N145" s="200">
        <f t="shared" ref="N145" si="362">E145-L145</f>
        <v>179</v>
      </c>
      <c r="O145" s="185">
        <v>45056</v>
      </c>
      <c r="P145" s="185">
        <f t="shared" ref="P145" si="363">O145+M145</f>
        <v>45063</v>
      </c>
      <c r="Q145" s="187">
        <f t="shared" ref="Q145" si="364">P145-O145</f>
        <v>7</v>
      </c>
      <c r="R145" s="189" t="e">
        <f>(E145-F145)/(Q145+1)</f>
        <v>#REF!</v>
      </c>
      <c r="S145" s="191"/>
      <c r="T145" s="191"/>
      <c r="U145" s="191"/>
      <c r="V145" s="123" t="s">
        <v>4</v>
      </c>
      <c r="W145" s="105"/>
      <c r="X145" s="70"/>
      <c r="Y145" s="70"/>
      <c r="Z145" s="70"/>
      <c r="AA145" s="70"/>
      <c r="AB145" s="70"/>
      <c r="AC145" s="70"/>
      <c r="AD145" s="70"/>
      <c r="AE145" s="70"/>
      <c r="AF145" s="60"/>
      <c r="AG145" s="60"/>
      <c r="AH145" s="60"/>
      <c r="AI145" s="60"/>
      <c r="AJ145" s="60"/>
      <c r="AK145" s="60"/>
      <c r="AL145" s="60"/>
      <c r="AM145" s="60"/>
      <c r="AN145" s="70"/>
      <c r="AO145" s="70"/>
      <c r="AP145" s="70"/>
      <c r="AQ145" s="70"/>
      <c r="AR145" s="70"/>
      <c r="AS145" s="70"/>
      <c r="AT145" s="70"/>
      <c r="AU145" s="70"/>
      <c r="AV145" s="70"/>
      <c r="AW145" s="70"/>
      <c r="AX145" s="70"/>
      <c r="AY145" s="70"/>
      <c r="AZ145" s="106"/>
      <c r="BA145" s="105"/>
      <c r="BB145" s="70"/>
      <c r="BC145" s="70"/>
      <c r="BD145" s="70"/>
      <c r="BE145" s="70"/>
      <c r="BF145" s="70"/>
      <c r="BG145" s="70"/>
      <c r="BH145" s="70"/>
      <c r="BI145" s="70"/>
      <c r="BJ145" s="60"/>
      <c r="BK145" s="60"/>
      <c r="BL145" s="60"/>
      <c r="BM145" s="60"/>
      <c r="BN145" s="60"/>
      <c r="BO145" s="60"/>
      <c r="BP145" s="60"/>
      <c r="BQ145" s="60"/>
      <c r="BR145" s="70"/>
      <c r="BS145" s="70"/>
      <c r="BT145" s="70"/>
      <c r="BU145" s="70"/>
      <c r="BV145" s="70"/>
      <c r="BW145" s="70"/>
      <c r="BX145" s="70"/>
      <c r="BY145" s="70"/>
      <c r="BZ145" s="70"/>
      <c r="CA145" s="70"/>
      <c r="CB145" s="70"/>
      <c r="CC145" s="70"/>
      <c r="CD145" s="70"/>
      <c r="CE145" s="106"/>
    </row>
    <row r="146" spans="2:83" hidden="1" x14ac:dyDescent="0.25">
      <c r="B146" s="201"/>
      <c r="C146" s="203"/>
      <c r="D146" s="204"/>
      <c r="E146" s="205"/>
      <c r="F146" s="207"/>
      <c r="G146" s="195"/>
      <c r="H146" s="209"/>
      <c r="I146" s="209"/>
      <c r="J146" s="209"/>
      <c r="K146" s="195"/>
      <c r="L146" s="197"/>
      <c r="M146" s="199"/>
      <c r="N146" s="199"/>
      <c r="O146" s="186"/>
      <c r="P146" s="186"/>
      <c r="Q146" s="188"/>
      <c r="R146" s="190"/>
      <c r="S146" s="191"/>
      <c r="T146" s="191"/>
      <c r="U146" s="191"/>
      <c r="V146" s="121" t="s">
        <v>5</v>
      </c>
      <c r="W146" s="103"/>
      <c r="X146" s="41"/>
      <c r="Y146" s="41"/>
      <c r="Z146" s="41"/>
      <c r="AA146" s="41"/>
      <c r="AB146" s="41"/>
      <c r="AC146" s="41"/>
      <c r="AD146" s="41"/>
      <c r="AE146" s="41"/>
      <c r="AF146" s="41"/>
      <c r="AG146" s="41"/>
      <c r="AH146" s="41"/>
      <c r="AI146" s="41"/>
      <c r="AJ146" s="41"/>
      <c r="AK146" s="41"/>
      <c r="AL146" s="41"/>
      <c r="AM146" s="41"/>
      <c r="AN146" s="41"/>
      <c r="AO146" s="41"/>
      <c r="AP146" s="41"/>
      <c r="AQ146" s="41"/>
      <c r="AR146" s="41"/>
      <c r="AS146" s="41"/>
      <c r="AT146" s="41"/>
      <c r="AU146" s="41"/>
      <c r="AV146" s="41"/>
      <c r="AW146" s="41"/>
      <c r="AX146" s="41"/>
      <c r="AY146" s="41"/>
      <c r="AZ146" s="104"/>
      <c r="BA146" s="103"/>
      <c r="BB146" s="41"/>
      <c r="BC146" s="41"/>
      <c r="BD146" s="41"/>
      <c r="BE146" s="41"/>
      <c r="BF146" s="41"/>
      <c r="BG146" s="41"/>
      <c r="BH146" s="41"/>
      <c r="BI146" s="41"/>
      <c r="BJ146" s="41"/>
      <c r="BK146" s="41"/>
      <c r="BL146" s="41"/>
      <c r="BM146" s="41"/>
      <c r="BN146" s="41"/>
      <c r="BO146" s="41"/>
      <c r="BP146" s="41"/>
      <c r="BQ146" s="41"/>
      <c r="BR146" s="41"/>
      <c r="BS146" s="41"/>
      <c r="BT146" s="41"/>
      <c r="BU146" s="41"/>
      <c r="BV146" s="41"/>
      <c r="BW146" s="41"/>
      <c r="BX146" s="41"/>
      <c r="BY146" s="41"/>
      <c r="BZ146" s="41"/>
      <c r="CA146" s="41"/>
      <c r="CB146" s="41"/>
      <c r="CC146" s="41"/>
      <c r="CD146" s="41"/>
      <c r="CE146" s="104"/>
    </row>
    <row r="147" spans="2:83" x14ac:dyDescent="0.25">
      <c r="B147" s="201">
        <f>B142+1</f>
        <v>48</v>
      </c>
      <c r="C147" s="202" t="s">
        <v>89</v>
      </c>
      <c r="D147" s="204" t="s">
        <v>28</v>
      </c>
      <c r="E147" s="205">
        <v>140</v>
      </c>
      <c r="F147" s="138" t="e">
        <f>#REF!</f>
        <v>#REF!</v>
      </c>
      <c r="G147" s="208" t="e">
        <f t="shared" ref="G147" si="365">F147+I147</f>
        <v>#REF!</v>
      </c>
      <c r="H147" s="208" t="e">
        <f>SUMIF($W$17:$AZ$17,$W$13,W147:AZ147)</f>
        <v>#REF!</v>
      </c>
      <c r="I147" s="208">
        <f>SUMIF($W$17:$AZ$17,$W$13,W148:AZ148)</f>
        <v>0</v>
      </c>
      <c r="J147" s="208" t="e">
        <f t="shared" ref="J147" si="366">H147-I147</f>
        <v>#REF!</v>
      </c>
      <c r="K147" s="210" t="s">
        <v>157</v>
      </c>
      <c r="L147" s="196" t="e">
        <f>SUM(W147:AZ147)</f>
        <v>#REF!</v>
      </c>
      <c r="M147" s="198">
        <v>1</v>
      </c>
      <c r="N147" s="200" t="e">
        <f t="shared" ref="N147" si="367">E147-L147</f>
        <v>#REF!</v>
      </c>
      <c r="O147" s="185">
        <v>45078</v>
      </c>
      <c r="P147" s="185">
        <f t="shared" ref="P147" si="368">O147+M147</f>
        <v>45079</v>
      </c>
      <c r="Q147" s="187">
        <f t="shared" ref="Q147" si="369">P147-O147</f>
        <v>1</v>
      </c>
      <c r="R147" s="189" t="e">
        <f>(E147-F147)/(Q147+1)</f>
        <v>#REF!</v>
      </c>
      <c r="S147" s="191"/>
      <c r="T147" s="191"/>
      <c r="U147" s="191"/>
      <c r="V147" s="123" t="s">
        <v>4</v>
      </c>
      <c r="W147" s="101" t="e">
        <f>$R$147</f>
        <v>#REF!</v>
      </c>
      <c r="X147" s="60" t="e">
        <f>$R$147</f>
        <v>#REF!</v>
      </c>
      <c r="Y147" s="60"/>
      <c r="Z147" s="70"/>
      <c r="AA147" s="70"/>
      <c r="AB147" s="70"/>
      <c r="AC147" s="70"/>
      <c r="AD147" s="70"/>
      <c r="AE147" s="70"/>
      <c r="AF147" s="70"/>
      <c r="AG147" s="70"/>
      <c r="AH147" s="70"/>
      <c r="AI147" s="70"/>
      <c r="AJ147" s="70"/>
      <c r="AK147" s="70"/>
      <c r="AL147" s="70"/>
      <c r="AM147" s="70"/>
      <c r="AN147" s="60"/>
      <c r="AO147" s="60"/>
      <c r="AP147" s="60"/>
      <c r="AQ147" s="60"/>
      <c r="AR147" s="60"/>
      <c r="AS147" s="60"/>
      <c r="AT147" s="60"/>
      <c r="AU147" s="60"/>
      <c r="AV147" s="70"/>
      <c r="AW147" s="70"/>
      <c r="AX147" s="70"/>
      <c r="AY147" s="70"/>
      <c r="AZ147" s="106"/>
      <c r="BA147" s="101"/>
      <c r="BB147" s="60"/>
      <c r="BC147" s="60"/>
      <c r="BD147" s="70"/>
      <c r="BE147" s="70"/>
      <c r="BF147" s="70"/>
      <c r="BG147" s="70"/>
      <c r="BH147" s="70"/>
      <c r="BI147" s="70"/>
      <c r="BJ147" s="70"/>
      <c r="BK147" s="70"/>
      <c r="BL147" s="70"/>
      <c r="BM147" s="70"/>
      <c r="BN147" s="70"/>
      <c r="BO147" s="70"/>
      <c r="BP147" s="70"/>
      <c r="BQ147" s="70"/>
      <c r="BR147" s="60"/>
      <c r="BS147" s="60"/>
      <c r="BT147" s="60"/>
      <c r="BU147" s="60"/>
      <c r="BV147" s="60"/>
      <c r="BW147" s="60"/>
      <c r="BX147" s="60"/>
      <c r="BY147" s="60"/>
      <c r="BZ147" s="70"/>
      <c r="CA147" s="70"/>
      <c r="CB147" s="70"/>
      <c r="CC147" s="70"/>
      <c r="CD147" s="70"/>
      <c r="CE147" s="106"/>
    </row>
    <row r="148" spans="2:83" x14ac:dyDescent="0.25">
      <c r="B148" s="201"/>
      <c r="C148" s="203"/>
      <c r="D148" s="204"/>
      <c r="E148" s="205"/>
      <c r="F148" s="139"/>
      <c r="G148" s="209"/>
      <c r="H148" s="209"/>
      <c r="I148" s="209"/>
      <c r="J148" s="209"/>
      <c r="K148" s="211"/>
      <c r="L148" s="197"/>
      <c r="M148" s="199"/>
      <c r="N148" s="199"/>
      <c r="O148" s="186"/>
      <c r="P148" s="186"/>
      <c r="Q148" s="188"/>
      <c r="R148" s="190"/>
      <c r="S148" s="191"/>
      <c r="T148" s="191"/>
      <c r="U148" s="191"/>
      <c r="V148" s="121" t="s">
        <v>5</v>
      </c>
      <c r="W148" s="103"/>
      <c r="X148" s="41"/>
      <c r="Y148" s="41"/>
      <c r="Z148" s="41"/>
      <c r="AA148" s="41"/>
      <c r="AB148" s="41"/>
      <c r="AC148" s="41"/>
      <c r="AD148" s="41"/>
      <c r="AE148" s="41"/>
      <c r="AF148" s="41"/>
      <c r="AG148" s="41"/>
      <c r="AH148" s="41"/>
      <c r="AI148" s="41"/>
      <c r="AJ148" s="41"/>
      <c r="AK148" s="41"/>
      <c r="AL148" s="41"/>
      <c r="AM148" s="41"/>
      <c r="AN148" s="41"/>
      <c r="AO148" s="41"/>
      <c r="AP148" s="41"/>
      <c r="AQ148" s="41"/>
      <c r="AR148" s="41"/>
      <c r="AS148" s="41"/>
      <c r="AT148" s="41"/>
      <c r="AU148" s="41"/>
      <c r="AV148" s="41"/>
      <c r="AW148" s="41"/>
      <c r="AX148" s="41"/>
      <c r="AY148" s="41"/>
      <c r="AZ148" s="104"/>
      <c r="BA148" s="103"/>
      <c r="BB148" s="41"/>
      <c r="BC148" s="41"/>
      <c r="BD148" s="41"/>
      <c r="BE148" s="41"/>
      <c r="BF148" s="41"/>
      <c r="BG148" s="41"/>
      <c r="BH148" s="41"/>
      <c r="BI148" s="41"/>
      <c r="BJ148" s="41"/>
      <c r="BK148" s="41"/>
      <c r="BL148" s="41"/>
      <c r="BM148" s="41"/>
      <c r="BN148" s="41"/>
      <c r="BO148" s="41"/>
      <c r="BP148" s="41"/>
      <c r="BQ148" s="41"/>
      <c r="BR148" s="41"/>
      <c r="BS148" s="41"/>
      <c r="BT148" s="41"/>
      <c r="BU148" s="41"/>
      <c r="BV148" s="41"/>
      <c r="BW148" s="41"/>
      <c r="BX148" s="41"/>
      <c r="BY148" s="41"/>
      <c r="BZ148" s="41"/>
      <c r="CA148" s="41"/>
      <c r="CB148" s="41"/>
      <c r="CC148" s="41"/>
      <c r="CD148" s="41"/>
      <c r="CE148" s="104"/>
    </row>
    <row r="149" spans="2:83" x14ac:dyDescent="0.25">
      <c r="B149" s="201">
        <f>B147+1</f>
        <v>49</v>
      </c>
      <c r="C149" s="202" t="s">
        <v>90</v>
      </c>
      <c r="D149" s="204" t="s">
        <v>28</v>
      </c>
      <c r="E149" s="205">
        <v>70</v>
      </c>
      <c r="F149" s="138" t="e">
        <f>#REF!</f>
        <v>#REF!</v>
      </c>
      <c r="G149" s="208" t="e">
        <f t="shared" ref="G149" si="370">F149+I149</f>
        <v>#REF!</v>
      </c>
      <c r="H149" s="208" t="e">
        <f>SUMIF($W$17:$AZ$17,$W$13,W149:AZ149)</f>
        <v>#REF!</v>
      </c>
      <c r="I149" s="208">
        <f>SUMIF($W$17:$AZ$17,$W$13,W150:AZ150)</f>
        <v>0</v>
      </c>
      <c r="J149" s="208" t="e">
        <f t="shared" ref="J149" si="371">H149-I149</f>
        <v>#REF!</v>
      </c>
      <c r="K149" s="210" t="s">
        <v>157</v>
      </c>
      <c r="L149" s="196" t="e">
        <f>SUM(W149:AZ149)</f>
        <v>#REF!</v>
      </c>
      <c r="M149" s="198">
        <v>1</v>
      </c>
      <c r="N149" s="200" t="e">
        <f t="shared" ref="N149" si="372">E149-L149</f>
        <v>#REF!</v>
      </c>
      <c r="O149" s="185">
        <v>45078</v>
      </c>
      <c r="P149" s="185">
        <f t="shared" ref="P149" si="373">O149+M149</f>
        <v>45079</v>
      </c>
      <c r="Q149" s="187">
        <f t="shared" ref="Q149" si="374">P149-O149</f>
        <v>1</v>
      </c>
      <c r="R149" s="189" t="e">
        <f>(E149-F149)/(Q149+1)</f>
        <v>#REF!</v>
      </c>
      <c r="S149" s="191"/>
      <c r="T149" s="191"/>
      <c r="U149" s="191"/>
      <c r="V149" s="123" t="s">
        <v>4</v>
      </c>
      <c r="W149" s="101" t="e">
        <f>$R$149</f>
        <v>#REF!</v>
      </c>
      <c r="X149" s="60" t="e">
        <f>$R$149</f>
        <v>#REF!</v>
      </c>
      <c r="Y149" s="70"/>
      <c r="Z149" s="70"/>
      <c r="AA149" s="70"/>
      <c r="AB149" s="70"/>
      <c r="AC149" s="70"/>
      <c r="AD149" s="70"/>
      <c r="AE149" s="70"/>
      <c r="AF149" s="70"/>
      <c r="AG149" s="70"/>
      <c r="AH149" s="70"/>
      <c r="AI149" s="70"/>
      <c r="AJ149" s="70"/>
      <c r="AK149" s="70"/>
      <c r="AL149" s="70"/>
      <c r="AM149" s="70"/>
      <c r="AN149" s="70"/>
      <c r="AO149" s="70"/>
      <c r="AP149" s="70"/>
      <c r="AQ149" s="70"/>
      <c r="AR149" s="70"/>
      <c r="AS149" s="70"/>
      <c r="AT149" s="70"/>
      <c r="AU149" s="70"/>
      <c r="AV149" s="60"/>
      <c r="AW149" s="60"/>
      <c r="AX149" s="60"/>
      <c r="AY149" s="60"/>
      <c r="AZ149" s="106"/>
      <c r="BA149" s="101"/>
      <c r="BB149" s="60"/>
      <c r="BC149" s="70"/>
      <c r="BD149" s="70"/>
      <c r="BE149" s="70"/>
      <c r="BF149" s="70"/>
      <c r="BG149" s="70"/>
      <c r="BH149" s="70"/>
      <c r="BI149" s="70"/>
      <c r="BJ149" s="70"/>
      <c r="BK149" s="70"/>
      <c r="BL149" s="70"/>
      <c r="BM149" s="70"/>
      <c r="BN149" s="70"/>
      <c r="BO149" s="70"/>
      <c r="BP149" s="70"/>
      <c r="BQ149" s="70"/>
      <c r="BR149" s="70"/>
      <c r="BS149" s="70"/>
      <c r="BT149" s="70"/>
      <c r="BU149" s="70"/>
      <c r="BV149" s="70"/>
      <c r="BW149" s="70"/>
      <c r="BX149" s="70"/>
      <c r="BY149" s="70"/>
      <c r="BZ149" s="60"/>
      <c r="CA149" s="60"/>
      <c r="CB149" s="60"/>
      <c r="CC149" s="60"/>
      <c r="CD149" s="70"/>
      <c r="CE149" s="106"/>
    </row>
    <row r="150" spans="2:83" x14ac:dyDescent="0.25">
      <c r="B150" s="201"/>
      <c r="C150" s="203"/>
      <c r="D150" s="204"/>
      <c r="E150" s="205"/>
      <c r="F150" s="139"/>
      <c r="G150" s="209"/>
      <c r="H150" s="209"/>
      <c r="I150" s="209"/>
      <c r="J150" s="209"/>
      <c r="K150" s="211"/>
      <c r="L150" s="197"/>
      <c r="M150" s="199"/>
      <c r="N150" s="199"/>
      <c r="O150" s="186"/>
      <c r="P150" s="186"/>
      <c r="Q150" s="188"/>
      <c r="R150" s="190"/>
      <c r="S150" s="191"/>
      <c r="T150" s="191"/>
      <c r="U150" s="191"/>
      <c r="V150" s="121" t="s">
        <v>5</v>
      </c>
      <c r="W150" s="103"/>
      <c r="X150" s="41"/>
      <c r="Y150" s="41"/>
      <c r="Z150" s="41"/>
      <c r="AA150" s="41"/>
      <c r="AB150" s="41"/>
      <c r="AC150" s="41"/>
      <c r="AD150" s="41"/>
      <c r="AE150" s="41"/>
      <c r="AF150" s="41"/>
      <c r="AG150" s="41"/>
      <c r="AH150" s="41"/>
      <c r="AI150" s="41"/>
      <c r="AJ150" s="41"/>
      <c r="AK150" s="41"/>
      <c r="AL150" s="41"/>
      <c r="AM150" s="41"/>
      <c r="AN150" s="41"/>
      <c r="AO150" s="41"/>
      <c r="AP150" s="41"/>
      <c r="AQ150" s="41"/>
      <c r="AR150" s="41"/>
      <c r="AS150" s="41"/>
      <c r="AT150" s="41"/>
      <c r="AU150" s="41"/>
      <c r="AV150" s="41"/>
      <c r="AW150" s="41"/>
      <c r="AX150" s="41"/>
      <c r="AY150" s="41"/>
      <c r="AZ150" s="104"/>
      <c r="BA150" s="103"/>
      <c r="BB150" s="41"/>
      <c r="BC150" s="41"/>
      <c r="BD150" s="41"/>
      <c r="BE150" s="41"/>
      <c r="BF150" s="41"/>
      <c r="BG150" s="41"/>
      <c r="BH150" s="41"/>
      <c r="BI150" s="41"/>
      <c r="BJ150" s="41"/>
      <c r="BK150" s="41"/>
      <c r="BL150" s="41"/>
      <c r="BM150" s="41"/>
      <c r="BN150" s="41"/>
      <c r="BO150" s="41"/>
      <c r="BP150" s="41"/>
      <c r="BQ150" s="41"/>
      <c r="BR150" s="41"/>
      <c r="BS150" s="41"/>
      <c r="BT150" s="41"/>
      <c r="BU150" s="41"/>
      <c r="BV150" s="41"/>
      <c r="BW150" s="41"/>
      <c r="BX150" s="41"/>
      <c r="BY150" s="41"/>
      <c r="BZ150" s="41"/>
      <c r="CA150" s="41"/>
      <c r="CB150" s="41"/>
      <c r="CC150" s="41"/>
      <c r="CD150" s="41"/>
      <c r="CE150" s="104"/>
    </row>
    <row r="151" spans="2:83" x14ac:dyDescent="0.25">
      <c r="B151" s="201">
        <f>B149+1</f>
        <v>50</v>
      </c>
      <c r="C151" s="202" t="s">
        <v>131</v>
      </c>
      <c r="D151" s="204" t="s">
        <v>29</v>
      </c>
      <c r="E151" s="205">
        <v>2</v>
      </c>
      <c r="F151" s="138" t="e">
        <f>#REF!</f>
        <v>#REF!</v>
      </c>
      <c r="G151" s="208" t="e">
        <f t="shared" ref="G151" si="375">F151+I151</f>
        <v>#REF!</v>
      </c>
      <c r="H151" s="208">
        <f t="shared" ref="H151" si="376">SUMIF($BA$17:$CE$17,$W$13,BA151:CE151)</f>
        <v>0</v>
      </c>
      <c r="I151" s="208">
        <f t="shared" ref="I151" si="377">SUMIF($BA$17:$CE$17,$W$13,BA152:CE152)</f>
        <v>0</v>
      </c>
      <c r="J151" s="208">
        <f t="shared" ref="J151" si="378">H151-I151</f>
        <v>0</v>
      </c>
      <c r="K151" s="208"/>
      <c r="L151" s="196" t="e">
        <f t="shared" ref="L151" si="379">SUM(BA151:CE151)</f>
        <v>#REF!</v>
      </c>
      <c r="M151" s="198">
        <v>6</v>
      </c>
      <c r="N151" s="200" t="e">
        <f t="shared" ref="N151" si="380">E151-L151</f>
        <v>#REF!</v>
      </c>
      <c r="O151" s="185">
        <v>45115</v>
      </c>
      <c r="P151" s="185">
        <f t="shared" ref="P151" si="381">O151+M151</f>
        <v>45121</v>
      </c>
      <c r="Q151" s="187">
        <f t="shared" ref="Q151" si="382">P151-O151</f>
        <v>6</v>
      </c>
      <c r="R151" s="189" t="e">
        <f>(E151-F151)/(Q151+1)</f>
        <v>#REF!</v>
      </c>
      <c r="S151" s="191"/>
      <c r="T151" s="191"/>
      <c r="U151" s="191"/>
      <c r="V151" s="123" t="s">
        <v>4</v>
      </c>
      <c r="W151" s="105"/>
      <c r="X151" s="70"/>
      <c r="Y151" s="70"/>
      <c r="Z151" s="70"/>
      <c r="AA151" s="70"/>
      <c r="AB151" s="70"/>
      <c r="AC151" s="70"/>
      <c r="AD151" s="70"/>
      <c r="AE151" s="70"/>
      <c r="AF151" s="70"/>
      <c r="AG151" s="70"/>
      <c r="AH151" s="70"/>
      <c r="AI151" s="70"/>
      <c r="AJ151" s="70"/>
      <c r="AK151" s="70"/>
      <c r="AL151" s="70"/>
      <c r="AM151" s="70"/>
      <c r="AN151" s="70"/>
      <c r="AO151" s="70"/>
      <c r="AP151" s="70"/>
      <c r="AQ151" s="70"/>
      <c r="AR151" s="70"/>
      <c r="AS151" s="70"/>
      <c r="AT151" s="70"/>
      <c r="AU151" s="70"/>
      <c r="AV151" s="70"/>
      <c r="AW151" s="70"/>
      <c r="AX151" s="70"/>
      <c r="AY151" s="70"/>
      <c r="AZ151" s="102"/>
      <c r="BA151" s="105"/>
      <c r="BB151" s="70"/>
      <c r="BC151" s="70"/>
      <c r="BD151" s="70"/>
      <c r="BE151" s="70"/>
      <c r="BF151" s="70"/>
      <c r="BG151" s="70"/>
      <c r="BH151" s="60" t="e">
        <f>$R$151</f>
        <v>#REF!</v>
      </c>
      <c r="BI151" s="60" t="e">
        <f t="shared" ref="BI151:BN151" si="383">$R$151</f>
        <v>#REF!</v>
      </c>
      <c r="BJ151" s="60" t="e">
        <f t="shared" si="383"/>
        <v>#REF!</v>
      </c>
      <c r="BK151" s="60" t="e">
        <f t="shared" si="383"/>
        <v>#REF!</v>
      </c>
      <c r="BL151" s="60" t="e">
        <f t="shared" si="383"/>
        <v>#REF!</v>
      </c>
      <c r="BM151" s="60" t="e">
        <f t="shared" si="383"/>
        <v>#REF!</v>
      </c>
      <c r="BN151" s="60" t="e">
        <f t="shared" si="383"/>
        <v>#REF!</v>
      </c>
      <c r="BO151" s="70"/>
      <c r="BP151" s="70"/>
      <c r="BQ151" s="70"/>
      <c r="BR151" s="70"/>
      <c r="BS151" s="70"/>
      <c r="BT151" s="70"/>
      <c r="BU151" s="70"/>
      <c r="BV151" s="70"/>
      <c r="BW151" s="70"/>
      <c r="BX151" s="70"/>
      <c r="BY151" s="70"/>
      <c r="BZ151" s="70"/>
      <c r="CA151" s="70"/>
      <c r="CB151" s="70"/>
      <c r="CC151" s="70"/>
      <c r="CD151" s="60"/>
      <c r="CE151" s="102"/>
    </row>
    <row r="152" spans="2:83" x14ac:dyDescent="0.25">
      <c r="B152" s="201"/>
      <c r="C152" s="203"/>
      <c r="D152" s="204"/>
      <c r="E152" s="205"/>
      <c r="F152" s="139"/>
      <c r="G152" s="209"/>
      <c r="H152" s="209"/>
      <c r="I152" s="209"/>
      <c r="J152" s="209"/>
      <c r="K152" s="209"/>
      <c r="L152" s="197"/>
      <c r="M152" s="199"/>
      <c r="N152" s="199"/>
      <c r="O152" s="186"/>
      <c r="P152" s="186"/>
      <c r="Q152" s="188"/>
      <c r="R152" s="190"/>
      <c r="S152" s="191"/>
      <c r="T152" s="191"/>
      <c r="U152" s="191"/>
      <c r="V152" s="121" t="s">
        <v>5</v>
      </c>
      <c r="W152" s="103"/>
      <c r="X152" s="41"/>
      <c r="Y152" s="41"/>
      <c r="Z152" s="41"/>
      <c r="AA152" s="41"/>
      <c r="AB152" s="41"/>
      <c r="AC152" s="41"/>
      <c r="AD152" s="41"/>
      <c r="AE152" s="41"/>
      <c r="AF152" s="41"/>
      <c r="AG152" s="41"/>
      <c r="AH152" s="41"/>
      <c r="AI152" s="41"/>
      <c r="AJ152" s="41"/>
      <c r="AK152" s="41"/>
      <c r="AL152" s="41"/>
      <c r="AM152" s="41"/>
      <c r="AN152" s="41"/>
      <c r="AO152" s="41"/>
      <c r="AP152" s="41"/>
      <c r="AQ152" s="41"/>
      <c r="AR152" s="41"/>
      <c r="AS152" s="41"/>
      <c r="AT152" s="41"/>
      <c r="AU152" s="41"/>
      <c r="AV152" s="41"/>
      <c r="AW152" s="41"/>
      <c r="AX152" s="41"/>
      <c r="AY152" s="41"/>
      <c r="AZ152" s="104"/>
      <c r="BA152" s="103"/>
      <c r="BB152" s="41"/>
      <c r="BC152" s="41"/>
      <c r="BD152" s="41"/>
      <c r="BE152" s="41"/>
      <c r="BF152" s="41"/>
      <c r="BG152" s="41"/>
      <c r="BH152" s="41"/>
      <c r="BI152" s="41"/>
      <c r="BJ152" s="41"/>
      <c r="BK152" s="41"/>
      <c r="BL152" s="41"/>
      <c r="BM152" s="41"/>
      <c r="BN152" s="41"/>
      <c r="BO152" s="41"/>
      <c r="BP152" s="41"/>
      <c r="BQ152" s="41"/>
      <c r="BR152" s="41"/>
      <c r="BS152" s="41"/>
      <c r="BT152" s="41"/>
      <c r="BU152" s="41"/>
      <c r="BV152" s="41"/>
      <c r="BW152" s="41"/>
      <c r="BX152" s="41"/>
      <c r="BY152" s="41"/>
      <c r="BZ152" s="41"/>
      <c r="CA152" s="41"/>
      <c r="CB152" s="41"/>
      <c r="CC152" s="41"/>
      <c r="CD152" s="41"/>
      <c r="CE152" s="104"/>
    </row>
    <row r="153" spans="2:83" x14ac:dyDescent="0.25">
      <c r="B153" s="201">
        <f>B151+1</f>
        <v>51</v>
      </c>
      <c r="C153" s="202" t="s">
        <v>124</v>
      </c>
      <c r="D153" s="204" t="s">
        <v>29</v>
      </c>
      <c r="E153" s="205">
        <v>8</v>
      </c>
      <c r="F153" s="138" t="e">
        <f>#REF!</f>
        <v>#REF!</v>
      </c>
      <c r="G153" s="208" t="e">
        <f t="shared" ref="G153" si="384">F153+I153</f>
        <v>#REF!</v>
      </c>
      <c r="H153" s="208">
        <f t="shared" ref="H153" si="385">SUMIF($BA$17:$CE$17,$W$13,BA153:CE153)</f>
        <v>0</v>
      </c>
      <c r="I153" s="208">
        <f t="shared" ref="I153" si="386">SUMIF($BA$17:$CE$17,$W$13,BA154:CE154)</f>
        <v>0</v>
      </c>
      <c r="J153" s="208">
        <f t="shared" ref="J153" si="387">H153-I153</f>
        <v>0</v>
      </c>
      <c r="K153" s="208"/>
      <c r="L153" s="196" t="e">
        <f t="shared" ref="L153" si="388">SUM(BA153:CE153)</f>
        <v>#REF!</v>
      </c>
      <c r="M153" s="198">
        <v>6</v>
      </c>
      <c r="N153" s="200" t="e">
        <f t="shared" ref="N153" si="389">E153-L153</f>
        <v>#REF!</v>
      </c>
      <c r="O153" s="185">
        <f>P151+1</f>
        <v>45122</v>
      </c>
      <c r="P153" s="185">
        <f t="shared" ref="P153" si="390">O153+M153</f>
        <v>45128</v>
      </c>
      <c r="Q153" s="187">
        <f t="shared" ref="Q153" si="391">P153-O153</f>
        <v>6</v>
      </c>
      <c r="R153" s="189" t="e">
        <f>(E153-F153)/(Q153+1)</f>
        <v>#REF!</v>
      </c>
      <c r="S153" s="191"/>
      <c r="T153" s="191"/>
      <c r="U153" s="191"/>
      <c r="V153" s="123" t="s">
        <v>4</v>
      </c>
      <c r="W153" s="105"/>
      <c r="X153" s="70"/>
      <c r="Y153" s="70"/>
      <c r="Z153" s="70"/>
      <c r="AA153" s="70"/>
      <c r="AB153" s="70"/>
      <c r="AC153" s="70"/>
      <c r="AD153" s="70"/>
      <c r="AE153" s="70"/>
      <c r="AF153" s="70"/>
      <c r="AG153" s="70"/>
      <c r="AH153" s="70"/>
      <c r="AI153" s="70"/>
      <c r="AJ153" s="70"/>
      <c r="AK153" s="70"/>
      <c r="AL153" s="70"/>
      <c r="AM153" s="70"/>
      <c r="AN153" s="70"/>
      <c r="AO153" s="70"/>
      <c r="AP153" s="70"/>
      <c r="AQ153" s="70"/>
      <c r="AR153" s="70"/>
      <c r="AS153" s="70"/>
      <c r="AT153" s="70"/>
      <c r="AU153" s="70"/>
      <c r="AV153" s="70"/>
      <c r="AW153" s="70"/>
      <c r="AX153" s="70"/>
      <c r="AY153" s="70"/>
      <c r="AZ153" s="106"/>
      <c r="BA153" s="105"/>
      <c r="BB153" s="70"/>
      <c r="BC153" s="70"/>
      <c r="BD153" s="70"/>
      <c r="BE153" s="70"/>
      <c r="BF153" s="70"/>
      <c r="BG153" s="70"/>
      <c r="BH153" s="70"/>
      <c r="BI153" s="70"/>
      <c r="BJ153" s="70"/>
      <c r="BK153" s="70"/>
      <c r="BL153" s="70"/>
      <c r="BM153" s="70"/>
      <c r="BN153" s="70"/>
      <c r="BO153" s="60" t="e">
        <f>$R$153</f>
        <v>#REF!</v>
      </c>
      <c r="BP153" s="60" t="e">
        <f t="shared" ref="BP153:BU153" si="392">$R$153</f>
        <v>#REF!</v>
      </c>
      <c r="BQ153" s="60" t="e">
        <f t="shared" si="392"/>
        <v>#REF!</v>
      </c>
      <c r="BR153" s="60" t="e">
        <f t="shared" si="392"/>
        <v>#REF!</v>
      </c>
      <c r="BS153" s="60" t="e">
        <f t="shared" si="392"/>
        <v>#REF!</v>
      </c>
      <c r="BT153" s="60" t="e">
        <f t="shared" si="392"/>
        <v>#REF!</v>
      </c>
      <c r="BU153" s="60" t="e">
        <f t="shared" si="392"/>
        <v>#REF!</v>
      </c>
      <c r="BV153" s="70"/>
      <c r="BW153" s="70"/>
      <c r="BX153" s="70"/>
      <c r="BY153" s="70"/>
      <c r="BZ153" s="70"/>
      <c r="CA153" s="70"/>
      <c r="CB153" s="70"/>
      <c r="CC153" s="70"/>
      <c r="CD153" s="70"/>
      <c r="CE153" s="106"/>
    </row>
    <row r="154" spans="2:83" x14ac:dyDescent="0.25">
      <c r="B154" s="201"/>
      <c r="C154" s="203"/>
      <c r="D154" s="204"/>
      <c r="E154" s="205"/>
      <c r="F154" s="139"/>
      <c r="G154" s="209"/>
      <c r="H154" s="209"/>
      <c r="I154" s="209"/>
      <c r="J154" s="209"/>
      <c r="K154" s="209"/>
      <c r="L154" s="197"/>
      <c r="M154" s="199"/>
      <c r="N154" s="199"/>
      <c r="O154" s="186"/>
      <c r="P154" s="186"/>
      <c r="Q154" s="188"/>
      <c r="R154" s="190"/>
      <c r="S154" s="191"/>
      <c r="T154" s="191"/>
      <c r="U154" s="191"/>
      <c r="V154" s="121" t="s">
        <v>5</v>
      </c>
      <c r="W154" s="103"/>
      <c r="X154" s="41"/>
      <c r="Y154" s="41"/>
      <c r="Z154" s="41"/>
      <c r="AA154" s="41"/>
      <c r="AB154" s="41"/>
      <c r="AC154" s="41"/>
      <c r="AD154" s="41"/>
      <c r="AE154" s="41"/>
      <c r="AF154" s="41"/>
      <c r="AG154" s="41"/>
      <c r="AH154" s="41"/>
      <c r="AI154" s="41"/>
      <c r="AJ154" s="41"/>
      <c r="AK154" s="41"/>
      <c r="AL154" s="41"/>
      <c r="AM154" s="41"/>
      <c r="AN154" s="41"/>
      <c r="AO154" s="41"/>
      <c r="AP154" s="41"/>
      <c r="AQ154" s="41"/>
      <c r="AR154" s="41"/>
      <c r="AS154" s="41"/>
      <c r="AT154" s="41"/>
      <c r="AU154" s="41"/>
      <c r="AV154" s="41"/>
      <c r="AW154" s="41"/>
      <c r="AX154" s="41"/>
      <c r="AY154" s="41"/>
      <c r="AZ154" s="104"/>
      <c r="BA154" s="103"/>
      <c r="BB154" s="41"/>
      <c r="BC154" s="41"/>
      <c r="BD154" s="41"/>
      <c r="BE154" s="41"/>
      <c r="BF154" s="41"/>
      <c r="BG154" s="41"/>
      <c r="BH154" s="41"/>
      <c r="BI154" s="41"/>
      <c r="BJ154" s="41"/>
      <c r="BK154" s="41"/>
      <c r="BL154" s="41"/>
      <c r="BM154" s="41"/>
      <c r="BN154" s="41"/>
      <c r="BO154" s="41"/>
      <c r="BP154" s="41"/>
      <c r="BQ154" s="41"/>
      <c r="BR154" s="41"/>
      <c r="BS154" s="41"/>
      <c r="BT154" s="41"/>
      <c r="BU154" s="41"/>
      <c r="BV154" s="41"/>
      <c r="BW154" s="41"/>
      <c r="BX154" s="41"/>
      <c r="BY154" s="41"/>
      <c r="BZ154" s="41"/>
      <c r="CA154" s="41"/>
      <c r="CB154" s="41"/>
      <c r="CC154" s="41"/>
      <c r="CD154" s="41"/>
      <c r="CE154" s="104"/>
    </row>
    <row r="155" spans="2:83" x14ac:dyDescent="0.25">
      <c r="B155" s="201">
        <f>B153+1</f>
        <v>52</v>
      </c>
      <c r="C155" s="202" t="s">
        <v>132</v>
      </c>
      <c r="D155" s="204" t="s">
        <v>29</v>
      </c>
      <c r="E155" s="205">
        <v>6</v>
      </c>
      <c r="F155" s="138" t="e">
        <f>#REF!</f>
        <v>#REF!</v>
      </c>
      <c r="G155" s="208" t="e">
        <f t="shared" ref="G155" si="393">F155+I155</f>
        <v>#REF!</v>
      </c>
      <c r="H155" s="208">
        <f t="shared" ref="H155" si="394">SUMIF($BA$17:$CE$17,$W$13,BA155:CE155)</f>
        <v>0</v>
      </c>
      <c r="I155" s="208">
        <f t="shared" ref="I155" si="395">SUMIF($BA$17:$CE$17,$W$13,BA156:CE156)</f>
        <v>0</v>
      </c>
      <c r="J155" s="208">
        <f t="shared" ref="J155" si="396">H155-I155</f>
        <v>0</v>
      </c>
      <c r="K155" s="208"/>
      <c r="L155" s="196" t="e">
        <f t="shared" ref="L155" si="397">SUM(BA155:CE155)</f>
        <v>#REF!</v>
      </c>
      <c r="M155" s="198">
        <v>3</v>
      </c>
      <c r="N155" s="200" t="e">
        <f t="shared" ref="N155" si="398">E155-L155</f>
        <v>#REF!</v>
      </c>
      <c r="O155" s="185">
        <v>45128</v>
      </c>
      <c r="P155" s="185">
        <f t="shared" ref="P155" si="399">O155+M155</f>
        <v>45131</v>
      </c>
      <c r="Q155" s="187">
        <f t="shared" ref="Q155" si="400">P155-O155</f>
        <v>3</v>
      </c>
      <c r="R155" s="189" t="e">
        <f>(E155-F155)/(Q155+1)</f>
        <v>#REF!</v>
      </c>
      <c r="S155" s="191"/>
      <c r="T155" s="191"/>
      <c r="U155" s="191"/>
      <c r="V155" s="123" t="s">
        <v>4</v>
      </c>
      <c r="W155" s="105"/>
      <c r="X155" s="70"/>
      <c r="Y155" s="70"/>
      <c r="Z155" s="70"/>
      <c r="AA155" s="70"/>
      <c r="AB155" s="70"/>
      <c r="AC155" s="70"/>
      <c r="AD155" s="70"/>
      <c r="AE155" s="70"/>
      <c r="AF155" s="70"/>
      <c r="AG155" s="70"/>
      <c r="AH155" s="70"/>
      <c r="AI155" s="70"/>
      <c r="AJ155" s="70"/>
      <c r="AK155" s="70"/>
      <c r="AL155" s="70"/>
      <c r="AM155" s="70"/>
      <c r="AN155" s="70"/>
      <c r="AO155" s="70"/>
      <c r="AP155" s="70"/>
      <c r="AQ155" s="70"/>
      <c r="AR155" s="70"/>
      <c r="AS155" s="70"/>
      <c r="AT155" s="70"/>
      <c r="AU155" s="70"/>
      <c r="AV155" s="70"/>
      <c r="AW155" s="70"/>
      <c r="AX155" s="70"/>
      <c r="AY155" s="70"/>
      <c r="AZ155" s="106"/>
      <c r="BA155" s="105"/>
      <c r="BB155" s="70"/>
      <c r="BC155" s="70"/>
      <c r="BD155" s="70"/>
      <c r="BE155" s="70"/>
      <c r="BF155" s="70"/>
      <c r="BG155" s="70"/>
      <c r="BH155" s="70"/>
      <c r="BI155" s="70"/>
      <c r="BJ155" s="70"/>
      <c r="BK155" s="70"/>
      <c r="BL155" s="70"/>
      <c r="BM155" s="70"/>
      <c r="BN155" s="70"/>
      <c r="BO155" s="70"/>
      <c r="BP155" s="70"/>
      <c r="BQ155" s="70"/>
      <c r="BR155" s="70"/>
      <c r="BS155" s="70"/>
      <c r="BT155" s="70"/>
      <c r="BU155" s="60" t="e">
        <f>$R$155</f>
        <v>#REF!</v>
      </c>
      <c r="BV155" s="60" t="e">
        <f t="shared" ref="BV155:BX155" si="401">$R$155</f>
        <v>#REF!</v>
      </c>
      <c r="BW155" s="60" t="e">
        <f t="shared" si="401"/>
        <v>#REF!</v>
      </c>
      <c r="BX155" s="60" t="e">
        <f t="shared" si="401"/>
        <v>#REF!</v>
      </c>
      <c r="BY155" s="70"/>
      <c r="BZ155" s="70"/>
      <c r="CA155" s="70"/>
      <c r="CB155" s="70"/>
      <c r="CC155" s="70"/>
      <c r="CD155" s="70"/>
      <c r="CE155" s="106"/>
    </row>
    <row r="156" spans="2:83" x14ac:dyDescent="0.25">
      <c r="B156" s="201"/>
      <c r="C156" s="203"/>
      <c r="D156" s="204"/>
      <c r="E156" s="205"/>
      <c r="F156" s="139"/>
      <c r="G156" s="209"/>
      <c r="H156" s="209"/>
      <c r="I156" s="209"/>
      <c r="J156" s="209"/>
      <c r="K156" s="209"/>
      <c r="L156" s="197"/>
      <c r="M156" s="199"/>
      <c r="N156" s="199"/>
      <c r="O156" s="186"/>
      <c r="P156" s="186"/>
      <c r="Q156" s="188"/>
      <c r="R156" s="190"/>
      <c r="S156" s="191"/>
      <c r="T156" s="191"/>
      <c r="U156" s="191"/>
      <c r="V156" s="121" t="s">
        <v>5</v>
      </c>
      <c r="W156" s="103"/>
      <c r="X156" s="41"/>
      <c r="Y156" s="41"/>
      <c r="Z156" s="41"/>
      <c r="AA156" s="41"/>
      <c r="AB156" s="41"/>
      <c r="AC156" s="41"/>
      <c r="AD156" s="41"/>
      <c r="AE156" s="41"/>
      <c r="AF156" s="41"/>
      <c r="AG156" s="41"/>
      <c r="AH156" s="41"/>
      <c r="AI156" s="41"/>
      <c r="AJ156" s="41"/>
      <c r="AK156" s="41"/>
      <c r="AL156" s="41"/>
      <c r="AM156" s="41"/>
      <c r="AN156" s="41"/>
      <c r="AO156" s="41"/>
      <c r="AP156" s="41"/>
      <c r="AQ156" s="41"/>
      <c r="AR156" s="41"/>
      <c r="AS156" s="41"/>
      <c r="AT156" s="41"/>
      <c r="AU156" s="41"/>
      <c r="AV156" s="41"/>
      <c r="AW156" s="41"/>
      <c r="AX156" s="41"/>
      <c r="AY156" s="41"/>
      <c r="AZ156" s="104"/>
      <c r="BA156" s="103"/>
      <c r="BB156" s="41"/>
      <c r="BC156" s="41"/>
      <c r="BD156" s="41"/>
      <c r="BE156" s="41"/>
      <c r="BF156" s="41"/>
      <c r="BG156" s="41"/>
      <c r="BH156" s="41"/>
      <c r="BI156" s="41"/>
      <c r="BJ156" s="41"/>
      <c r="BK156" s="41"/>
      <c r="BL156" s="41"/>
      <c r="BM156" s="41"/>
      <c r="BN156" s="41"/>
      <c r="BO156" s="41"/>
      <c r="BP156" s="41"/>
      <c r="BQ156" s="41"/>
      <c r="BR156" s="41"/>
      <c r="BS156" s="41"/>
      <c r="BT156" s="41"/>
      <c r="BU156" s="41"/>
      <c r="BV156" s="41"/>
      <c r="BW156" s="41"/>
      <c r="BX156" s="41"/>
      <c r="BY156" s="41"/>
      <c r="BZ156" s="41"/>
      <c r="CA156" s="41"/>
      <c r="CB156" s="41"/>
      <c r="CC156" s="41"/>
      <c r="CD156" s="41"/>
      <c r="CE156" s="104"/>
    </row>
    <row r="157" spans="2:83" ht="56.25" x14ac:dyDescent="0.25">
      <c r="B157" s="124" t="s">
        <v>126</v>
      </c>
      <c r="C157" s="42"/>
      <c r="D157" s="43"/>
      <c r="E157" s="44"/>
      <c r="F157" s="25"/>
      <c r="G157" s="45"/>
      <c r="H157" s="46"/>
      <c r="I157" s="46"/>
      <c r="J157" s="45"/>
      <c r="K157" s="45"/>
      <c r="L157" s="61"/>
      <c r="M157" s="47"/>
      <c r="N157" s="47"/>
      <c r="O157" s="63"/>
      <c r="P157" s="63"/>
      <c r="Q157" s="48"/>
      <c r="R157" s="48"/>
      <c r="S157" s="49" t="s">
        <v>24</v>
      </c>
      <c r="T157" s="38" t="s">
        <v>127</v>
      </c>
      <c r="U157" s="50" t="s">
        <v>128</v>
      </c>
      <c r="V157" s="121"/>
      <c r="W157" s="99"/>
      <c r="X157" s="40"/>
      <c r="Y157" s="40"/>
      <c r="Z157" s="40"/>
      <c r="AA157" s="40"/>
      <c r="AB157" s="40"/>
      <c r="AC157" s="40"/>
      <c r="AD157" s="40"/>
      <c r="AE157" s="40"/>
      <c r="AF157" s="40"/>
      <c r="AG157" s="40"/>
      <c r="AH157" s="40"/>
      <c r="AI157" s="40"/>
      <c r="AJ157" s="40"/>
      <c r="AK157" s="40"/>
      <c r="AL157" s="40"/>
      <c r="AM157" s="40"/>
      <c r="AN157" s="40"/>
      <c r="AO157" s="40"/>
      <c r="AP157" s="40"/>
      <c r="AQ157" s="39"/>
      <c r="AR157" s="40"/>
      <c r="AS157" s="40"/>
      <c r="AT157" s="40"/>
      <c r="AU157" s="40"/>
      <c r="AV157" s="40"/>
      <c r="AW157" s="40"/>
      <c r="AX157" s="40"/>
      <c r="AY157" s="40"/>
      <c r="AZ157" s="100"/>
      <c r="BA157" s="99"/>
      <c r="BB157" s="40"/>
      <c r="BC157" s="40"/>
      <c r="BD157" s="40"/>
      <c r="BE157" s="40"/>
      <c r="BF157" s="40"/>
      <c r="BG157" s="40"/>
      <c r="BH157" s="40"/>
      <c r="BI157" s="40"/>
      <c r="BJ157" s="40"/>
      <c r="BK157" s="40"/>
      <c r="BL157" s="40"/>
      <c r="BM157" s="40"/>
      <c r="BN157" s="40"/>
      <c r="BO157" s="40"/>
      <c r="BP157" s="40"/>
      <c r="BQ157" s="40"/>
      <c r="BR157" s="40"/>
      <c r="BS157" s="40"/>
      <c r="BT157" s="40"/>
      <c r="BU157" s="39"/>
      <c r="BV157" s="40"/>
      <c r="BW157" s="40"/>
      <c r="BX157" s="40"/>
      <c r="BY157" s="40"/>
      <c r="BZ157" s="40"/>
      <c r="CA157" s="40"/>
      <c r="CB157" s="40"/>
      <c r="CC157" s="40"/>
      <c r="CD157" s="40"/>
      <c r="CE157" s="100"/>
    </row>
    <row r="158" spans="2:83" ht="39.75" customHeight="1" x14ac:dyDescent="0.25">
      <c r="B158" s="201">
        <f>B155+1</f>
        <v>53</v>
      </c>
      <c r="C158" s="202" t="s">
        <v>145</v>
      </c>
      <c r="D158" s="204" t="s">
        <v>116</v>
      </c>
      <c r="E158" s="205">
        <v>1</v>
      </c>
      <c r="F158" s="138" t="e">
        <f>#REF!</f>
        <v>#REF!</v>
      </c>
      <c r="G158" s="208" t="e">
        <f t="shared" ref="G158" si="402">F158+I158</f>
        <v>#REF!</v>
      </c>
      <c r="H158" s="208">
        <f t="shared" ref="H158" si="403">SUMIF($BA$17:$CE$17,$W$13,BA158:CE158)</f>
        <v>0</v>
      </c>
      <c r="I158" s="208">
        <f t="shared" ref="I158" si="404">SUMIF($BA$17:$CE$17,$W$13,BA159:CE159)</f>
        <v>0</v>
      </c>
      <c r="J158" s="208">
        <f t="shared" ref="J158" si="405">H158-I158</f>
        <v>0</v>
      </c>
      <c r="K158" s="208"/>
      <c r="L158" s="196" t="e">
        <f t="shared" ref="L158" si="406">SUM(BA158:CE158)</f>
        <v>#REF!</v>
      </c>
      <c r="M158" s="198">
        <v>3</v>
      </c>
      <c r="N158" s="200" t="e">
        <f t="shared" ref="N158" si="407">E158-L158</f>
        <v>#REF!</v>
      </c>
      <c r="O158" s="185">
        <v>45128</v>
      </c>
      <c r="P158" s="185">
        <f t="shared" ref="P158" si="408">O158+M158</f>
        <v>45131</v>
      </c>
      <c r="Q158" s="187">
        <f t="shared" ref="Q158" si="409">P158-O158</f>
        <v>3</v>
      </c>
      <c r="R158" s="189" t="e">
        <f>(E158-F158)/(Q158+1)</f>
        <v>#REF!</v>
      </c>
      <c r="S158" s="191"/>
      <c r="T158" s="191"/>
      <c r="U158" s="191"/>
      <c r="V158" s="123" t="s">
        <v>4</v>
      </c>
      <c r="W158" s="105"/>
      <c r="X158" s="70"/>
      <c r="Y158" s="70"/>
      <c r="Z158" s="70"/>
      <c r="AA158" s="70"/>
      <c r="AB158" s="70"/>
      <c r="AC158" s="70"/>
      <c r="AD158" s="70"/>
      <c r="AE158" s="70"/>
      <c r="AF158" s="70"/>
      <c r="AG158" s="70"/>
      <c r="AH158" s="70"/>
      <c r="AI158" s="70"/>
      <c r="AJ158" s="70"/>
      <c r="AK158" s="70"/>
      <c r="AL158" s="70"/>
      <c r="AM158" s="70"/>
      <c r="AN158" s="70"/>
      <c r="AO158" s="70"/>
      <c r="AP158" s="70"/>
      <c r="AQ158" s="70"/>
      <c r="AR158" s="70"/>
      <c r="AS158" s="70"/>
      <c r="AT158" s="70"/>
      <c r="AU158" s="70"/>
      <c r="AV158" s="70"/>
      <c r="AW158" s="70"/>
      <c r="AX158" s="70"/>
      <c r="AY158" s="70"/>
      <c r="AZ158" s="106"/>
      <c r="BA158" s="105"/>
      <c r="BB158" s="70"/>
      <c r="BC158" s="70"/>
      <c r="BD158" s="70"/>
      <c r="BE158" s="70"/>
      <c r="BF158" s="70"/>
      <c r="BG158" s="70"/>
      <c r="BH158" s="70"/>
      <c r="BI158" s="70"/>
      <c r="BJ158" s="70"/>
      <c r="BK158" s="70"/>
      <c r="BL158" s="70"/>
      <c r="BM158" s="70"/>
      <c r="BN158" s="70"/>
      <c r="BO158" s="70"/>
      <c r="BP158" s="70"/>
      <c r="BQ158" s="70"/>
      <c r="BR158" s="70"/>
      <c r="BS158" s="70"/>
      <c r="BT158" s="70"/>
      <c r="BU158" s="60" t="e">
        <f>$R$158</f>
        <v>#REF!</v>
      </c>
      <c r="BV158" s="60" t="e">
        <f t="shared" ref="BV158:BX158" si="410">$R$158</f>
        <v>#REF!</v>
      </c>
      <c r="BW158" s="60" t="e">
        <f t="shared" si="410"/>
        <v>#REF!</v>
      </c>
      <c r="BX158" s="60" t="e">
        <f t="shared" si="410"/>
        <v>#REF!</v>
      </c>
      <c r="BY158" s="70"/>
      <c r="BZ158" s="70"/>
      <c r="CA158" s="70"/>
      <c r="CB158" s="70"/>
      <c r="CC158" s="70"/>
      <c r="CD158" s="70"/>
      <c r="CE158" s="106"/>
    </row>
    <row r="159" spans="2:83" ht="39.75" customHeight="1" x14ac:dyDescent="0.25">
      <c r="B159" s="201"/>
      <c r="C159" s="203"/>
      <c r="D159" s="204"/>
      <c r="E159" s="205"/>
      <c r="F159" s="139"/>
      <c r="G159" s="209"/>
      <c r="H159" s="209"/>
      <c r="I159" s="209"/>
      <c r="J159" s="209"/>
      <c r="K159" s="209"/>
      <c r="L159" s="197"/>
      <c r="M159" s="199"/>
      <c r="N159" s="199"/>
      <c r="O159" s="186"/>
      <c r="P159" s="186"/>
      <c r="Q159" s="188"/>
      <c r="R159" s="190"/>
      <c r="S159" s="191"/>
      <c r="T159" s="191"/>
      <c r="U159" s="191"/>
      <c r="V159" s="121" t="s">
        <v>5</v>
      </c>
      <c r="W159" s="103"/>
      <c r="X159" s="41"/>
      <c r="Y159" s="41"/>
      <c r="Z159" s="41"/>
      <c r="AA159" s="41"/>
      <c r="AB159" s="41"/>
      <c r="AC159" s="41"/>
      <c r="AD159" s="41"/>
      <c r="AE159" s="41"/>
      <c r="AF159" s="41"/>
      <c r="AG159" s="41"/>
      <c r="AH159" s="41"/>
      <c r="AI159" s="41"/>
      <c r="AJ159" s="41"/>
      <c r="AK159" s="41"/>
      <c r="AL159" s="41"/>
      <c r="AM159" s="41"/>
      <c r="AN159" s="41"/>
      <c r="AO159" s="41"/>
      <c r="AP159" s="41"/>
      <c r="AQ159" s="41"/>
      <c r="AR159" s="41"/>
      <c r="AS159" s="41"/>
      <c r="AT159" s="41"/>
      <c r="AU159" s="41"/>
      <c r="AV159" s="41"/>
      <c r="AW159" s="41"/>
      <c r="AX159" s="41"/>
      <c r="AY159" s="41"/>
      <c r="AZ159" s="104"/>
      <c r="BA159" s="103"/>
      <c r="BB159" s="41"/>
      <c r="BC159" s="41"/>
      <c r="BD159" s="41"/>
      <c r="BE159" s="41"/>
      <c r="BF159" s="41"/>
      <c r="BG159" s="41"/>
      <c r="BH159" s="41"/>
      <c r="BI159" s="41"/>
      <c r="BJ159" s="41"/>
      <c r="BK159" s="41"/>
      <c r="BL159" s="41"/>
      <c r="BM159" s="41"/>
      <c r="BN159" s="41"/>
      <c r="BO159" s="41"/>
      <c r="BP159" s="41"/>
      <c r="BQ159" s="41"/>
      <c r="BR159" s="41"/>
      <c r="BS159" s="41"/>
      <c r="BT159" s="41"/>
      <c r="BU159" s="41"/>
      <c r="BV159" s="41"/>
      <c r="BW159" s="41"/>
      <c r="BX159" s="41"/>
      <c r="BY159" s="41"/>
      <c r="BZ159" s="41"/>
      <c r="CA159" s="41"/>
      <c r="CB159" s="41"/>
      <c r="CC159" s="41"/>
      <c r="CD159" s="41"/>
      <c r="CE159" s="104"/>
    </row>
    <row r="160" spans="2:83" ht="37.5" x14ac:dyDescent="0.25">
      <c r="B160" s="124" t="s">
        <v>133</v>
      </c>
      <c r="C160" s="42"/>
      <c r="D160" s="43"/>
      <c r="E160" s="44"/>
      <c r="F160" s="25"/>
      <c r="G160" s="45"/>
      <c r="H160" s="46"/>
      <c r="I160" s="46"/>
      <c r="J160" s="45"/>
      <c r="K160" s="45"/>
      <c r="L160" s="61"/>
      <c r="M160" s="47"/>
      <c r="N160" s="47"/>
      <c r="O160" s="63"/>
      <c r="P160" s="63"/>
      <c r="Q160" s="48"/>
      <c r="R160" s="48"/>
      <c r="S160" s="49" t="s">
        <v>24</v>
      </c>
      <c r="T160" s="38" t="s">
        <v>134</v>
      </c>
      <c r="U160" s="50" t="s">
        <v>135</v>
      </c>
      <c r="V160" s="121"/>
      <c r="W160" s="99"/>
      <c r="X160" s="40"/>
      <c r="Y160" s="40"/>
      <c r="Z160" s="40"/>
      <c r="AA160" s="40"/>
      <c r="AB160" s="40"/>
      <c r="AC160" s="40"/>
      <c r="AD160" s="40"/>
      <c r="AE160" s="40"/>
      <c r="AF160" s="40"/>
      <c r="AG160" s="40"/>
      <c r="AH160" s="40"/>
      <c r="AI160" s="40"/>
      <c r="AJ160" s="40"/>
      <c r="AK160" s="40"/>
      <c r="AL160" s="40"/>
      <c r="AM160" s="40"/>
      <c r="AN160" s="40"/>
      <c r="AO160" s="40"/>
      <c r="AP160" s="40"/>
      <c r="AQ160" s="39"/>
      <c r="AR160" s="40"/>
      <c r="AS160" s="40"/>
      <c r="AT160" s="40"/>
      <c r="AU160" s="40"/>
      <c r="AV160" s="40"/>
      <c r="AW160" s="40"/>
      <c r="AX160" s="40"/>
      <c r="AY160" s="40"/>
      <c r="AZ160" s="100"/>
      <c r="BA160" s="99"/>
      <c r="BB160" s="40"/>
      <c r="BC160" s="40"/>
      <c r="BD160" s="40"/>
      <c r="BE160" s="40"/>
      <c r="BF160" s="40"/>
      <c r="BG160" s="40"/>
      <c r="BH160" s="40"/>
      <c r="BI160" s="40"/>
      <c r="BJ160" s="40"/>
      <c r="BK160" s="40"/>
      <c r="BL160" s="40"/>
      <c r="BM160" s="40"/>
      <c r="BN160" s="40"/>
      <c r="BO160" s="40"/>
      <c r="BP160" s="40"/>
      <c r="BQ160" s="40"/>
      <c r="BR160" s="40"/>
      <c r="BS160" s="40"/>
      <c r="BT160" s="40"/>
      <c r="BU160" s="39"/>
      <c r="BV160" s="40"/>
      <c r="BW160" s="40"/>
      <c r="BX160" s="40"/>
      <c r="BY160" s="40"/>
      <c r="BZ160" s="40"/>
      <c r="CA160" s="40"/>
      <c r="CB160" s="40"/>
      <c r="CC160" s="40"/>
      <c r="CD160" s="40"/>
      <c r="CE160" s="100"/>
    </row>
    <row r="161" spans="2:83" x14ac:dyDescent="0.25">
      <c r="B161" s="201">
        <f>B158+1</f>
        <v>54</v>
      </c>
      <c r="C161" s="202" t="s">
        <v>86</v>
      </c>
      <c r="D161" s="204" t="s">
        <v>29</v>
      </c>
      <c r="E161" s="205">
        <v>2</v>
      </c>
      <c r="F161" s="206" t="e">
        <f>#REF!</f>
        <v>#REF!</v>
      </c>
      <c r="G161" s="208" t="e">
        <f t="shared" ref="G161" si="411">F161+I161</f>
        <v>#REF!</v>
      </c>
      <c r="H161" s="208">
        <f>SUMIF($W$17:$AZ$17,$W$13,W161:AZ161)</f>
        <v>0</v>
      </c>
      <c r="I161" s="208">
        <f>SUMIF($W$17:$AZ$17,$W$13,W162:AZ162)</f>
        <v>0</v>
      </c>
      <c r="J161" s="208">
        <f t="shared" ref="J161" si="412">H161-I161</f>
        <v>0</v>
      </c>
      <c r="K161" s="210"/>
      <c r="L161" s="196" t="e">
        <f>SUM(W161:AZ161)</f>
        <v>#REF!</v>
      </c>
      <c r="M161" s="198">
        <v>19</v>
      </c>
      <c r="N161" s="200" t="e">
        <f t="shared" ref="N161" si="413">E161-L161</f>
        <v>#REF!</v>
      </c>
      <c r="O161" s="185">
        <v>45068</v>
      </c>
      <c r="P161" s="185">
        <f t="shared" ref="P161" si="414">O161+M161</f>
        <v>45087</v>
      </c>
      <c r="Q161" s="187">
        <f t="shared" ref="Q161" si="415">P161-O161</f>
        <v>19</v>
      </c>
      <c r="R161" s="189" t="e">
        <f>(E161-F161)/6</f>
        <v>#REF!</v>
      </c>
      <c r="S161" s="191"/>
      <c r="T161" s="191"/>
      <c r="U161" s="191"/>
      <c r="V161" s="123" t="s">
        <v>4</v>
      </c>
      <c r="W161" s="105"/>
      <c r="X161" s="70"/>
      <c r="Y161" s="70"/>
      <c r="Z161" s="70"/>
      <c r="AA161" s="60" t="e">
        <f>$R$161</f>
        <v>#REF!</v>
      </c>
      <c r="AB161" s="60" t="e">
        <f t="shared" ref="AB161:AF161" si="416">$R$161</f>
        <v>#REF!</v>
      </c>
      <c r="AC161" s="60" t="e">
        <f t="shared" si="416"/>
        <v>#REF!</v>
      </c>
      <c r="AD161" s="60" t="e">
        <f t="shared" si="416"/>
        <v>#REF!</v>
      </c>
      <c r="AE161" s="60" t="e">
        <f t="shared" si="416"/>
        <v>#REF!</v>
      </c>
      <c r="AF161" s="60" t="e">
        <f t="shared" si="416"/>
        <v>#REF!</v>
      </c>
      <c r="AG161" s="60"/>
      <c r="AH161" s="60"/>
      <c r="AI161" s="60"/>
      <c r="AJ161" s="60"/>
      <c r="AK161" s="60"/>
      <c r="AL161" s="60"/>
      <c r="AM161" s="60"/>
      <c r="AN161" s="60"/>
      <c r="AO161" s="60"/>
      <c r="AP161" s="60"/>
      <c r="AQ161" s="60"/>
      <c r="AR161" s="60"/>
      <c r="AS161" s="60"/>
      <c r="AT161" s="60"/>
      <c r="AU161" s="70"/>
      <c r="AV161" s="70"/>
      <c r="AW161" s="70"/>
      <c r="AX161" s="70"/>
      <c r="AY161" s="70"/>
      <c r="AZ161" s="106"/>
      <c r="BA161" s="105"/>
      <c r="BB161" s="70"/>
      <c r="BC161" s="70"/>
      <c r="BD161" s="70"/>
      <c r="BE161" s="60"/>
      <c r="BF161" s="60"/>
      <c r="BG161" s="60"/>
      <c r="BH161" s="60"/>
      <c r="BI161" s="60"/>
      <c r="BJ161" s="60"/>
      <c r="BK161" s="60"/>
      <c r="BL161" s="60"/>
      <c r="BM161" s="60"/>
      <c r="BN161" s="60"/>
      <c r="BO161" s="60"/>
      <c r="BP161" s="60"/>
      <c r="BQ161" s="60"/>
      <c r="BR161" s="60"/>
      <c r="BS161" s="60"/>
      <c r="BT161" s="60"/>
      <c r="BU161" s="60"/>
      <c r="BV161" s="60"/>
      <c r="BW161" s="60"/>
      <c r="BX161" s="60"/>
      <c r="BY161" s="70"/>
      <c r="BZ161" s="70"/>
      <c r="CA161" s="70"/>
      <c r="CB161" s="70"/>
      <c r="CC161" s="70"/>
      <c r="CD161" s="70"/>
      <c r="CE161" s="106"/>
    </row>
    <row r="162" spans="2:83" x14ac:dyDescent="0.25">
      <c r="B162" s="201"/>
      <c r="C162" s="203"/>
      <c r="D162" s="204"/>
      <c r="E162" s="205"/>
      <c r="F162" s="207"/>
      <c r="G162" s="209"/>
      <c r="H162" s="209"/>
      <c r="I162" s="209"/>
      <c r="J162" s="209"/>
      <c r="K162" s="211"/>
      <c r="L162" s="197"/>
      <c r="M162" s="199"/>
      <c r="N162" s="199"/>
      <c r="O162" s="186"/>
      <c r="P162" s="186"/>
      <c r="Q162" s="188"/>
      <c r="R162" s="190"/>
      <c r="S162" s="191"/>
      <c r="T162" s="191"/>
      <c r="U162" s="191"/>
      <c r="V162" s="121" t="s">
        <v>5</v>
      </c>
      <c r="W162" s="103"/>
      <c r="X162" s="41"/>
      <c r="Y162" s="41"/>
      <c r="Z162" s="41"/>
      <c r="AA162" s="41"/>
      <c r="AB162" s="41"/>
      <c r="AC162" s="41"/>
      <c r="AD162" s="41"/>
      <c r="AE162" s="41"/>
      <c r="AF162" s="41"/>
      <c r="AG162" s="41"/>
      <c r="AH162" s="41"/>
      <c r="AI162" s="41"/>
      <c r="AJ162" s="41"/>
      <c r="AK162" s="41"/>
      <c r="AL162" s="41"/>
      <c r="AM162" s="41"/>
      <c r="AN162" s="41"/>
      <c r="AO162" s="41"/>
      <c r="AP162" s="41"/>
      <c r="AQ162" s="41"/>
      <c r="AR162" s="41"/>
      <c r="AS162" s="41"/>
      <c r="AT162" s="41"/>
      <c r="AU162" s="41"/>
      <c r="AV162" s="41"/>
      <c r="AW162" s="41"/>
      <c r="AX162" s="41"/>
      <c r="AY162" s="41"/>
      <c r="AZ162" s="104"/>
      <c r="BA162" s="103"/>
      <c r="BB162" s="41"/>
      <c r="BC162" s="41"/>
      <c r="BD162" s="41"/>
      <c r="BE162" s="41"/>
      <c r="BF162" s="41"/>
      <c r="BG162" s="41"/>
      <c r="BH162" s="41"/>
      <c r="BI162" s="41"/>
      <c r="BJ162" s="41"/>
      <c r="BK162" s="41"/>
      <c r="BL162" s="41"/>
      <c r="BM162" s="41"/>
      <c r="BN162" s="41"/>
      <c r="BO162" s="41"/>
      <c r="BP162" s="41"/>
      <c r="BQ162" s="41"/>
      <c r="BR162" s="41"/>
      <c r="BS162" s="41"/>
      <c r="BT162" s="41"/>
      <c r="BU162" s="41"/>
      <c r="BV162" s="41"/>
      <c r="BW162" s="41"/>
      <c r="BX162" s="41"/>
      <c r="BY162" s="41"/>
      <c r="BZ162" s="41"/>
      <c r="CA162" s="41"/>
      <c r="CB162" s="41"/>
      <c r="CC162" s="41"/>
      <c r="CD162" s="41"/>
      <c r="CE162" s="104"/>
    </row>
    <row r="163" spans="2:83" x14ac:dyDescent="0.25">
      <c r="B163" s="201">
        <f>B161+1</f>
        <v>55</v>
      </c>
      <c r="C163" s="202" t="s">
        <v>38</v>
      </c>
      <c r="D163" s="204" t="s">
        <v>28</v>
      </c>
      <c r="E163" s="205">
        <v>176</v>
      </c>
      <c r="F163" s="138" t="e">
        <f>#REF!</f>
        <v>#REF!</v>
      </c>
      <c r="G163" s="208" t="e">
        <f t="shared" ref="G163" si="417">F163+I163</f>
        <v>#REF!</v>
      </c>
      <c r="H163" s="208" t="e">
        <f>SUMIF($W$17:$AZ$17,$W$13,W163:AZ163)</f>
        <v>#REF!</v>
      </c>
      <c r="I163" s="208">
        <f>SUMIF($W$17:$AZ$17,$W$13,W164:AZ164)</f>
        <v>0</v>
      </c>
      <c r="J163" s="208" t="e">
        <f t="shared" ref="J163" si="418">H163-I163</f>
        <v>#REF!</v>
      </c>
      <c r="K163" s="210" t="s">
        <v>157</v>
      </c>
      <c r="L163" s="196" t="e">
        <f>SUM(W163:AZ163)</f>
        <v>#REF!</v>
      </c>
      <c r="M163" s="198">
        <v>1</v>
      </c>
      <c r="N163" s="200" t="e">
        <f t="shared" ref="N163" si="419">E163-L163</f>
        <v>#REF!</v>
      </c>
      <c r="O163" s="185">
        <v>45078</v>
      </c>
      <c r="P163" s="185">
        <f t="shared" ref="P163" si="420">O163+M163</f>
        <v>45079</v>
      </c>
      <c r="Q163" s="187">
        <f t="shared" ref="Q163" si="421">P163-O163</f>
        <v>1</v>
      </c>
      <c r="R163" s="189" t="e">
        <f>(E163-F163)/(Q163+1)</f>
        <v>#REF!</v>
      </c>
      <c r="S163" s="191"/>
      <c r="T163" s="191"/>
      <c r="U163" s="191"/>
      <c r="V163" s="123" t="s">
        <v>4</v>
      </c>
      <c r="W163" s="101" t="e">
        <f>$R$163</f>
        <v>#REF!</v>
      </c>
      <c r="X163" s="60" t="e">
        <f>$R$163</f>
        <v>#REF!</v>
      </c>
      <c r="Y163" s="70"/>
      <c r="Z163" s="70"/>
      <c r="AA163" s="70"/>
      <c r="AB163" s="70"/>
      <c r="AC163" s="70"/>
      <c r="AD163" s="70"/>
      <c r="AE163" s="70"/>
      <c r="AF163" s="70"/>
      <c r="AG163" s="70"/>
      <c r="AH163" s="70"/>
      <c r="AI163" s="70"/>
      <c r="AJ163" s="70"/>
      <c r="AK163" s="70"/>
      <c r="AL163" s="70"/>
      <c r="AM163" s="70"/>
      <c r="AN163" s="70"/>
      <c r="AO163" s="70"/>
      <c r="AP163" s="70"/>
      <c r="AQ163" s="70"/>
      <c r="AR163" s="70"/>
      <c r="AS163" s="70"/>
      <c r="AT163" s="70"/>
      <c r="AU163" s="60"/>
      <c r="AV163" s="60"/>
      <c r="AW163" s="60"/>
      <c r="AX163" s="60"/>
      <c r="AY163" s="60"/>
      <c r="AZ163" s="102"/>
      <c r="BA163" s="101"/>
      <c r="BB163" s="60"/>
      <c r="BC163" s="70"/>
      <c r="BD163" s="70"/>
      <c r="BE163" s="70"/>
      <c r="BF163" s="70"/>
      <c r="BG163" s="70"/>
      <c r="BH163" s="70"/>
      <c r="BI163" s="70"/>
      <c r="BJ163" s="70"/>
      <c r="BK163" s="70"/>
      <c r="BL163" s="70"/>
      <c r="BM163" s="70"/>
      <c r="BN163" s="70"/>
      <c r="BO163" s="70"/>
      <c r="BP163" s="70"/>
      <c r="BQ163" s="70"/>
      <c r="BR163" s="70"/>
      <c r="BS163" s="70"/>
      <c r="BT163" s="70"/>
      <c r="BU163" s="70"/>
      <c r="BV163" s="70"/>
      <c r="BW163" s="70"/>
      <c r="BX163" s="70"/>
      <c r="BY163" s="60"/>
      <c r="BZ163" s="60"/>
      <c r="CA163" s="60"/>
      <c r="CB163" s="60"/>
      <c r="CC163" s="60"/>
      <c r="CD163" s="60"/>
      <c r="CE163" s="102"/>
    </row>
    <row r="164" spans="2:83" x14ac:dyDescent="0.25">
      <c r="B164" s="201"/>
      <c r="C164" s="203"/>
      <c r="D164" s="204"/>
      <c r="E164" s="205"/>
      <c r="F164" s="139"/>
      <c r="G164" s="209"/>
      <c r="H164" s="209"/>
      <c r="I164" s="209"/>
      <c r="J164" s="209"/>
      <c r="K164" s="211"/>
      <c r="L164" s="197"/>
      <c r="M164" s="199"/>
      <c r="N164" s="199"/>
      <c r="O164" s="186"/>
      <c r="P164" s="186"/>
      <c r="Q164" s="188"/>
      <c r="R164" s="190"/>
      <c r="S164" s="191"/>
      <c r="T164" s="191"/>
      <c r="U164" s="191"/>
      <c r="V164" s="121" t="s">
        <v>5</v>
      </c>
      <c r="W164" s="103"/>
      <c r="X164" s="41"/>
      <c r="Y164" s="41"/>
      <c r="Z164" s="41"/>
      <c r="AA164" s="41"/>
      <c r="AB164" s="41"/>
      <c r="AC164" s="41"/>
      <c r="AD164" s="41"/>
      <c r="AE164" s="41"/>
      <c r="AF164" s="41"/>
      <c r="AG164" s="41"/>
      <c r="AH164" s="41"/>
      <c r="AI164" s="41"/>
      <c r="AJ164" s="41"/>
      <c r="AK164" s="41"/>
      <c r="AL164" s="41"/>
      <c r="AM164" s="41"/>
      <c r="AN164" s="41"/>
      <c r="AO164" s="41"/>
      <c r="AP164" s="41"/>
      <c r="AQ164" s="41"/>
      <c r="AR164" s="41"/>
      <c r="AS164" s="41"/>
      <c r="AT164" s="41"/>
      <c r="AU164" s="41"/>
      <c r="AV164" s="41"/>
      <c r="AW164" s="41"/>
      <c r="AX164" s="41"/>
      <c r="AY164" s="41"/>
      <c r="AZ164" s="104"/>
      <c r="BA164" s="103"/>
      <c r="BB164" s="41"/>
      <c r="BC164" s="41"/>
      <c r="BD164" s="41"/>
      <c r="BE164" s="41"/>
      <c r="BF164" s="41"/>
      <c r="BG164" s="41"/>
      <c r="BH164" s="41"/>
      <c r="BI164" s="41"/>
      <c r="BJ164" s="41"/>
      <c r="BK164" s="41"/>
      <c r="BL164" s="41"/>
      <c r="BM164" s="41"/>
      <c r="BN164" s="41"/>
      <c r="BO164" s="41"/>
      <c r="BP164" s="41"/>
      <c r="BQ164" s="41"/>
      <c r="BR164" s="41"/>
      <c r="BS164" s="41"/>
      <c r="BT164" s="41"/>
      <c r="BU164" s="41"/>
      <c r="BV164" s="41"/>
      <c r="BW164" s="41"/>
      <c r="BX164" s="41"/>
      <c r="BY164" s="41"/>
      <c r="BZ164" s="41"/>
      <c r="CA164" s="41"/>
      <c r="CB164" s="41"/>
      <c r="CC164" s="41"/>
      <c r="CD164" s="41"/>
      <c r="CE164" s="104"/>
    </row>
    <row r="165" spans="2:83" x14ac:dyDescent="0.25">
      <c r="B165" s="201">
        <f>B163+1</f>
        <v>56</v>
      </c>
      <c r="C165" s="202" t="s">
        <v>87</v>
      </c>
      <c r="D165" s="204" t="s">
        <v>28</v>
      </c>
      <c r="E165" s="205">
        <v>66</v>
      </c>
      <c r="F165" s="138" t="e">
        <f>#REF!</f>
        <v>#REF!</v>
      </c>
      <c r="G165" s="208" t="e">
        <f t="shared" ref="G165" si="422">F165+I165</f>
        <v>#REF!</v>
      </c>
      <c r="H165" s="208" t="e">
        <f>SUMIF($W$17:$AZ$17,$W$13,W165:AZ165)</f>
        <v>#REF!</v>
      </c>
      <c r="I165" s="208">
        <f>SUMIF($W$17:$AZ$17,$W$13,W166:AZ166)</f>
        <v>0</v>
      </c>
      <c r="J165" s="208" t="e">
        <f t="shared" ref="J165" si="423">H165-I165</f>
        <v>#REF!</v>
      </c>
      <c r="K165" s="210" t="s">
        <v>157</v>
      </c>
      <c r="L165" s="196" t="e">
        <f>SUM(W165:AZ165)</f>
        <v>#REF!</v>
      </c>
      <c r="M165" s="198">
        <v>1</v>
      </c>
      <c r="N165" s="200" t="e">
        <f t="shared" ref="N165" si="424">E165-L165</f>
        <v>#REF!</v>
      </c>
      <c r="O165" s="185">
        <v>45078</v>
      </c>
      <c r="P165" s="185">
        <f t="shared" ref="P165" si="425">O165+M165</f>
        <v>45079</v>
      </c>
      <c r="Q165" s="187">
        <f t="shared" ref="Q165" si="426">P165-O165</f>
        <v>1</v>
      </c>
      <c r="R165" s="189" t="e">
        <f>(E165-F165)/(Q165+1)</f>
        <v>#REF!</v>
      </c>
      <c r="S165" s="191"/>
      <c r="T165" s="191"/>
      <c r="U165" s="191"/>
      <c r="V165" s="123" t="s">
        <v>4</v>
      </c>
      <c r="W165" s="101" t="e">
        <f>$R$165</f>
        <v>#REF!</v>
      </c>
      <c r="X165" s="60" t="e">
        <f>$R$165</f>
        <v>#REF!</v>
      </c>
      <c r="Y165" s="70"/>
      <c r="Z165" s="70"/>
      <c r="AA165" s="70"/>
      <c r="AB165" s="70"/>
      <c r="AC165" s="70"/>
      <c r="AD165" s="70"/>
      <c r="AE165" s="70"/>
      <c r="AF165" s="70"/>
      <c r="AG165" s="70"/>
      <c r="AH165" s="70"/>
      <c r="AI165" s="70"/>
      <c r="AJ165" s="70"/>
      <c r="AK165" s="70"/>
      <c r="AL165" s="70"/>
      <c r="AM165" s="70"/>
      <c r="AN165" s="70"/>
      <c r="AO165" s="70"/>
      <c r="AP165" s="70"/>
      <c r="AQ165" s="70"/>
      <c r="AR165" s="70"/>
      <c r="AS165" s="70"/>
      <c r="AT165" s="70"/>
      <c r="AU165" s="70"/>
      <c r="AV165" s="70"/>
      <c r="AW165" s="70"/>
      <c r="AX165" s="70"/>
      <c r="AY165" s="70"/>
      <c r="AZ165" s="106"/>
      <c r="BA165" s="101"/>
      <c r="BB165" s="60"/>
      <c r="BC165" s="70"/>
      <c r="BD165" s="70"/>
      <c r="BE165" s="70"/>
      <c r="BF165" s="70"/>
      <c r="BG165" s="70"/>
      <c r="BH165" s="70"/>
      <c r="BI165" s="70"/>
      <c r="BJ165" s="70"/>
      <c r="BK165" s="70"/>
      <c r="BL165" s="70"/>
      <c r="BM165" s="70"/>
      <c r="BN165" s="70"/>
      <c r="BO165" s="70"/>
      <c r="BP165" s="70"/>
      <c r="BQ165" s="70"/>
      <c r="BR165" s="70"/>
      <c r="BS165" s="70"/>
      <c r="BT165" s="70"/>
      <c r="BU165" s="70"/>
      <c r="BV165" s="70"/>
      <c r="BW165" s="70"/>
      <c r="BX165" s="70"/>
      <c r="BY165" s="70"/>
      <c r="BZ165" s="70"/>
      <c r="CA165" s="70"/>
      <c r="CB165" s="70"/>
      <c r="CC165" s="70"/>
      <c r="CD165" s="70"/>
      <c r="CE165" s="106"/>
    </row>
    <row r="166" spans="2:83" x14ac:dyDescent="0.25">
      <c r="B166" s="201"/>
      <c r="C166" s="203"/>
      <c r="D166" s="204"/>
      <c r="E166" s="205"/>
      <c r="F166" s="139"/>
      <c r="G166" s="209"/>
      <c r="H166" s="209"/>
      <c r="I166" s="209"/>
      <c r="J166" s="209"/>
      <c r="K166" s="211"/>
      <c r="L166" s="197"/>
      <c r="M166" s="199"/>
      <c r="N166" s="199"/>
      <c r="O166" s="186"/>
      <c r="P166" s="186"/>
      <c r="Q166" s="188"/>
      <c r="R166" s="190"/>
      <c r="S166" s="191"/>
      <c r="T166" s="191"/>
      <c r="U166" s="191"/>
      <c r="V166" s="121" t="s">
        <v>5</v>
      </c>
      <c r="W166" s="103"/>
      <c r="X166" s="41"/>
      <c r="Y166" s="41"/>
      <c r="Z166" s="41"/>
      <c r="AA166" s="41"/>
      <c r="AB166" s="41"/>
      <c r="AC166" s="41"/>
      <c r="AD166" s="41"/>
      <c r="AE166" s="41"/>
      <c r="AF166" s="41"/>
      <c r="AG166" s="41"/>
      <c r="AH166" s="41"/>
      <c r="AI166" s="41"/>
      <c r="AJ166" s="41"/>
      <c r="AK166" s="41"/>
      <c r="AL166" s="41"/>
      <c r="AM166" s="41"/>
      <c r="AN166" s="41"/>
      <c r="AO166" s="41"/>
      <c r="AP166" s="41"/>
      <c r="AQ166" s="41"/>
      <c r="AR166" s="41"/>
      <c r="AS166" s="41"/>
      <c r="AT166" s="41"/>
      <c r="AU166" s="41"/>
      <c r="AV166" s="41"/>
      <c r="AW166" s="41"/>
      <c r="AX166" s="41"/>
      <c r="AY166" s="41"/>
      <c r="AZ166" s="104"/>
      <c r="BA166" s="103"/>
      <c r="BB166" s="41"/>
      <c r="BC166" s="41"/>
      <c r="BD166" s="41"/>
      <c r="BE166" s="41"/>
      <c r="BF166" s="41"/>
      <c r="BG166" s="41"/>
      <c r="BH166" s="41"/>
      <c r="BI166" s="41"/>
      <c r="BJ166" s="41"/>
      <c r="BK166" s="41"/>
      <c r="BL166" s="41"/>
      <c r="BM166" s="41"/>
      <c r="BN166" s="41"/>
      <c r="BO166" s="41"/>
      <c r="BP166" s="41"/>
      <c r="BQ166" s="41"/>
      <c r="BR166" s="41"/>
      <c r="BS166" s="41"/>
      <c r="BT166" s="41"/>
      <c r="BU166" s="41"/>
      <c r="BV166" s="41"/>
      <c r="BW166" s="41"/>
      <c r="BX166" s="41"/>
      <c r="BY166" s="41"/>
      <c r="BZ166" s="41"/>
      <c r="CA166" s="41"/>
      <c r="CB166" s="41"/>
      <c r="CC166" s="41"/>
      <c r="CD166" s="41"/>
      <c r="CE166" s="104"/>
    </row>
    <row r="167" spans="2:83" x14ac:dyDescent="0.25">
      <c r="B167" s="201">
        <f>B165+1</f>
        <v>57</v>
      </c>
      <c r="C167" s="202" t="s">
        <v>88</v>
      </c>
      <c r="D167" s="204" t="s">
        <v>28</v>
      </c>
      <c r="E167" s="205">
        <v>20</v>
      </c>
      <c r="F167" s="138" t="e">
        <f>#REF!</f>
        <v>#REF!</v>
      </c>
      <c r="G167" s="208" t="e">
        <f t="shared" ref="G167" si="427">F167+I167</f>
        <v>#REF!</v>
      </c>
      <c r="H167" s="208" t="e">
        <f>SUMIF($W$17:$AZ$17,$W$13,W167:AZ167)</f>
        <v>#REF!</v>
      </c>
      <c r="I167" s="208">
        <f>SUMIF($W$17:$AZ$17,$W$13,W168:AZ168)</f>
        <v>0</v>
      </c>
      <c r="J167" s="208" t="e">
        <f t="shared" ref="J167" si="428">H167-I167</f>
        <v>#REF!</v>
      </c>
      <c r="K167" s="210" t="s">
        <v>157</v>
      </c>
      <c r="L167" s="196" t="e">
        <f>SUM(W167:AZ167)</f>
        <v>#REF!</v>
      </c>
      <c r="M167" s="198">
        <v>1</v>
      </c>
      <c r="N167" s="200" t="e">
        <f t="shared" ref="N167" si="429">E167-L167</f>
        <v>#REF!</v>
      </c>
      <c r="O167" s="185">
        <v>45078</v>
      </c>
      <c r="P167" s="185">
        <f t="shared" ref="P167" si="430">O167+M167</f>
        <v>45079</v>
      </c>
      <c r="Q167" s="187">
        <f t="shared" ref="Q167" si="431">P167-O167</f>
        <v>1</v>
      </c>
      <c r="R167" s="189" t="e">
        <f>(E167-F167)/(Q167+1)</f>
        <v>#REF!</v>
      </c>
      <c r="S167" s="191"/>
      <c r="T167" s="191"/>
      <c r="U167" s="191"/>
      <c r="V167" s="123" t="s">
        <v>4</v>
      </c>
      <c r="W167" s="101" t="e">
        <f>$R$167</f>
        <v>#REF!</v>
      </c>
      <c r="X167" s="60" t="e">
        <f>$R$167</f>
        <v>#REF!</v>
      </c>
      <c r="Y167" s="70"/>
      <c r="Z167" s="70"/>
      <c r="AA167" s="70"/>
      <c r="AB167" s="70"/>
      <c r="AC167" s="70"/>
      <c r="AD167" s="70"/>
      <c r="AE167" s="70"/>
      <c r="AF167" s="70"/>
      <c r="AG167" s="70"/>
      <c r="AH167" s="70"/>
      <c r="AI167" s="70"/>
      <c r="AJ167" s="70"/>
      <c r="AK167" s="70"/>
      <c r="AL167" s="70"/>
      <c r="AM167" s="70"/>
      <c r="AN167" s="70"/>
      <c r="AO167" s="70"/>
      <c r="AP167" s="70"/>
      <c r="AQ167" s="70"/>
      <c r="AR167" s="70"/>
      <c r="AS167" s="70"/>
      <c r="AT167" s="70"/>
      <c r="AU167" s="70"/>
      <c r="AV167" s="70"/>
      <c r="AW167" s="70"/>
      <c r="AX167" s="70"/>
      <c r="AY167" s="70"/>
      <c r="AZ167" s="106"/>
      <c r="BA167" s="101"/>
      <c r="BB167" s="60"/>
      <c r="BC167" s="70"/>
      <c r="BD167" s="70"/>
      <c r="BE167" s="70"/>
      <c r="BF167" s="70"/>
      <c r="BG167" s="70"/>
      <c r="BH167" s="70"/>
      <c r="BI167" s="70"/>
      <c r="BJ167" s="70"/>
      <c r="BK167" s="70"/>
      <c r="BL167" s="70"/>
      <c r="BM167" s="70"/>
      <c r="BN167" s="70"/>
      <c r="BO167" s="70"/>
      <c r="BP167" s="70"/>
      <c r="BQ167" s="70"/>
      <c r="BR167" s="70"/>
      <c r="BS167" s="70"/>
      <c r="BT167" s="70"/>
      <c r="BU167" s="70"/>
      <c r="BV167" s="70"/>
      <c r="BW167" s="70"/>
      <c r="BX167" s="70"/>
      <c r="BY167" s="70"/>
      <c r="BZ167" s="70"/>
      <c r="CA167" s="70"/>
      <c r="CB167" s="70"/>
      <c r="CC167" s="70"/>
      <c r="CD167" s="70"/>
      <c r="CE167" s="106"/>
    </row>
    <row r="168" spans="2:83" x14ac:dyDescent="0.25">
      <c r="B168" s="201"/>
      <c r="C168" s="203"/>
      <c r="D168" s="204"/>
      <c r="E168" s="205"/>
      <c r="F168" s="139"/>
      <c r="G168" s="209"/>
      <c r="H168" s="209"/>
      <c r="I168" s="209"/>
      <c r="J168" s="209"/>
      <c r="K168" s="211"/>
      <c r="L168" s="197"/>
      <c r="M168" s="199"/>
      <c r="N168" s="199"/>
      <c r="O168" s="186"/>
      <c r="P168" s="186"/>
      <c r="Q168" s="188"/>
      <c r="R168" s="190"/>
      <c r="S168" s="191"/>
      <c r="T168" s="191"/>
      <c r="U168" s="191"/>
      <c r="V168" s="121" t="s">
        <v>5</v>
      </c>
      <c r="W168" s="103"/>
      <c r="X168" s="41"/>
      <c r="Y168" s="41"/>
      <c r="Z168" s="41"/>
      <c r="AA168" s="41"/>
      <c r="AB168" s="41"/>
      <c r="AC168" s="41"/>
      <c r="AD168" s="41"/>
      <c r="AE168" s="41"/>
      <c r="AF168" s="41"/>
      <c r="AG168" s="41"/>
      <c r="AH168" s="41"/>
      <c r="AI168" s="41"/>
      <c r="AJ168" s="41"/>
      <c r="AK168" s="41"/>
      <c r="AL168" s="41"/>
      <c r="AM168" s="41"/>
      <c r="AN168" s="41"/>
      <c r="AO168" s="41"/>
      <c r="AP168" s="41"/>
      <c r="AQ168" s="41"/>
      <c r="AR168" s="41"/>
      <c r="AS168" s="41"/>
      <c r="AT168" s="41"/>
      <c r="AU168" s="41"/>
      <c r="AV168" s="41"/>
      <c r="AW168" s="41"/>
      <c r="AX168" s="41"/>
      <c r="AY168" s="41"/>
      <c r="AZ168" s="104"/>
      <c r="BA168" s="103"/>
      <c r="BB168" s="41"/>
      <c r="BC168" s="41"/>
      <c r="BD168" s="41"/>
      <c r="BE168" s="41"/>
      <c r="BF168" s="41"/>
      <c r="BG168" s="41"/>
      <c r="BH168" s="41"/>
      <c r="BI168" s="41"/>
      <c r="BJ168" s="41"/>
      <c r="BK168" s="41"/>
      <c r="BL168" s="41"/>
      <c r="BM168" s="41"/>
      <c r="BN168" s="41"/>
      <c r="BO168" s="41"/>
      <c r="BP168" s="41"/>
      <c r="BQ168" s="41"/>
      <c r="BR168" s="41"/>
      <c r="BS168" s="41"/>
      <c r="BT168" s="41"/>
      <c r="BU168" s="41"/>
      <c r="BV168" s="41"/>
      <c r="BW168" s="41"/>
      <c r="BX168" s="41"/>
      <c r="BY168" s="41"/>
      <c r="BZ168" s="41"/>
      <c r="CA168" s="41"/>
      <c r="CB168" s="41"/>
      <c r="CC168" s="41"/>
      <c r="CD168" s="41"/>
      <c r="CE168" s="104"/>
    </row>
    <row r="169" spans="2:83" x14ac:dyDescent="0.25">
      <c r="B169" s="201">
        <f>B167+1</f>
        <v>58</v>
      </c>
      <c r="C169" s="202" t="s">
        <v>124</v>
      </c>
      <c r="D169" s="204" t="s">
        <v>29</v>
      </c>
      <c r="E169" s="205">
        <v>31</v>
      </c>
      <c r="F169" s="206" t="e">
        <f>#REF!</f>
        <v>#REF!</v>
      </c>
      <c r="G169" s="208" t="e">
        <f t="shared" ref="G169" si="432">F169+I169</f>
        <v>#REF!</v>
      </c>
      <c r="H169" s="208">
        <f>SUMIF($W$17:$AZ$17,$W$13,W169:AZ169)</f>
        <v>0</v>
      </c>
      <c r="I169" s="208">
        <f>SUMIF($W$17:$AZ$17,$W$13,W170:AZ170)</f>
        <v>0</v>
      </c>
      <c r="J169" s="208">
        <f t="shared" ref="J169" si="433">H169-I169</f>
        <v>0</v>
      </c>
      <c r="K169" s="210"/>
      <c r="L169" s="196" t="e">
        <f>SUM(W169:AZ169)</f>
        <v>#REF!</v>
      </c>
      <c r="M169" s="198">
        <v>11</v>
      </c>
      <c r="N169" s="200" t="e">
        <f t="shared" ref="N169" si="434">E169-L169</f>
        <v>#REF!</v>
      </c>
      <c r="O169" s="185">
        <v>45085</v>
      </c>
      <c r="P169" s="185">
        <f t="shared" ref="P169" si="435">O169+M169</f>
        <v>45096</v>
      </c>
      <c r="Q169" s="187">
        <f t="shared" ref="Q169" si="436">P169-O169</f>
        <v>11</v>
      </c>
      <c r="R169" s="189" t="e">
        <f>(E169-F169)/(Q169+1)</f>
        <v>#REF!</v>
      </c>
      <c r="S169" s="191"/>
      <c r="T169" s="191"/>
      <c r="U169" s="191"/>
      <c r="V169" s="123" t="s">
        <v>4</v>
      </c>
      <c r="W169" s="105"/>
      <c r="X169" s="70"/>
      <c r="Y169" s="70"/>
      <c r="Z169" s="70"/>
      <c r="AA169" s="70"/>
      <c r="AB169" s="70"/>
      <c r="AC169" s="70"/>
      <c r="AD169" s="60" t="e">
        <f>$R$169</f>
        <v>#REF!</v>
      </c>
      <c r="AE169" s="60" t="e">
        <f t="shared" ref="AE169:AO169" si="437">$R$169</f>
        <v>#REF!</v>
      </c>
      <c r="AF169" s="60" t="e">
        <f t="shared" si="437"/>
        <v>#REF!</v>
      </c>
      <c r="AG169" s="60" t="e">
        <f t="shared" si="437"/>
        <v>#REF!</v>
      </c>
      <c r="AH169" s="60" t="e">
        <f t="shared" si="437"/>
        <v>#REF!</v>
      </c>
      <c r="AI169" s="60" t="e">
        <f t="shared" si="437"/>
        <v>#REF!</v>
      </c>
      <c r="AJ169" s="60" t="e">
        <f t="shared" si="437"/>
        <v>#REF!</v>
      </c>
      <c r="AK169" s="60" t="e">
        <f t="shared" si="437"/>
        <v>#REF!</v>
      </c>
      <c r="AL169" s="60" t="e">
        <f t="shared" si="437"/>
        <v>#REF!</v>
      </c>
      <c r="AM169" s="60" t="e">
        <f t="shared" si="437"/>
        <v>#REF!</v>
      </c>
      <c r="AN169" s="60" t="e">
        <f t="shared" si="437"/>
        <v>#REF!</v>
      </c>
      <c r="AO169" s="60" t="e">
        <f t="shared" si="437"/>
        <v>#REF!</v>
      </c>
      <c r="AP169" s="70"/>
      <c r="AQ169" s="70"/>
      <c r="AR169" s="70"/>
      <c r="AS169" s="70"/>
      <c r="AT169" s="70"/>
      <c r="AU169" s="70"/>
      <c r="AV169" s="70"/>
      <c r="AW169" s="70"/>
      <c r="AX169" s="70"/>
      <c r="AY169" s="70"/>
      <c r="AZ169" s="106"/>
      <c r="BA169" s="105"/>
      <c r="BB169" s="70"/>
      <c r="BC169" s="70"/>
      <c r="BD169" s="70"/>
      <c r="BE169" s="70"/>
      <c r="BF169" s="70"/>
      <c r="BG169" s="70"/>
      <c r="BH169" s="60"/>
      <c r="BI169" s="60"/>
      <c r="BJ169" s="60"/>
      <c r="BK169" s="60"/>
      <c r="BL169" s="60"/>
      <c r="BM169" s="60"/>
      <c r="BN169" s="60"/>
      <c r="BO169" s="60"/>
      <c r="BP169" s="60"/>
      <c r="BQ169" s="60"/>
      <c r="BR169" s="60"/>
      <c r="BS169" s="60"/>
      <c r="BT169" s="70"/>
      <c r="BU169" s="70"/>
      <c r="BV169" s="70"/>
      <c r="BW169" s="70"/>
      <c r="BX169" s="70"/>
      <c r="BY169" s="70"/>
      <c r="BZ169" s="70"/>
      <c r="CA169" s="70"/>
      <c r="CB169" s="70"/>
      <c r="CC169" s="70"/>
      <c r="CD169" s="70"/>
      <c r="CE169" s="106"/>
    </row>
    <row r="170" spans="2:83" x14ac:dyDescent="0.25">
      <c r="B170" s="201"/>
      <c r="C170" s="203"/>
      <c r="D170" s="204"/>
      <c r="E170" s="205"/>
      <c r="F170" s="207"/>
      <c r="G170" s="209"/>
      <c r="H170" s="209"/>
      <c r="I170" s="209"/>
      <c r="J170" s="209"/>
      <c r="K170" s="211"/>
      <c r="L170" s="197"/>
      <c r="M170" s="199"/>
      <c r="N170" s="199"/>
      <c r="O170" s="186"/>
      <c r="P170" s="186"/>
      <c r="Q170" s="188"/>
      <c r="R170" s="190"/>
      <c r="S170" s="191"/>
      <c r="T170" s="191"/>
      <c r="U170" s="191"/>
      <c r="V170" s="121" t="s">
        <v>5</v>
      </c>
      <c r="W170" s="103"/>
      <c r="X170" s="41"/>
      <c r="Y170" s="41"/>
      <c r="Z170" s="41"/>
      <c r="AA170" s="41"/>
      <c r="AB170" s="41"/>
      <c r="AC170" s="41"/>
      <c r="AD170" s="41"/>
      <c r="AE170" s="41"/>
      <c r="AF170" s="41"/>
      <c r="AG170" s="41"/>
      <c r="AH170" s="41"/>
      <c r="AI170" s="41"/>
      <c r="AJ170" s="41"/>
      <c r="AK170" s="41"/>
      <c r="AL170" s="41"/>
      <c r="AM170" s="41"/>
      <c r="AN170" s="41"/>
      <c r="AO170" s="41"/>
      <c r="AP170" s="41"/>
      <c r="AQ170" s="41"/>
      <c r="AR170" s="41"/>
      <c r="AS170" s="41"/>
      <c r="AT170" s="41"/>
      <c r="AU170" s="41"/>
      <c r="AV170" s="41"/>
      <c r="AW170" s="41"/>
      <c r="AX170" s="41"/>
      <c r="AY170" s="41"/>
      <c r="AZ170" s="104"/>
      <c r="BA170" s="103"/>
      <c r="BB170" s="41"/>
      <c r="BC170" s="41"/>
      <c r="BD170" s="41"/>
      <c r="BE170" s="41"/>
      <c r="BF170" s="41"/>
      <c r="BG170" s="41"/>
      <c r="BH170" s="41"/>
      <c r="BI170" s="41"/>
      <c r="BJ170" s="41"/>
      <c r="BK170" s="41"/>
      <c r="BL170" s="41"/>
      <c r="BM170" s="41"/>
      <c r="BN170" s="41"/>
      <c r="BO170" s="41"/>
      <c r="BP170" s="41"/>
      <c r="BQ170" s="41"/>
      <c r="BR170" s="41"/>
      <c r="BS170" s="41"/>
      <c r="BT170" s="41"/>
      <c r="BU170" s="41"/>
      <c r="BV170" s="41"/>
      <c r="BW170" s="41"/>
      <c r="BX170" s="41"/>
      <c r="BY170" s="41"/>
      <c r="BZ170" s="41"/>
      <c r="CA170" s="41"/>
      <c r="CB170" s="41"/>
      <c r="CC170" s="41"/>
      <c r="CD170" s="41"/>
      <c r="CE170" s="104"/>
    </row>
    <row r="171" spans="2:83" ht="37.5" customHeight="1" x14ac:dyDescent="0.25">
      <c r="B171" s="124" t="s">
        <v>153</v>
      </c>
      <c r="C171" s="42"/>
      <c r="D171" s="43"/>
      <c r="E171" s="44"/>
      <c r="F171" s="25"/>
      <c r="G171" s="45"/>
      <c r="H171" s="46"/>
      <c r="I171" s="46"/>
      <c r="J171" s="45"/>
      <c r="K171" s="45"/>
      <c r="L171" s="61"/>
      <c r="M171" s="47"/>
      <c r="N171" s="47"/>
      <c r="O171" s="63"/>
      <c r="P171" s="63"/>
      <c r="Q171" s="48"/>
      <c r="R171" s="48"/>
      <c r="S171" s="49"/>
      <c r="T171" s="38"/>
      <c r="U171" s="50"/>
      <c r="V171" s="121"/>
      <c r="W171" s="99"/>
      <c r="X171" s="40"/>
      <c r="Y171" s="40"/>
      <c r="Z171" s="40"/>
      <c r="AA171" s="40"/>
      <c r="AB171" s="40"/>
      <c r="AC171" s="40"/>
      <c r="AD171" s="40"/>
      <c r="AE171" s="40"/>
      <c r="AF171" s="40"/>
      <c r="AG171" s="40"/>
      <c r="AH171" s="40"/>
      <c r="AI171" s="40"/>
      <c r="AJ171" s="40"/>
      <c r="AK171" s="40"/>
      <c r="AL171" s="40"/>
      <c r="AM171" s="40"/>
      <c r="AN171" s="40"/>
      <c r="AO171" s="40"/>
      <c r="AP171" s="40"/>
      <c r="AQ171" s="39"/>
      <c r="AR171" s="40"/>
      <c r="AS171" s="40"/>
      <c r="AT171" s="40"/>
      <c r="AU171" s="40"/>
      <c r="AV171" s="40"/>
      <c r="AW171" s="40"/>
      <c r="AX171" s="40"/>
      <c r="AY171" s="40"/>
      <c r="AZ171" s="100"/>
      <c r="BA171" s="99"/>
      <c r="BB171" s="40"/>
      <c r="BC171" s="40"/>
      <c r="BD171" s="40"/>
      <c r="BE171" s="40"/>
      <c r="BF171" s="40"/>
      <c r="BG171" s="40"/>
      <c r="BH171" s="40"/>
      <c r="BI171" s="40"/>
      <c r="BJ171" s="40"/>
      <c r="BK171" s="40"/>
      <c r="BL171" s="40"/>
      <c r="BM171" s="40"/>
      <c r="BN171" s="40"/>
      <c r="BO171" s="40"/>
      <c r="BP171" s="40"/>
      <c r="BQ171" s="40"/>
      <c r="BR171" s="40"/>
      <c r="BS171" s="40"/>
      <c r="BT171" s="40"/>
      <c r="BU171" s="39"/>
      <c r="BV171" s="40"/>
      <c r="BW171" s="40"/>
      <c r="BX171" s="40"/>
      <c r="BY171" s="40"/>
      <c r="BZ171" s="40"/>
      <c r="CA171" s="40"/>
      <c r="CB171" s="40"/>
      <c r="CC171" s="40"/>
      <c r="CD171" s="40"/>
      <c r="CE171" s="100"/>
    </row>
    <row r="172" spans="2:83" x14ac:dyDescent="0.25">
      <c r="B172" s="201">
        <f>B169+1</f>
        <v>59</v>
      </c>
      <c r="C172" s="202" t="s">
        <v>49</v>
      </c>
      <c r="D172" s="204" t="s">
        <v>27</v>
      </c>
      <c r="E172" s="205">
        <v>200</v>
      </c>
      <c r="F172" s="138" t="e">
        <f>#REF!</f>
        <v>#REF!</v>
      </c>
      <c r="G172" s="208" t="e">
        <f t="shared" ref="G172" si="438">F172+I172</f>
        <v>#REF!</v>
      </c>
      <c r="H172" s="208">
        <f t="shared" ref="H172" si="439">SUMIF($BA$17:$CE$17,$W$13,BA172:CE172)</f>
        <v>0</v>
      </c>
      <c r="I172" s="208">
        <f t="shared" ref="I172" si="440">SUMIF($BA$17:$CE$17,$W$13,BA173:CE173)</f>
        <v>0</v>
      </c>
      <c r="J172" s="208">
        <f t="shared" ref="J172" si="441">H172-I172</f>
        <v>0</v>
      </c>
      <c r="K172" s="208"/>
      <c r="L172" s="196" t="e">
        <f t="shared" ref="L172" si="442">SUM(BA172:CE172)</f>
        <v>#REF!</v>
      </c>
      <c r="M172" s="198">
        <v>5</v>
      </c>
      <c r="N172" s="200" t="e">
        <f t="shared" ref="N172" si="443">E172-L172</f>
        <v>#REF!</v>
      </c>
      <c r="O172" s="185">
        <v>45124</v>
      </c>
      <c r="P172" s="185">
        <f t="shared" ref="P172" si="444">O172+M172</f>
        <v>45129</v>
      </c>
      <c r="Q172" s="187">
        <f t="shared" ref="Q172" si="445">P172-O172</f>
        <v>5</v>
      </c>
      <c r="R172" s="189" t="e">
        <f>(E172-F172)/(Q172+1)</f>
        <v>#REF!</v>
      </c>
      <c r="S172" s="191"/>
      <c r="T172" s="191"/>
      <c r="U172" s="220" t="s">
        <v>104</v>
      </c>
      <c r="V172" s="123" t="s">
        <v>4</v>
      </c>
      <c r="W172" s="105"/>
      <c r="X172" s="70"/>
      <c r="Y172" s="70"/>
      <c r="Z172" s="70"/>
      <c r="AA172" s="70"/>
      <c r="AB172" s="70"/>
      <c r="AC172" s="70"/>
      <c r="AD172" s="70"/>
      <c r="AE172" s="70"/>
      <c r="AF172" s="70"/>
      <c r="AG172" s="70"/>
      <c r="AH172" s="70"/>
      <c r="AI172" s="70"/>
      <c r="AJ172" s="70"/>
      <c r="AK172" s="60"/>
      <c r="AL172" s="60"/>
      <c r="AM172" s="60"/>
      <c r="AN172" s="70"/>
      <c r="AO172" s="70"/>
      <c r="AP172" s="70"/>
      <c r="AQ172" s="70"/>
      <c r="AR172" s="60"/>
      <c r="AS172" s="60"/>
      <c r="AT172" s="60"/>
      <c r="AU172" s="70"/>
      <c r="AV172" s="70"/>
      <c r="AW172" s="70"/>
      <c r="AX172" s="70"/>
      <c r="AY172" s="70"/>
      <c r="AZ172" s="106"/>
      <c r="BA172" s="105"/>
      <c r="BB172" s="70"/>
      <c r="BC172" s="70"/>
      <c r="BD172" s="70"/>
      <c r="BE172" s="70"/>
      <c r="BF172" s="70"/>
      <c r="BG172" s="70"/>
      <c r="BH172" s="70"/>
      <c r="BI172" s="70"/>
      <c r="BJ172" s="70"/>
      <c r="BK172" s="70"/>
      <c r="BL172" s="70"/>
      <c r="BM172" s="70"/>
      <c r="BN172" s="70"/>
      <c r="BO172" s="60"/>
      <c r="BP172" s="60"/>
      <c r="BQ172" s="60" t="e">
        <f>$R$172</f>
        <v>#REF!</v>
      </c>
      <c r="BR172" s="60" t="e">
        <f t="shared" ref="BR172:BV172" si="446">$R$172</f>
        <v>#REF!</v>
      </c>
      <c r="BS172" s="60" t="e">
        <f t="shared" si="446"/>
        <v>#REF!</v>
      </c>
      <c r="BT172" s="60" t="e">
        <f t="shared" si="446"/>
        <v>#REF!</v>
      </c>
      <c r="BU172" s="60" t="e">
        <f t="shared" si="446"/>
        <v>#REF!</v>
      </c>
      <c r="BV172" s="60" t="e">
        <f t="shared" si="446"/>
        <v>#REF!</v>
      </c>
      <c r="BW172" s="60"/>
      <c r="BX172" s="60"/>
      <c r="BY172" s="70"/>
      <c r="BZ172" s="70"/>
      <c r="CA172" s="70"/>
      <c r="CB172" s="70"/>
      <c r="CC172" s="70"/>
      <c r="CD172" s="70"/>
      <c r="CE172" s="106"/>
    </row>
    <row r="173" spans="2:83" x14ac:dyDescent="0.25">
      <c r="B173" s="201"/>
      <c r="C173" s="203"/>
      <c r="D173" s="204"/>
      <c r="E173" s="205"/>
      <c r="F173" s="139"/>
      <c r="G173" s="209"/>
      <c r="H173" s="209"/>
      <c r="I173" s="209"/>
      <c r="J173" s="209"/>
      <c r="K173" s="209"/>
      <c r="L173" s="197"/>
      <c r="M173" s="199"/>
      <c r="N173" s="199"/>
      <c r="O173" s="186"/>
      <c r="P173" s="186"/>
      <c r="Q173" s="188"/>
      <c r="R173" s="190"/>
      <c r="S173" s="191"/>
      <c r="T173" s="191"/>
      <c r="U173" s="220"/>
      <c r="V173" s="121" t="s">
        <v>5</v>
      </c>
      <c r="W173" s="103"/>
      <c r="X173" s="41"/>
      <c r="Y173" s="41"/>
      <c r="Z173" s="41"/>
      <c r="AA173" s="41"/>
      <c r="AB173" s="41"/>
      <c r="AC173" s="41"/>
      <c r="AD173" s="41"/>
      <c r="AE173" s="41"/>
      <c r="AF173" s="41"/>
      <c r="AG173" s="41"/>
      <c r="AH173" s="41"/>
      <c r="AI173" s="41"/>
      <c r="AJ173" s="41"/>
      <c r="AK173" s="41"/>
      <c r="AL173" s="41"/>
      <c r="AM173" s="41"/>
      <c r="AN173" s="41"/>
      <c r="AO173" s="41"/>
      <c r="AP173" s="41"/>
      <c r="AQ173" s="41"/>
      <c r="AR173" s="41"/>
      <c r="AS173" s="41"/>
      <c r="AT173" s="41"/>
      <c r="AU173" s="41"/>
      <c r="AV173" s="41"/>
      <c r="AW173" s="41"/>
      <c r="AX173" s="41"/>
      <c r="AY173" s="41"/>
      <c r="AZ173" s="104"/>
      <c r="BA173" s="103"/>
      <c r="BB173" s="41"/>
      <c r="BC173" s="41"/>
      <c r="BD173" s="41"/>
      <c r="BE173" s="41"/>
      <c r="BF173" s="41"/>
      <c r="BG173" s="41"/>
      <c r="BH173" s="41"/>
      <c r="BI173" s="41"/>
      <c r="BJ173" s="41"/>
      <c r="BK173" s="41"/>
      <c r="BL173" s="41"/>
      <c r="BM173" s="41"/>
      <c r="BN173" s="41"/>
      <c r="BO173" s="41"/>
      <c r="BP173" s="41"/>
      <c r="BQ173" s="41"/>
      <c r="BR173" s="41"/>
      <c r="BS173" s="41"/>
      <c r="BT173" s="41"/>
      <c r="BU173" s="41"/>
      <c r="BV173" s="41"/>
      <c r="BW173" s="41"/>
      <c r="BX173" s="41"/>
      <c r="BY173" s="41"/>
      <c r="BZ173" s="41"/>
      <c r="CA173" s="41"/>
      <c r="CB173" s="41"/>
      <c r="CC173" s="41"/>
      <c r="CD173" s="41"/>
      <c r="CE173" s="104"/>
    </row>
    <row r="174" spans="2:83" ht="37.5" x14ac:dyDescent="0.25">
      <c r="B174" s="124" t="s">
        <v>136</v>
      </c>
      <c r="C174" s="42"/>
      <c r="D174" s="43"/>
      <c r="E174" s="44"/>
      <c r="F174" s="25"/>
      <c r="G174" s="45"/>
      <c r="H174" s="46"/>
      <c r="I174" s="46"/>
      <c r="J174" s="45"/>
      <c r="K174" s="45"/>
      <c r="L174" s="61"/>
      <c r="M174" s="47"/>
      <c r="N174" s="47"/>
      <c r="O174" s="63"/>
      <c r="P174" s="63"/>
      <c r="Q174" s="48"/>
      <c r="R174" s="48"/>
      <c r="S174" s="49" t="s">
        <v>24</v>
      </c>
      <c r="T174" s="38" t="s">
        <v>139</v>
      </c>
      <c r="U174" s="50" t="s">
        <v>140</v>
      </c>
      <c r="V174" s="121"/>
      <c r="W174" s="99"/>
      <c r="X174" s="40"/>
      <c r="Y174" s="40"/>
      <c r="Z174" s="40"/>
      <c r="AA174" s="40"/>
      <c r="AB174" s="40"/>
      <c r="AC174" s="40"/>
      <c r="AD174" s="40"/>
      <c r="AE174" s="40"/>
      <c r="AF174" s="40"/>
      <c r="AG174" s="40"/>
      <c r="AH174" s="40"/>
      <c r="AI174" s="40"/>
      <c r="AJ174" s="40"/>
      <c r="AK174" s="40"/>
      <c r="AL174" s="40"/>
      <c r="AM174" s="40"/>
      <c r="AN174" s="40"/>
      <c r="AO174" s="40"/>
      <c r="AP174" s="40"/>
      <c r="AQ174" s="39"/>
      <c r="AR174" s="40"/>
      <c r="AS174" s="40"/>
      <c r="AT174" s="40"/>
      <c r="AU174" s="40"/>
      <c r="AV174" s="40"/>
      <c r="AW174" s="40"/>
      <c r="AX174" s="40"/>
      <c r="AY174" s="40"/>
      <c r="AZ174" s="100"/>
      <c r="BA174" s="99"/>
      <c r="BB174" s="40"/>
      <c r="BC174" s="40"/>
      <c r="BD174" s="40"/>
      <c r="BE174" s="40"/>
      <c r="BF174" s="40"/>
      <c r="BG174" s="40"/>
      <c r="BH174" s="40"/>
      <c r="BI174" s="40"/>
      <c r="BJ174" s="40"/>
      <c r="BK174" s="40"/>
      <c r="BL174" s="40"/>
      <c r="BM174" s="40"/>
      <c r="BN174" s="40"/>
      <c r="BO174" s="40"/>
      <c r="BP174" s="40"/>
      <c r="BQ174" s="40"/>
      <c r="BR174" s="40"/>
      <c r="BS174" s="40"/>
      <c r="BT174" s="40"/>
      <c r="BU174" s="39"/>
      <c r="BV174" s="40"/>
      <c r="BW174" s="40"/>
      <c r="BX174" s="40"/>
      <c r="BY174" s="40"/>
      <c r="BZ174" s="40"/>
      <c r="CA174" s="40"/>
      <c r="CB174" s="40"/>
      <c r="CC174" s="40"/>
      <c r="CD174" s="40"/>
      <c r="CE174" s="100"/>
    </row>
    <row r="175" spans="2:83" x14ac:dyDescent="0.25">
      <c r="B175" s="201">
        <f>B172+1</f>
        <v>60</v>
      </c>
      <c r="C175" s="202" t="s">
        <v>40</v>
      </c>
      <c r="D175" s="204" t="s">
        <v>26</v>
      </c>
      <c r="E175" s="205">
        <f>411.4</f>
        <v>411.4</v>
      </c>
      <c r="F175" s="138" t="e">
        <f>#REF!</f>
        <v>#REF!</v>
      </c>
      <c r="G175" s="208" t="e">
        <f t="shared" ref="G175" si="447">F175+I175</f>
        <v>#REF!</v>
      </c>
      <c r="H175" s="208">
        <f>SUMIF($W$17:$AZ$17,$W$13,W175:AZ175)</f>
        <v>0</v>
      </c>
      <c r="I175" s="208">
        <f>SUMIF($W$17:$AZ$17,$W$13,W176:AZ176)</f>
        <v>0</v>
      </c>
      <c r="J175" s="208">
        <f t="shared" ref="J175" si="448">H175-I175</f>
        <v>0</v>
      </c>
      <c r="K175" s="210"/>
      <c r="L175" s="196" t="e">
        <f>SUM(W175:AZ175)</f>
        <v>#REF!</v>
      </c>
      <c r="M175" s="198">
        <v>2</v>
      </c>
      <c r="N175" s="200" t="e">
        <f t="shared" ref="N175" si="449">E175-L175</f>
        <v>#REF!</v>
      </c>
      <c r="O175" s="185">
        <v>45105</v>
      </c>
      <c r="P175" s="185">
        <f t="shared" ref="P175" si="450">O175+M175</f>
        <v>45107</v>
      </c>
      <c r="Q175" s="187">
        <f t="shared" ref="Q175" si="451">P175-O175</f>
        <v>2</v>
      </c>
      <c r="R175" s="189" t="e">
        <f>(E175-F175)/(Q175+1)</f>
        <v>#REF!</v>
      </c>
      <c r="S175" s="191"/>
      <c r="T175" s="191"/>
      <c r="U175" s="191"/>
      <c r="V175" s="123" t="s">
        <v>4</v>
      </c>
      <c r="W175" s="105"/>
      <c r="X175" s="70"/>
      <c r="Y175" s="70"/>
      <c r="Z175" s="70"/>
      <c r="AA175" s="70"/>
      <c r="AB175" s="70"/>
      <c r="AC175" s="70"/>
      <c r="AD175" s="70"/>
      <c r="AE175" s="70"/>
      <c r="AF175" s="70"/>
      <c r="AG175" s="70"/>
      <c r="AH175" s="70"/>
      <c r="AI175" s="70"/>
      <c r="AJ175" s="70"/>
      <c r="AK175" s="60"/>
      <c r="AL175" s="60"/>
      <c r="AM175" s="60"/>
      <c r="AN175" s="70"/>
      <c r="AO175" s="70"/>
      <c r="AP175" s="70"/>
      <c r="AQ175" s="70"/>
      <c r="AR175" s="60"/>
      <c r="AS175" s="60"/>
      <c r="AT175" s="60"/>
      <c r="AU175" s="70"/>
      <c r="AV175" s="70"/>
      <c r="AW175" s="70"/>
      <c r="AX175" s="60" t="e">
        <f>$R$175</f>
        <v>#REF!</v>
      </c>
      <c r="AY175" s="60" t="e">
        <f>$R$175</f>
        <v>#REF!</v>
      </c>
      <c r="AZ175" s="102" t="e">
        <f>$R$175</f>
        <v>#REF!</v>
      </c>
      <c r="BA175" s="105"/>
      <c r="BB175" s="70"/>
      <c r="BC175" s="70"/>
      <c r="BD175" s="70"/>
      <c r="BE175" s="70"/>
      <c r="BF175" s="70"/>
      <c r="BG175" s="70"/>
      <c r="BH175" s="70"/>
      <c r="BI175" s="70"/>
      <c r="BJ175" s="70"/>
      <c r="BK175" s="70"/>
      <c r="BL175" s="70"/>
      <c r="BM175" s="70"/>
      <c r="BN175" s="70"/>
      <c r="BO175" s="60"/>
      <c r="BP175" s="60"/>
      <c r="BQ175" s="60"/>
      <c r="BR175" s="70"/>
      <c r="BS175" s="70"/>
      <c r="BT175" s="70"/>
      <c r="BU175" s="70"/>
      <c r="BV175" s="60"/>
      <c r="BW175" s="60"/>
      <c r="BX175" s="60"/>
      <c r="BY175" s="70"/>
      <c r="BZ175" s="70"/>
      <c r="CA175" s="70"/>
      <c r="CB175" s="60"/>
      <c r="CC175" s="60"/>
      <c r="CD175" s="60"/>
      <c r="CE175" s="102"/>
    </row>
    <row r="176" spans="2:83" x14ac:dyDescent="0.25">
      <c r="B176" s="201"/>
      <c r="C176" s="203"/>
      <c r="D176" s="204"/>
      <c r="E176" s="205"/>
      <c r="F176" s="139"/>
      <c r="G176" s="209"/>
      <c r="H176" s="209"/>
      <c r="I176" s="209"/>
      <c r="J176" s="209"/>
      <c r="K176" s="211"/>
      <c r="L176" s="197"/>
      <c r="M176" s="199"/>
      <c r="N176" s="199"/>
      <c r="O176" s="186"/>
      <c r="P176" s="186"/>
      <c r="Q176" s="188"/>
      <c r="R176" s="190"/>
      <c r="S176" s="191"/>
      <c r="T176" s="191"/>
      <c r="U176" s="191"/>
      <c r="V176" s="121" t="s">
        <v>5</v>
      </c>
      <c r="W176" s="103"/>
      <c r="X176" s="41"/>
      <c r="Y176" s="41"/>
      <c r="Z176" s="41"/>
      <c r="AA176" s="41"/>
      <c r="AB176" s="41"/>
      <c r="AC176" s="41"/>
      <c r="AD176" s="41"/>
      <c r="AE176" s="41"/>
      <c r="AF176" s="41"/>
      <c r="AG176" s="41"/>
      <c r="AH176" s="41"/>
      <c r="AI176" s="41"/>
      <c r="AJ176" s="41"/>
      <c r="AK176" s="41"/>
      <c r="AL176" s="41"/>
      <c r="AM176" s="41"/>
      <c r="AN176" s="41"/>
      <c r="AO176" s="41"/>
      <c r="AP176" s="41"/>
      <c r="AQ176" s="41"/>
      <c r="AR176" s="41"/>
      <c r="AS176" s="41"/>
      <c r="AT176" s="41"/>
      <c r="AU176" s="41"/>
      <c r="AV176" s="41"/>
      <c r="AW176" s="41"/>
      <c r="AX176" s="41"/>
      <c r="AY176" s="41"/>
      <c r="AZ176" s="104"/>
      <c r="BA176" s="103"/>
      <c r="BB176" s="41"/>
      <c r="BC176" s="41"/>
      <c r="BD176" s="41"/>
      <c r="BE176" s="41"/>
      <c r="BF176" s="41"/>
      <c r="BG176" s="41"/>
      <c r="BH176" s="41"/>
      <c r="BI176" s="41"/>
      <c r="BJ176" s="41"/>
      <c r="BK176" s="41"/>
      <c r="BL176" s="41"/>
      <c r="BM176" s="41"/>
      <c r="BN176" s="41"/>
      <c r="BO176" s="41"/>
      <c r="BP176" s="41"/>
      <c r="BQ176" s="41"/>
      <c r="BR176" s="41"/>
      <c r="BS176" s="41"/>
      <c r="BT176" s="41"/>
      <c r="BU176" s="41"/>
      <c r="BV176" s="41"/>
      <c r="BW176" s="41"/>
      <c r="BX176" s="41"/>
      <c r="BY176" s="41"/>
      <c r="BZ176" s="41"/>
      <c r="CA176" s="41"/>
      <c r="CB176" s="41"/>
      <c r="CC176" s="41"/>
      <c r="CD176" s="41"/>
      <c r="CE176" s="104"/>
    </row>
    <row r="177" spans="2:83" x14ac:dyDescent="0.25">
      <c r="B177" s="201">
        <f>B175+1</f>
        <v>61</v>
      </c>
      <c r="C177" s="202" t="s">
        <v>137</v>
      </c>
      <c r="D177" s="204" t="s">
        <v>28</v>
      </c>
      <c r="E177" s="205">
        <v>23</v>
      </c>
      <c r="F177" s="138" t="e">
        <f>#REF!</f>
        <v>#REF!</v>
      </c>
      <c r="G177" s="208" t="e">
        <f t="shared" ref="G177" si="452">F177+I177</f>
        <v>#REF!</v>
      </c>
      <c r="H177" s="208">
        <f t="shared" ref="H177" si="453">SUMIF($BA$17:$CE$17,$W$13,BA177:CE177)</f>
        <v>0</v>
      </c>
      <c r="I177" s="208">
        <f t="shared" ref="I177" si="454">SUMIF($BA$17:$CE$17,$W$13,BA178:CE178)</f>
        <v>0</v>
      </c>
      <c r="J177" s="208">
        <f t="shared" ref="J177" si="455">H177-I177</f>
        <v>0</v>
      </c>
      <c r="K177" s="208"/>
      <c r="L177" s="196" t="e">
        <f t="shared" ref="L177" si="456">SUM(BA177:CE177)</f>
        <v>#REF!</v>
      </c>
      <c r="M177" s="198">
        <v>3</v>
      </c>
      <c r="N177" s="200" t="e">
        <f t="shared" ref="N177" si="457">E177-L177</f>
        <v>#REF!</v>
      </c>
      <c r="O177" s="185">
        <v>45109</v>
      </c>
      <c r="P177" s="185">
        <f t="shared" ref="P177" si="458">O177+M177</f>
        <v>45112</v>
      </c>
      <c r="Q177" s="187">
        <f t="shared" ref="Q177" si="459">P177-O177</f>
        <v>3</v>
      </c>
      <c r="R177" s="189" t="e">
        <f>(E177-F177)/(Q177+1)</f>
        <v>#REF!</v>
      </c>
      <c r="S177" s="191"/>
      <c r="T177" s="191"/>
      <c r="U177" s="191"/>
      <c r="V177" s="123" t="s">
        <v>4</v>
      </c>
      <c r="W177" s="105"/>
      <c r="X177" s="70"/>
      <c r="Y177" s="70"/>
      <c r="Z177" s="70"/>
      <c r="AA177" s="70"/>
      <c r="AB177" s="70"/>
      <c r="AC177" s="70"/>
      <c r="AD177" s="70"/>
      <c r="AE177" s="70"/>
      <c r="AF177" s="70"/>
      <c r="AG177" s="70"/>
      <c r="AH177" s="70"/>
      <c r="AI177" s="70"/>
      <c r="AJ177" s="70"/>
      <c r="AK177" s="70"/>
      <c r="AL177" s="60"/>
      <c r="AM177" s="60"/>
      <c r="AN177" s="60"/>
      <c r="AO177" s="60"/>
      <c r="AP177" s="70"/>
      <c r="AQ177" s="70"/>
      <c r="AR177" s="70"/>
      <c r="AS177" s="60"/>
      <c r="AT177" s="60"/>
      <c r="AU177" s="60"/>
      <c r="AV177" s="60"/>
      <c r="AW177" s="60"/>
      <c r="AX177" s="60"/>
      <c r="AY177" s="70"/>
      <c r="AZ177" s="106"/>
      <c r="BA177" s="105"/>
      <c r="BB177" s="60" t="e">
        <f>$R$177</f>
        <v>#REF!</v>
      </c>
      <c r="BC177" s="60" t="e">
        <f t="shared" ref="BC177:BE177" si="460">$R$177</f>
        <v>#REF!</v>
      </c>
      <c r="BD177" s="60" t="e">
        <f t="shared" si="460"/>
        <v>#REF!</v>
      </c>
      <c r="BE177" s="60" t="e">
        <f t="shared" si="460"/>
        <v>#REF!</v>
      </c>
      <c r="BF177" s="70"/>
      <c r="BG177" s="70"/>
      <c r="BH177" s="70"/>
      <c r="BI177" s="70"/>
      <c r="BJ177" s="70"/>
      <c r="BK177" s="70"/>
      <c r="BL177" s="70"/>
      <c r="BM177" s="70"/>
      <c r="BN177" s="70"/>
      <c r="BO177" s="70"/>
      <c r="BP177" s="60"/>
      <c r="BQ177" s="60"/>
      <c r="BR177" s="60"/>
      <c r="BS177" s="60"/>
      <c r="BT177" s="70"/>
      <c r="BU177" s="70"/>
      <c r="BV177" s="70"/>
      <c r="BW177" s="60"/>
      <c r="BX177" s="60"/>
      <c r="BY177" s="60"/>
      <c r="BZ177" s="60"/>
      <c r="CA177" s="60"/>
      <c r="CB177" s="60"/>
      <c r="CC177" s="70"/>
      <c r="CD177" s="70"/>
      <c r="CE177" s="106"/>
    </row>
    <row r="178" spans="2:83" x14ac:dyDescent="0.25">
      <c r="B178" s="201"/>
      <c r="C178" s="203"/>
      <c r="D178" s="204"/>
      <c r="E178" s="205"/>
      <c r="F178" s="139"/>
      <c r="G178" s="209"/>
      <c r="H178" s="209"/>
      <c r="I178" s="209"/>
      <c r="J178" s="209"/>
      <c r="K178" s="209"/>
      <c r="L178" s="197"/>
      <c r="M178" s="199"/>
      <c r="N178" s="199"/>
      <c r="O178" s="186"/>
      <c r="P178" s="186"/>
      <c r="Q178" s="188"/>
      <c r="R178" s="190"/>
      <c r="S178" s="191"/>
      <c r="T178" s="191"/>
      <c r="U178" s="191"/>
      <c r="V178" s="121" t="s">
        <v>5</v>
      </c>
      <c r="W178" s="103"/>
      <c r="X178" s="41"/>
      <c r="Y178" s="41"/>
      <c r="Z178" s="41"/>
      <c r="AA178" s="41"/>
      <c r="AB178" s="41"/>
      <c r="AC178" s="41"/>
      <c r="AD178" s="41"/>
      <c r="AE178" s="41"/>
      <c r="AF178" s="41"/>
      <c r="AG178" s="41"/>
      <c r="AH178" s="41"/>
      <c r="AI178" s="41"/>
      <c r="AJ178" s="41"/>
      <c r="AK178" s="41"/>
      <c r="AL178" s="41"/>
      <c r="AM178" s="41"/>
      <c r="AN178" s="41"/>
      <c r="AO178" s="41"/>
      <c r="AP178" s="41"/>
      <c r="AQ178" s="41"/>
      <c r="AR178" s="41"/>
      <c r="AS178" s="41"/>
      <c r="AT178" s="41"/>
      <c r="AU178" s="41"/>
      <c r="AV178" s="41"/>
      <c r="AW178" s="41"/>
      <c r="AX178" s="41"/>
      <c r="AY178" s="41"/>
      <c r="AZ178" s="104"/>
      <c r="BA178" s="103"/>
      <c r="BB178" s="41"/>
      <c r="BC178" s="41"/>
      <c r="BD178" s="41"/>
      <c r="BE178" s="41"/>
      <c r="BF178" s="41"/>
      <c r="BG178" s="41"/>
      <c r="BH178" s="41"/>
      <c r="BI178" s="41"/>
      <c r="BJ178" s="41"/>
      <c r="BK178" s="41"/>
      <c r="BL178" s="41"/>
      <c r="BM178" s="41"/>
      <c r="BN178" s="41"/>
      <c r="BO178" s="41"/>
      <c r="BP178" s="41"/>
      <c r="BQ178" s="41"/>
      <c r="BR178" s="41"/>
      <c r="BS178" s="41"/>
      <c r="BT178" s="41"/>
      <c r="BU178" s="41"/>
      <c r="BV178" s="41"/>
      <c r="BW178" s="41"/>
      <c r="BX178" s="41"/>
      <c r="BY178" s="41"/>
      <c r="BZ178" s="41"/>
      <c r="CA178" s="41"/>
      <c r="CB178" s="41"/>
      <c r="CC178" s="41"/>
      <c r="CD178" s="41"/>
      <c r="CE178" s="104"/>
    </row>
    <row r="179" spans="2:83" x14ac:dyDescent="0.25">
      <c r="B179" s="201">
        <f>B177+1</f>
        <v>62</v>
      </c>
      <c r="C179" s="202" t="s">
        <v>138</v>
      </c>
      <c r="D179" s="204" t="s">
        <v>27</v>
      </c>
      <c r="E179" s="205">
        <v>18</v>
      </c>
      <c r="F179" s="138" t="e">
        <f>#REF!</f>
        <v>#REF!</v>
      </c>
      <c r="G179" s="208" t="e">
        <f t="shared" ref="G179" si="461">F179+I179</f>
        <v>#REF!</v>
      </c>
      <c r="H179" s="208">
        <f t="shared" ref="H179" si="462">SUMIF($BA$17:$CE$17,$W$13,BA179:CE179)</f>
        <v>0</v>
      </c>
      <c r="I179" s="208">
        <f t="shared" ref="I179" si="463">SUMIF($BA$17:$CE$17,$W$13,BA180:CE180)</f>
        <v>0</v>
      </c>
      <c r="J179" s="208">
        <f t="shared" ref="J179" si="464">H179-I179</f>
        <v>0</v>
      </c>
      <c r="K179" s="208"/>
      <c r="L179" s="196" t="e">
        <f t="shared" ref="L179" si="465">SUM(BA179:CE179)</f>
        <v>#REF!</v>
      </c>
      <c r="M179" s="198">
        <v>7</v>
      </c>
      <c r="N179" s="200" t="e">
        <f t="shared" ref="N179" si="466">E179-L179</f>
        <v>#REF!</v>
      </c>
      <c r="O179" s="185">
        <v>45110</v>
      </c>
      <c r="P179" s="185">
        <f t="shared" ref="P179" si="467">O179+M179</f>
        <v>45117</v>
      </c>
      <c r="Q179" s="187">
        <f t="shared" ref="Q179" si="468">P179-O179</f>
        <v>7</v>
      </c>
      <c r="R179" s="189" t="e">
        <f>(E179-F179)/(Q179+1)</f>
        <v>#REF!</v>
      </c>
      <c r="S179" s="191"/>
      <c r="T179" s="191"/>
      <c r="U179" s="191"/>
      <c r="V179" s="123" t="s">
        <v>4</v>
      </c>
      <c r="W179" s="105"/>
      <c r="X179" s="70"/>
      <c r="Y179" s="70"/>
      <c r="Z179" s="70"/>
      <c r="AA179" s="70"/>
      <c r="AB179" s="70"/>
      <c r="AC179" s="70"/>
      <c r="AD179" s="70"/>
      <c r="AE179" s="70"/>
      <c r="AF179" s="70"/>
      <c r="AG179" s="70"/>
      <c r="AH179" s="70"/>
      <c r="AI179" s="70"/>
      <c r="AJ179" s="70"/>
      <c r="AK179" s="70"/>
      <c r="AL179" s="70"/>
      <c r="AM179" s="60"/>
      <c r="AN179" s="60"/>
      <c r="AO179" s="60"/>
      <c r="AP179" s="60"/>
      <c r="AQ179" s="60"/>
      <c r="AR179" s="70"/>
      <c r="AS179" s="70"/>
      <c r="AT179" s="60"/>
      <c r="AU179" s="60"/>
      <c r="AV179" s="60"/>
      <c r="AW179" s="60"/>
      <c r="AX179" s="60"/>
      <c r="AY179" s="60"/>
      <c r="AZ179" s="102"/>
      <c r="BA179" s="105"/>
      <c r="BB179" s="70"/>
      <c r="BC179" s="60" t="e">
        <f>$R$179</f>
        <v>#REF!</v>
      </c>
      <c r="BD179" s="60" t="e">
        <f t="shared" ref="BD179:BJ179" si="469">$R$179</f>
        <v>#REF!</v>
      </c>
      <c r="BE179" s="60" t="e">
        <f t="shared" si="469"/>
        <v>#REF!</v>
      </c>
      <c r="BF179" s="60" t="e">
        <f t="shared" si="469"/>
        <v>#REF!</v>
      </c>
      <c r="BG179" s="60" t="e">
        <f t="shared" si="469"/>
        <v>#REF!</v>
      </c>
      <c r="BH179" s="60" t="e">
        <f t="shared" si="469"/>
        <v>#REF!</v>
      </c>
      <c r="BI179" s="60" t="e">
        <f t="shared" si="469"/>
        <v>#REF!</v>
      </c>
      <c r="BJ179" s="60" t="e">
        <f t="shared" si="469"/>
        <v>#REF!</v>
      </c>
      <c r="BK179" s="70"/>
      <c r="BL179" s="70"/>
      <c r="BM179" s="70"/>
      <c r="BN179" s="70"/>
      <c r="BO179" s="70"/>
      <c r="BP179" s="70"/>
      <c r="BQ179" s="60"/>
      <c r="BR179" s="60"/>
      <c r="BS179" s="60"/>
      <c r="BT179" s="60"/>
      <c r="BU179" s="60"/>
      <c r="BV179" s="70"/>
      <c r="BW179" s="70"/>
      <c r="BX179" s="60"/>
      <c r="BY179" s="60"/>
      <c r="BZ179" s="60"/>
      <c r="CA179" s="60"/>
      <c r="CB179" s="60"/>
      <c r="CC179" s="60"/>
      <c r="CD179" s="60"/>
      <c r="CE179" s="102"/>
    </row>
    <row r="180" spans="2:83" x14ac:dyDescent="0.25">
      <c r="B180" s="201"/>
      <c r="C180" s="203"/>
      <c r="D180" s="204"/>
      <c r="E180" s="205"/>
      <c r="F180" s="139"/>
      <c r="G180" s="209"/>
      <c r="H180" s="209"/>
      <c r="I180" s="209"/>
      <c r="J180" s="209"/>
      <c r="K180" s="209"/>
      <c r="L180" s="197"/>
      <c r="M180" s="199"/>
      <c r="N180" s="199"/>
      <c r="O180" s="186"/>
      <c r="P180" s="186"/>
      <c r="Q180" s="188"/>
      <c r="R180" s="190"/>
      <c r="S180" s="191"/>
      <c r="T180" s="191"/>
      <c r="U180" s="191"/>
      <c r="V180" s="121" t="s">
        <v>5</v>
      </c>
      <c r="W180" s="103"/>
      <c r="X180" s="41"/>
      <c r="Y180" s="41"/>
      <c r="Z180" s="41"/>
      <c r="AA180" s="41"/>
      <c r="AB180" s="41"/>
      <c r="AC180" s="41"/>
      <c r="AD180" s="41"/>
      <c r="AE180" s="41"/>
      <c r="AF180" s="41"/>
      <c r="AG180" s="41"/>
      <c r="AH180" s="41"/>
      <c r="AI180" s="41"/>
      <c r="AJ180" s="41"/>
      <c r="AK180" s="41"/>
      <c r="AL180" s="41"/>
      <c r="AM180" s="41"/>
      <c r="AN180" s="41"/>
      <c r="AO180" s="41"/>
      <c r="AP180" s="41"/>
      <c r="AQ180" s="41"/>
      <c r="AR180" s="41"/>
      <c r="AS180" s="41"/>
      <c r="AT180" s="41"/>
      <c r="AU180" s="41"/>
      <c r="AV180" s="41"/>
      <c r="AW180" s="41"/>
      <c r="AX180" s="41"/>
      <c r="AY180" s="41"/>
      <c r="AZ180" s="104"/>
      <c r="BA180" s="103"/>
      <c r="BB180" s="41"/>
      <c r="BC180" s="41"/>
      <c r="BD180" s="41"/>
      <c r="BE180" s="41"/>
      <c r="BF180" s="41"/>
      <c r="BG180" s="41"/>
      <c r="BH180" s="41"/>
      <c r="BI180" s="41"/>
      <c r="BJ180" s="41"/>
      <c r="BK180" s="41"/>
      <c r="BL180" s="41"/>
      <c r="BM180" s="41"/>
      <c r="BN180" s="41"/>
      <c r="BO180" s="41"/>
      <c r="BP180" s="41"/>
      <c r="BQ180" s="41"/>
      <c r="BR180" s="41"/>
      <c r="BS180" s="41"/>
      <c r="BT180" s="41"/>
      <c r="BU180" s="41"/>
      <c r="BV180" s="41"/>
      <c r="BW180" s="41"/>
      <c r="BX180" s="41"/>
      <c r="BY180" s="41"/>
      <c r="BZ180" s="41"/>
      <c r="CA180" s="41"/>
      <c r="CB180" s="41"/>
      <c r="CC180" s="41"/>
      <c r="CD180" s="41"/>
      <c r="CE180" s="104"/>
    </row>
    <row r="181" spans="2:83" ht="37.5" x14ac:dyDescent="0.25">
      <c r="B181" s="124" t="s">
        <v>76</v>
      </c>
      <c r="C181" s="42"/>
      <c r="D181" s="43"/>
      <c r="E181" s="44"/>
      <c r="F181" s="25"/>
      <c r="G181" s="45"/>
      <c r="H181" s="46"/>
      <c r="I181" s="46"/>
      <c r="J181" s="45"/>
      <c r="K181" s="45"/>
      <c r="L181" s="61"/>
      <c r="M181" s="47"/>
      <c r="N181" s="47"/>
      <c r="O181" s="63"/>
      <c r="P181" s="63"/>
      <c r="Q181" s="48"/>
      <c r="R181" s="48"/>
      <c r="S181" s="49" t="s">
        <v>24</v>
      </c>
      <c r="T181" s="38" t="s">
        <v>146</v>
      </c>
      <c r="U181" s="50" t="s">
        <v>147</v>
      </c>
      <c r="V181" s="121"/>
      <c r="W181" s="99"/>
      <c r="X181" s="40"/>
      <c r="Y181" s="40"/>
      <c r="Z181" s="40"/>
      <c r="AA181" s="40"/>
      <c r="AB181" s="40"/>
      <c r="AC181" s="40"/>
      <c r="AD181" s="40"/>
      <c r="AE181" s="40"/>
      <c r="AF181" s="40"/>
      <c r="AG181" s="40"/>
      <c r="AH181" s="40"/>
      <c r="AI181" s="40"/>
      <c r="AJ181" s="40"/>
      <c r="AK181" s="40"/>
      <c r="AL181" s="40"/>
      <c r="AM181" s="40"/>
      <c r="AN181" s="40"/>
      <c r="AO181" s="40"/>
      <c r="AP181" s="40"/>
      <c r="AQ181" s="39"/>
      <c r="AR181" s="40"/>
      <c r="AS181" s="40"/>
      <c r="AT181" s="40"/>
      <c r="AU181" s="40"/>
      <c r="AV181" s="40"/>
      <c r="AW181" s="40"/>
      <c r="AX181" s="40"/>
      <c r="AY181" s="40"/>
      <c r="AZ181" s="100"/>
      <c r="BA181" s="99"/>
      <c r="BB181" s="40"/>
      <c r="BC181" s="40"/>
      <c r="BD181" s="40"/>
      <c r="BE181" s="40"/>
      <c r="BF181" s="40"/>
      <c r="BG181" s="40"/>
      <c r="BH181" s="40"/>
      <c r="BI181" s="40"/>
      <c r="BJ181" s="40"/>
      <c r="BK181" s="40"/>
      <c r="BL181" s="40"/>
      <c r="BM181" s="40"/>
      <c r="BN181" s="40"/>
      <c r="BO181" s="40"/>
      <c r="BP181" s="40"/>
      <c r="BQ181" s="40"/>
      <c r="BR181" s="40"/>
      <c r="BS181" s="40"/>
      <c r="BT181" s="40"/>
      <c r="BU181" s="39"/>
      <c r="BV181" s="40"/>
      <c r="BW181" s="40"/>
      <c r="BX181" s="40"/>
      <c r="BY181" s="40"/>
      <c r="BZ181" s="40"/>
      <c r="CA181" s="40"/>
      <c r="CB181" s="40"/>
      <c r="CC181" s="40"/>
      <c r="CD181" s="40"/>
      <c r="CE181" s="100"/>
    </row>
    <row r="182" spans="2:83" x14ac:dyDescent="0.25">
      <c r="B182" s="201">
        <f>B179+1</f>
        <v>63</v>
      </c>
      <c r="C182" s="202" t="s">
        <v>77</v>
      </c>
      <c r="D182" s="216" t="s">
        <v>26</v>
      </c>
      <c r="E182" s="205">
        <v>4357.7</v>
      </c>
      <c r="F182" s="138" t="e">
        <f>#REF!</f>
        <v>#REF!</v>
      </c>
      <c r="G182" s="208" t="e">
        <f t="shared" ref="G182" si="470">F182+I182</f>
        <v>#REF!</v>
      </c>
      <c r="H182" s="208">
        <f t="shared" ref="H182" si="471">SUMIF($BA$17:$CE$17,$W$13,BA182:CE182)</f>
        <v>0</v>
      </c>
      <c r="I182" s="208">
        <f t="shared" ref="I182" si="472">SUMIF($BA$17:$CE$17,$W$13,BA183:CE183)</f>
        <v>0</v>
      </c>
      <c r="J182" s="208">
        <f t="shared" ref="J182" si="473">H182-I182</f>
        <v>0</v>
      </c>
      <c r="K182" s="208"/>
      <c r="L182" s="196" t="e">
        <f t="shared" ref="L182" si="474">SUM(BA182:CE182)</f>
        <v>#REF!</v>
      </c>
      <c r="M182" s="198">
        <v>12</v>
      </c>
      <c r="N182" s="200" t="e">
        <f t="shared" ref="N182" si="475">E182-L182</f>
        <v>#REF!</v>
      </c>
      <c r="O182" s="185">
        <v>45119</v>
      </c>
      <c r="P182" s="185">
        <f t="shared" ref="P182" si="476">O182+M182</f>
        <v>45131</v>
      </c>
      <c r="Q182" s="187">
        <f t="shared" ref="Q182" si="477">P182-O182</f>
        <v>12</v>
      </c>
      <c r="R182" s="189" t="e">
        <f>(E182-F182)/(Q182+1)</f>
        <v>#REF!</v>
      </c>
      <c r="S182" s="191"/>
      <c r="T182" s="191"/>
      <c r="U182" s="191"/>
      <c r="V182" s="123" t="s">
        <v>4</v>
      </c>
      <c r="W182" s="105"/>
      <c r="X182" s="70"/>
      <c r="Y182" s="70"/>
      <c r="Z182" s="70"/>
      <c r="AA182" s="70"/>
      <c r="AB182" s="70"/>
      <c r="AC182" s="70"/>
      <c r="AD182" s="70"/>
      <c r="AE182" s="70"/>
      <c r="AF182" s="70"/>
      <c r="AG182" s="70"/>
      <c r="AH182" s="70"/>
      <c r="AI182" s="70"/>
      <c r="AJ182" s="70"/>
      <c r="AK182" s="70"/>
      <c r="AL182" s="70"/>
      <c r="AM182" s="70"/>
      <c r="AN182" s="70"/>
      <c r="AO182" s="70"/>
      <c r="AP182" s="70"/>
      <c r="AQ182" s="70"/>
      <c r="AR182" s="70"/>
      <c r="AS182" s="70"/>
      <c r="AT182" s="70"/>
      <c r="AU182" s="70"/>
      <c r="AV182" s="70"/>
      <c r="AW182" s="70"/>
      <c r="AX182" s="70"/>
      <c r="AY182" s="70"/>
      <c r="AZ182" s="106"/>
      <c r="BA182" s="105"/>
      <c r="BB182" s="70"/>
      <c r="BC182" s="70"/>
      <c r="BD182" s="70"/>
      <c r="BE182" s="70"/>
      <c r="BF182" s="70"/>
      <c r="BG182" s="70"/>
      <c r="BH182" s="70"/>
      <c r="BI182" s="70"/>
      <c r="BJ182" s="70"/>
      <c r="BK182" s="70"/>
      <c r="BL182" s="60" t="e">
        <f>$R$182</f>
        <v>#REF!</v>
      </c>
      <c r="BM182" s="60" t="e">
        <f t="shared" ref="BM182:BX182" si="478">$R$182</f>
        <v>#REF!</v>
      </c>
      <c r="BN182" s="60" t="e">
        <f t="shared" si="478"/>
        <v>#REF!</v>
      </c>
      <c r="BO182" s="60" t="e">
        <f t="shared" si="478"/>
        <v>#REF!</v>
      </c>
      <c r="BP182" s="60" t="e">
        <f t="shared" si="478"/>
        <v>#REF!</v>
      </c>
      <c r="BQ182" s="60" t="e">
        <f t="shared" si="478"/>
        <v>#REF!</v>
      </c>
      <c r="BR182" s="60" t="e">
        <f t="shared" si="478"/>
        <v>#REF!</v>
      </c>
      <c r="BS182" s="60" t="e">
        <f t="shared" si="478"/>
        <v>#REF!</v>
      </c>
      <c r="BT182" s="60" t="e">
        <f t="shared" si="478"/>
        <v>#REF!</v>
      </c>
      <c r="BU182" s="60" t="e">
        <f t="shared" si="478"/>
        <v>#REF!</v>
      </c>
      <c r="BV182" s="60" t="e">
        <f t="shared" si="478"/>
        <v>#REF!</v>
      </c>
      <c r="BW182" s="60" t="e">
        <f t="shared" si="478"/>
        <v>#REF!</v>
      </c>
      <c r="BX182" s="60" t="e">
        <f t="shared" si="478"/>
        <v>#REF!</v>
      </c>
      <c r="BY182" s="70"/>
      <c r="BZ182" s="70"/>
      <c r="CA182" s="70"/>
      <c r="CB182" s="70"/>
      <c r="CC182" s="70"/>
      <c r="CD182" s="70"/>
      <c r="CE182" s="106"/>
    </row>
    <row r="183" spans="2:83" x14ac:dyDescent="0.25">
      <c r="B183" s="201"/>
      <c r="C183" s="203"/>
      <c r="D183" s="217"/>
      <c r="E183" s="205"/>
      <c r="F183" s="139"/>
      <c r="G183" s="209"/>
      <c r="H183" s="209"/>
      <c r="I183" s="209"/>
      <c r="J183" s="209"/>
      <c r="K183" s="209"/>
      <c r="L183" s="197"/>
      <c r="M183" s="199"/>
      <c r="N183" s="199"/>
      <c r="O183" s="186"/>
      <c r="P183" s="186"/>
      <c r="Q183" s="188"/>
      <c r="R183" s="190"/>
      <c r="S183" s="191"/>
      <c r="T183" s="191"/>
      <c r="U183" s="191"/>
      <c r="V183" s="121" t="s">
        <v>5</v>
      </c>
      <c r="W183" s="103"/>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c r="AT183" s="41"/>
      <c r="AU183" s="41"/>
      <c r="AV183" s="41"/>
      <c r="AW183" s="41"/>
      <c r="AX183" s="41"/>
      <c r="AY183" s="41"/>
      <c r="AZ183" s="104"/>
      <c r="BA183" s="103"/>
      <c r="BB183" s="41"/>
      <c r="BC183" s="41"/>
      <c r="BD183" s="41"/>
      <c r="BE183" s="41"/>
      <c r="BF183" s="41"/>
      <c r="BG183" s="41"/>
      <c r="BH183" s="41"/>
      <c r="BI183" s="41"/>
      <c r="BJ183" s="41"/>
      <c r="BK183" s="41"/>
      <c r="BL183" s="41"/>
      <c r="BM183" s="41"/>
      <c r="BN183" s="41"/>
      <c r="BO183" s="41"/>
      <c r="BP183" s="41"/>
      <c r="BQ183" s="41"/>
      <c r="BR183" s="41"/>
      <c r="BS183" s="41"/>
      <c r="BT183" s="41"/>
      <c r="BU183" s="41"/>
      <c r="BV183" s="41"/>
      <c r="BW183" s="41"/>
      <c r="BX183" s="41"/>
      <c r="BY183" s="41"/>
      <c r="BZ183" s="41"/>
      <c r="CA183" s="41"/>
      <c r="CB183" s="41"/>
      <c r="CC183" s="41"/>
      <c r="CD183" s="41"/>
      <c r="CE183" s="104"/>
    </row>
    <row r="184" spans="2:83" x14ac:dyDescent="0.25">
      <c r="B184" s="201">
        <f>B182+1</f>
        <v>64</v>
      </c>
      <c r="C184" s="202" t="s">
        <v>78</v>
      </c>
      <c r="D184" s="216" t="s">
        <v>27</v>
      </c>
      <c r="E184" s="205">
        <v>3427.5</v>
      </c>
      <c r="F184" s="138" t="e">
        <f>#REF!</f>
        <v>#REF!</v>
      </c>
      <c r="G184" s="208" t="e">
        <f t="shared" ref="G184" si="479">F184+I184</f>
        <v>#REF!</v>
      </c>
      <c r="H184" s="208">
        <f t="shared" ref="H184" si="480">SUMIF($BA$17:$CE$17,$W$13,BA184:CE184)</f>
        <v>0</v>
      </c>
      <c r="I184" s="208">
        <f t="shared" ref="I184" si="481">SUMIF($BA$17:$CE$17,$W$13,BA185:CE185)</f>
        <v>0</v>
      </c>
      <c r="J184" s="208">
        <f t="shared" ref="J184" si="482">H184-I184</f>
        <v>0</v>
      </c>
      <c r="K184" s="208"/>
      <c r="L184" s="196" t="e">
        <f t="shared" ref="L184" si="483">SUM(BA184:CE184)</f>
        <v>#REF!</v>
      </c>
      <c r="M184" s="198">
        <v>6</v>
      </c>
      <c r="N184" s="200" t="e">
        <f t="shared" ref="N184" si="484">E184-L184</f>
        <v>#REF!</v>
      </c>
      <c r="O184" s="185">
        <v>45125</v>
      </c>
      <c r="P184" s="185">
        <f t="shared" ref="P184" si="485">O184+M184</f>
        <v>45131</v>
      </c>
      <c r="Q184" s="187">
        <f t="shared" ref="Q184" si="486">P184-O184</f>
        <v>6</v>
      </c>
      <c r="R184" s="189" t="e">
        <f>(E184-F184)/(Q184+1)</f>
        <v>#REF!</v>
      </c>
      <c r="S184" s="191"/>
      <c r="T184" s="191"/>
      <c r="U184" s="191"/>
      <c r="V184" s="123" t="s">
        <v>4</v>
      </c>
      <c r="W184" s="105"/>
      <c r="X184" s="70"/>
      <c r="Y184" s="70"/>
      <c r="Z184" s="70"/>
      <c r="AA184" s="70"/>
      <c r="AB184" s="70"/>
      <c r="AC184" s="70"/>
      <c r="AD184" s="70"/>
      <c r="AE184" s="70"/>
      <c r="AF184" s="70"/>
      <c r="AG184" s="70"/>
      <c r="AH184" s="70"/>
      <c r="AI184" s="70"/>
      <c r="AJ184" s="70"/>
      <c r="AK184" s="70"/>
      <c r="AL184" s="70"/>
      <c r="AM184" s="70"/>
      <c r="AN184" s="70"/>
      <c r="AO184" s="70"/>
      <c r="AP184" s="70"/>
      <c r="AQ184" s="70"/>
      <c r="AR184" s="70"/>
      <c r="AS184" s="70"/>
      <c r="AT184" s="70"/>
      <c r="AU184" s="70"/>
      <c r="AV184" s="70"/>
      <c r="AW184" s="70"/>
      <c r="AX184" s="70"/>
      <c r="AY184" s="70"/>
      <c r="AZ184" s="106"/>
      <c r="BA184" s="105"/>
      <c r="BB184" s="70"/>
      <c r="BC184" s="70"/>
      <c r="BD184" s="70"/>
      <c r="BE184" s="70"/>
      <c r="BF184" s="70"/>
      <c r="BG184" s="70"/>
      <c r="BH184" s="70"/>
      <c r="BI184" s="70"/>
      <c r="BJ184" s="70"/>
      <c r="BK184" s="70"/>
      <c r="BL184" s="70"/>
      <c r="BM184" s="70"/>
      <c r="BN184" s="70"/>
      <c r="BO184" s="70"/>
      <c r="BP184" s="70"/>
      <c r="BQ184" s="70"/>
      <c r="BR184" s="60" t="e">
        <f>$R$184</f>
        <v>#REF!</v>
      </c>
      <c r="BS184" s="60" t="e">
        <f t="shared" ref="BS184:BX184" si="487">$R$184</f>
        <v>#REF!</v>
      </c>
      <c r="BT184" s="60" t="e">
        <f t="shared" si="487"/>
        <v>#REF!</v>
      </c>
      <c r="BU184" s="60" t="e">
        <f t="shared" si="487"/>
        <v>#REF!</v>
      </c>
      <c r="BV184" s="60" t="e">
        <f t="shared" si="487"/>
        <v>#REF!</v>
      </c>
      <c r="BW184" s="60" t="e">
        <f t="shared" si="487"/>
        <v>#REF!</v>
      </c>
      <c r="BX184" s="60" t="e">
        <f t="shared" si="487"/>
        <v>#REF!</v>
      </c>
      <c r="BY184" s="70"/>
      <c r="BZ184" s="70"/>
      <c r="CA184" s="70"/>
      <c r="CB184" s="70"/>
      <c r="CC184" s="70"/>
      <c r="CD184" s="70"/>
      <c r="CE184" s="106"/>
    </row>
    <row r="185" spans="2:83" x14ac:dyDescent="0.25">
      <c r="B185" s="201"/>
      <c r="C185" s="203"/>
      <c r="D185" s="217"/>
      <c r="E185" s="205"/>
      <c r="F185" s="139"/>
      <c r="G185" s="209"/>
      <c r="H185" s="209"/>
      <c r="I185" s="209"/>
      <c r="J185" s="209"/>
      <c r="K185" s="209"/>
      <c r="L185" s="197"/>
      <c r="M185" s="199"/>
      <c r="N185" s="199"/>
      <c r="O185" s="186"/>
      <c r="P185" s="186"/>
      <c r="Q185" s="188"/>
      <c r="R185" s="190"/>
      <c r="S185" s="191"/>
      <c r="T185" s="191"/>
      <c r="U185" s="191"/>
      <c r="V185" s="121" t="s">
        <v>5</v>
      </c>
      <c r="W185" s="103"/>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c r="AT185" s="41"/>
      <c r="AU185" s="41"/>
      <c r="AV185" s="41"/>
      <c r="AW185" s="41"/>
      <c r="AX185" s="41"/>
      <c r="AY185" s="41"/>
      <c r="AZ185" s="104"/>
      <c r="BA185" s="103"/>
      <c r="BB185" s="41"/>
      <c r="BC185" s="41"/>
      <c r="BD185" s="41"/>
      <c r="BE185" s="41"/>
      <c r="BF185" s="41"/>
      <c r="BG185" s="41"/>
      <c r="BH185" s="41"/>
      <c r="BI185" s="41"/>
      <c r="BJ185" s="41"/>
      <c r="BK185" s="41"/>
      <c r="BL185" s="41"/>
      <c r="BM185" s="41"/>
      <c r="BN185" s="41"/>
      <c r="BO185" s="41"/>
      <c r="BP185" s="41"/>
      <c r="BQ185" s="41"/>
      <c r="BR185" s="41"/>
      <c r="BS185" s="41"/>
      <c r="BT185" s="41"/>
      <c r="BU185" s="41"/>
      <c r="BV185" s="41"/>
      <c r="BW185" s="41"/>
      <c r="BX185" s="41"/>
      <c r="BY185" s="41"/>
      <c r="BZ185" s="41"/>
      <c r="CA185" s="41"/>
      <c r="CB185" s="41"/>
      <c r="CC185" s="41"/>
      <c r="CD185" s="41"/>
      <c r="CE185" s="104"/>
    </row>
    <row r="186" spans="2:83" x14ac:dyDescent="0.25">
      <c r="B186" s="201">
        <f t="shared" ref="B186" si="488">B184+1</f>
        <v>65</v>
      </c>
      <c r="C186" s="202" t="s">
        <v>79</v>
      </c>
      <c r="D186" s="216" t="s">
        <v>27</v>
      </c>
      <c r="E186" s="205">
        <v>11031</v>
      </c>
      <c r="F186" s="138" t="e">
        <f>#REF!</f>
        <v>#REF!</v>
      </c>
      <c r="G186" s="208" t="e">
        <f t="shared" ref="G186" si="489">F186+I186</f>
        <v>#REF!</v>
      </c>
      <c r="H186" s="208">
        <f t="shared" ref="H186" si="490">SUMIF($BA$17:$CE$17,$W$13,BA186:CE186)</f>
        <v>0</v>
      </c>
      <c r="I186" s="208">
        <f t="shared" ref="I186" si="491">SUMIF($BA$17:$CE$17,$W$13,BA187:CE187)</f>
        <v>0</v>
      </c>
      <c r="J186" s="208">
        <f t="shared" ref="J186" si="492">H186-I186</f>
        <v>0</v>
      </c>
      <c r="K186" s="208"/>
      <c r="L186" s="196" t="e">
        <f t="shared" ref="L186" si="493">SUM(BA186:CE186)</f>
        <v>#REF!</v>
      </c>
      <c r="M186" s="198">
        <v>12</v>
      </c>
      <c r="N186" s="200" t="e">
        <f t="shared" ref="N186" si="494">E186-L186</f>
        <v>#REF!</v>
      </c>
      <c r="O186" s="185">
        <v>45119</v>
      </c>
      <c r="P186" s="185">
        <f t="shared" ref="P186" si="495">O186+M186</f>
        <v>45131</v>
      </c>
      <c r="Q186" s="187">
        <f t="shared" ref="Q186" si="496">P186-O186</f>
        <v>12</v>
      </c>
      <c r="R186" s="189" t="e">
        <f>(E186-F186)/(Q186+1)</f>
        <v>#REF!</v>
      </c>
      <c r="S186" s="191"/>
      <c r="T186" s="191"/>
      <c r="U186" s="191"/>
      <c r="V186" s="123" t="s">
        <v>4</v>
      </c>
      <c r="W186" s="105"/>
      <c r="X186" s="70"/>
      <c r="Y186" s="70"/>
      <c r="Z186" s="70"/>
      <c r="AA186" s="70"/>
      <c r="AB186" s="70"/>
      <c r="AC186" s="70"/>
      <c r="AD186" s="70"/>
      <c r="AE186" s="70"/>
      <c r="AF186" s="70"/>
      <c r="AG186" s="70"/>
      <c r="AH186" s="70"/>
      <c r="AI186" s="70"/>
      <c r="AJ186" s="70"/>
      <c r="AK186" s="70"/>
      <c r="AL186" s="70"/>
      <c r="AM186" s="70"/>
      <c r="AN186" s="70"/>
      <c r="AO186" s="70"/>
      <c r="AP186" s="70"/>
      <c r="AQ186" s="70"/>
      <c r="AR186" s="70"/>
      <c r="AS186" s="70"/>
      <c r="AT186" s="70"/>
      <c r="AU186" s="70"/>
      <c r="AV186" s="70"/>
      <c r="AW186" s="70"/>
      <c r="AX186" s="70"/>
      <c r="AY186" s="70"/>
      <c r="AZ186" s="106"/>
      <c r="BA186" s="105"/>
      <c r="BB186" s="70"/>
      <c r="BC186" s="70"/>
      <c r="BD186" s="70"/>
      <c r="BE186" s="70"/>
      <c r="BF186" s="70"/>
      <c r="BG186" s="70"/>
      <c r="BH186" s="70"/>
      <c r="BI186" s="70"/>
      <c r="BJ186" s="70"/>
      <c r="BK186" s="70"/>
      <c r="BL186" s="60" t="e">
        <f>$R$186</f>
        <v>#REF!</v>
      </c>
      <c r="BM186" s="60" t="e">
        <f t="shared" ref="BM186:BX186" si="497">$R$186</f>
        <v>#REF!</v>
      </c>
      <c r="BN186" s="60" t="e">
        <f t="shared" si="497"/>
        <v>#REF!</v>
      </c>
      <c r="BO186" s="60" t="e">
        <f t="shared" si="497"/>
        <v>#REF!</v>
      </c>
      <c r="BP186" s="60" t="e">
        <f t="shared" si="497"/>
        <v>#REF!</v>
      </c>
      <c r="BQ186" s="60" t="e">
        <f t="shared" si="497"/>
        <v>#REF!</v>
      </c>
      <c r="BR186" s="60" t="e">
        <f t="shared" si="497"/>
        <v>#REF!</v>
      </c>
      <c r="BS186" s="60" t="e">
        <f t="shared" si="497"/>
        <v>#REF!</v>
      </c>
      <c r="BT186" s="60" t="e">
        <f t="shared" si="497"/>
        <v>#REF!</v>
      </c>
      <c r="BU186" s="60" t="e">
        <f t="shared" si="497"/>
        <v>#REF!</v>
      </c>
      <c r="BV186" s="60" t="e">
        <f t="shared" si="497"/>
        <v>#REF!</v>
      </c>
      <c r="BW186" s="60" t="e">
        <f t="shared" si="497"/>
        <v>#REF!</v>
      </c>
      <c r="BX186" s="60" t="e">
        <f t="shared" si="497"/>
        <v>#REF!</v>
      </c>
      <c r="BY186" s="70"/>
      <c r="BZ186" s="70"/>
      <c r="CA186" s="70"/>
      <c r="CB186" s="70"/>
      <c r="CC186" s="70"/>
      <c r="CD186" s="70"/>
      <c r="CE186" s="106"/>
    </row>
    <row r="187" spans="2:83" x14ac:dyDescent="0.25">
      <c r="B187" s="201"/>
      <c r="C187" s="203"/>
      <c r="D187" s="217"/>
      <c r="E187" s="205"/>
      <c r="F187" s="139"/>
      <c r="G187" s="209"/>
      <c r="H187" s="209"/>
      <c r="I187" s="209"/>
      <c r="J187" s="209"/>
      <c r="K187" s="209"/>
      <c r="L187" s="197"/>
      <c r="M187" s="199"/>
      <c r="N187" s="199"/>
      <c r="O187" s="186"/>
      <c r="P187" s="186"/>
      <c r="Q187" s="188"/>
      <c r="R187" s="190"/>
      <c r="S187" s="191"/>
      <c r="T187" s="191"/>
      <c r="U187" s="191"/>
      <c r="V187" s="121" t="s">
        <v>5</v>
      </c>
      <c r="W187" s="103"/>
      <c r="X187" s="41"/>
      <c r="Y187" s="41"/>
      <c r="Z187" s="41"/>
      <c r="AA187" s="41"/>
      <c r="AB187" s="41"/>
      <c r="AC187" s="41"/>
      <c r="AD187" s="41"/>
      <c r="AE187" s="41"/>
      <c r="AF187" s="41"/>
      <c r="AG187" s="41"/>
      <c r="AH187" s="41"/>
      <c r="AI187" s="41"/>
      <c r="AJ187" s="41"/>
      <c r="AK187" s="41"/>
      <c r="AL187" s="41"/>
      <c r="AM187" s="41"/>
      <c r="AN187" s="41"/>
      <c r="AO187" s="41"/>
      <c r="AP187" s="41"/>
      <c r="AQ187" s="41"/>
      <c r="AR187" s="41"/>
      <c r="AS187" s="41"/>
      <c r="AT187" s="41"/>
      <c r="AU187" s="41"/>
      <c r="AV187" s="41"/>
      <c r="AW187" s="41"/>
      <c r="AX187" s="41"/>
      <c r="AY187" s="41"/>
      <c r="AZ187" s="104"/>
      <c r="BA187" s="103"/>
      <c r="BB187" s="41"/>
      <c r="BC187" s="41"/>
      <c r="BD187" s="41"/>
      <c r="BE187" s="41"/>
      <c r="BF187" s="41"/>
      <c r="BG187" s="41"/>
      <c r="BH187" s="41"/>
      <c r="BI187" s="41"/>
      <c r="BJ187" s="41"/>
      <c r="BK187" s="41"/>
      <c r="BL187" s="41"/>
      <c r="BM187" s="41"/>
      <c r="BN187" s="41"/>
      <c r="BO187" s="41"/>
      <c r="BP187" s="41"/>
      <c r="BQ187" s="41"/>
      <c r="BR187" s="41"/>
      <c r="BS187" s="41"/>
      <c r="BT187" s="41"/>
      <c r="BU187" s="41"/>
      <c r="BV187" s="41"/>
      <c r="BW187" s="41"/>
      <c r="BX187" s="41"/>
      <c r="BY187" s="41"/>
      <c r="BZ187" s="41"/>
      <c r="CA187" s="41"/>
      <c r="CB187" s="41"/>
      <c r="CC187" s="41"/>
      <c r="CD187" s="41"/>
      <c r="CE187" s="104"/>
    </row>
    <row r="188" spans="2:83" x14ac:dyDescent="0.25">
      <c r="B188" s="201">
        <f t="shared" ref="B188" si="498">B186+1</f>
        <v>66</v>
      </c>
      <c r="C188" s="202" t="s">
        <v>25</v>
      </c>
      <c r="D188" s="216" t="s">
        <v>26</v>
      </c>
      <c r="E188" s="205">
        <v>1453.7</v>
      </c>
      <c r="F188" s="138" t="e">
        <f>#REF!</f>
        <v>#REF!</v>
      </c>
      <c r="G188" s="208" t="e">
        <f t="shared" ref="G188" si="499">F188+I188</f>
        <v>#REF!</v>
      </c>
      <c r="H188" s="208">
        <f t="shared" ref="H188" si="500">SUMIF($BA$17:$CE$17,$W$13,BA188:CE188)</f>
        <v>0</v>
      </c>
      <c r="I188" s="208">
        <f t="shared" ref="I188" si="501">SUMIF($BA$17:$CE$17,$W$13,BA189:CE189)</f>
        <v>0</v>
      </c>
      <c r="J188" s="208">
        <f t="shared" ref="J188" si="502">H188-I188</f>
        <v>0</v>
      </c>
      <c r="K188" s="208"/>
      <c r="L188" s="196" t="e">
        <f t="shared" ref="L188" si="503">SUM(BA188:CE188)</f>
        <v>#REF!</v>
      </c>
      <c r="M188" s="198">
        <v>12</v>
      </c>
      <c r="N188" s="200" t="e">
        <f t="shared" ref="N188" si="504">E188-L188</f>
        <v>#REF!</v>
      </c>
      <c r="O188" s="185">
        <v>45119</v>
      </c>
      <c r="P188" s="185">
        <f t="shared" ref="P188" si="505">O188+M188</f>
        <v>45131</v>
      </c>
      <c r="Q188" s="187">
        <f t="shared" ref="Q188" si="506">P188-O188</f>
        <v>12</v>
      </c>
      <c r="R188" s="189" t="e">
        <f>(E188-F188)/(Q188+1)</f>
        <v>#REF!</v>
      </c>
      <c r="S188" s="191"/>
      <c r="T188" s="191"/>
      <c r="U188" s="191"/>
      <c r="V188" s="123" t="s">
        <v>4</v>
      </c>
      <c r="W188" s="105"/>
      <c r="X188" s="70"/>
      <c r="Y188" s="70"/>
      <c r="Z188" s="70"/>
      <c r="AA188" s="70"/>
      <c r="AB188" s="70"/>
      <c r="AC188" s="70"/>
      <c r="AD188" s="70"/>
      <c r="AE188" s="70"/>
      <c r="AF188" s="70"/>
      <c r="AG188" s="70"/>
      <c r="AH188" s="70"/>
      <c r="AI188" s="70"/>
      <c r="AJ188" s="70"/>
      <c r="AK188" s="70"/>
      <c r="AL188" s="70"/>
      <c r="AM188" s="70"/>
      <c r="AN188" s="70"/>
      <c r="AO188" s="70"/>
      <c r="AP188" s="70"/>
      <c r="AQ188" s="70"/>
      <c r="AR188" s="70"/>
      <c r="AS188" s="70"/>
      <c r="AT188" s="70"/>
      <c r="AU188" s="70"/>
      <c r="AV188" s="70"/>
      <c r="AW188" s="70"/>
      <c r="AX188" s="70"/>
      <c r="AY188" s="70"/>
      <c r="AZ188" s="106"/>
      <c r="BA188" s="105"/>
      <c r="BB188" s="70"/>
      <c r="BC188" s="70"/>
      <c r="BD188" s="70"/>
      <c r="BE188" s="70"/>
      <c r="BF188" s="70"/>
      <c r="BG188" s="70"/>
      <c r="BH188" s="70"/>
      <c r="BI188" s="70"/>
      <c r="BJ188" s="70"/>
      <c r="BK188" s="70"/>
      <c r="BL188" s="60" t="e">
        <f>$R$188</f>
        <v>#REF!</v>
      </c>
      <c r="BM188" s="60" t="e">
        <f t="shared" ref="BM188:BX188" si="507">$R$188</f>
        <v>#REF!</v>
      </c>
      <c r="BN188" s="60" t="e">
        <f t="shared" si="507"/>
        <v>#REF!</v>
      </c>
      <c r="BO188" s="60" t="e">
        <f t="shared" si="507"/>
        <v>#REF!</v>
      </c>
      <c r="BP188" s="60" t="e">
        <f t="shared" si="507"/>
        <v>#REF!</v>
      </c>
      <c r="BQ188" s="60" t="e">
        <f t="shared" si="507"/>
        <v>#REF!</v>
      </c>
      <c r="BR188" s="60" t="e">
        <f t="shared" si="507"/>
        <v>#REF!</v>
      </c>
      <c r="BS188" s="60" t="e">
        <f t="shared" si="507"/>
        <v>#REF!</v>
      </c>
      <c r="BT188" s="60" t="e">
        <f t="shared" si="507"/>
        <v>#REF!</v>
      </c>
      <c r="BU188" s="60" t="e">
        <f t="shared" si="507"/>
        <v>#REF!</v>
      </c>
      <c r="BV188" s="60" t="e">
        <f t="shared" si="507"/>
        <v>#REF!</v>
      </c>
      <c r="BW188" s="60" t="e">
        <f t="shared" si="507"/>
        <v>#REF!</v>
      </c>
      <c r="BX188" s="60" t="e">
        <f t="shared" si="507"/>
        <v>#REF!</v>
      </c>
      <c r="BY188" s="70"/>
      <c r="BZ188" s="70"/>
      <c r="CA188" s="70"/>
      <c r="CB188" s="70"/>
      <c r="CC188" s="70"/>
      <c r="CD188" s="70"/>
      <c r="CE188" s="106"/>
    </row>
    <row r="189" spans="2:83" x14ac:dyDescent="0.25">
      <c r="B189" s="201"/>
      <c r="C189" s="203"/>
      <c r="D189" s="217"/>
      <c r="E189" s="205"/>
      <c r="F189" s="139"/>
      <c r="G189" s="209"/>
      <c r="H189" s="209"/>
      <c r="I189" s="209"/>
      <c r="J189" s="209"/>
      <c r="K189" s="209"/>
      <c r="L189" s="197"/>
      <c r="M189" s="199"/>
      <c r="N189" s="199"/>
      <c r="O189" s="186"/>
      <c r="P189" s="186"/>
      <c r="Q189" s="188"/>
      <c r="R189" s="190"/>
      <c r="S189" s="191"/>
      <c r="T189" s="191"/>
      <c r="U189" s="191"/>
      <c r="V189" s="121" t="s">
        <v>5</v>
      </c>
      <c r="W189" s="103"/>
      <c r="X189" s="41"/>
      <c r="Y189" s="41"/>
      <c r="Z189" s="41"/>
      <c r="AA189" s="41"/>
      <c r="AB189" s="41"/>
      <c r="AC189" s="41"/>
      <c r="AD189" s="41"/>
      <c r="AE189" s="41"/>
      <c r="AF189" s="41"/>
      <c r="AG189" s="41"/>
      <c r="AH189" s="41"/>
      <c r="AI189" s="41"/>
      <c r="AJ189" s="41"/>
      <c r="AK189" s="41"/>
      <c r="AL189" s="41"/>
      <c r="AM189" s="41"/>
      <c r="AN189" s="41"/>
      <c r="AO189" s="41"/>
      <c r="AP189" s="41"/>
      <c r="AQ189" s="41"/>
      <c r="AR189" s="41"/>
      <c r="AS189" s="41"/>
      <c r="AT189" s="41"/>
      <c r="AU189" s="41"/>
      <c r="AV189" s="41"/>
      <c r="AW189" s="41"/>
      <c r="AX189" s="41"/>
      <c r="AY189" s="41"/>
      <c r="AZ189" s="104"/>
      <c r="BA189" s="103"/>
      <c r="BB189" s="41"/>
      <c r="BC189" s="41"/>
      <c r="BD189" s="41"/>
      <c r="BE189" s="41"/>
      <c r="BF189" s="41"/>
      <c r="BG189" s="41"/>
      <c r="BH189" s="41"/>
      <c r="BI189" s="41"/>
      <c r="BJ189" s="41"/>
      <c r="BK189" s="41"/>
      <c r="BL189" s="41"/>
      <c r="BM189" s="41"/>
      <c r="BN189" s="41"/>
      <c r="BO189" s="41"/>
      <c r="BP189" s="41"/>
      <c r="BQ189" s="41"/>
      <c r="BR189" s="41"/>
      <c r="BS189" s="41"/>
      <c r="BT189" s="41"/>
      <c r="BU189" s="41"/>
      <c r="BV189" s="41"/>
      <c r="BW189" s="41"/>
      <c r="BX189" s="41"/>
      <c r="BY189" s="41"/>
      <c r="BZ189" s="41"/>
      <c r="CA189" s="41"/>
      <c r="CB189" s="41"/>
      <c r="CC189" s="41"/>
      <c r="CD189" s="41"/>
      <c r="CE189" s="104"/>
    </row>
    <row r="190" spans="2:83" x14ac:dyDescent="0.25">
      <c r="B190" s="201">
        <f t="shared" ref="B190" si="508">B188+1</f>
        <v>67</v>
      </c>
      <c r="C190" s="202" t="s">
        <v>80</v>
      </c>
      <c r="D190" s="216" t="s">
        <v>28</v>
      </c>
      <c r="E190" s="205">
        <v>150</v>
      </c>
      <c r="F190" s="138" t="e">
        <f>#REF!</f>
        <v>#REF!</v>
      </c>
      <c r="G190" s="208" t="e">
        <f t="shared" ref="G190" si="509">F190+I190</f>
        <v>#REF!</v>
      </c>
      <c r="H190" s="208">
        <f t="shared" ref="H190" si="510">SUMIF($BA$17:$CE$17,$W$13,BA190:CE190)</f>
        <v>0</v>
      </c>
      <c r="I190" s="208">
        <f t="shared" ref="I190" si="511">SUMIF($BA$17:$CE$17,$W$13,BA191:CE191)</f>
        <v>0</v>
      </c>
      <c r="J190" s="208">
        <f t="shared" ref="J190" si="512">H190-I190</f>
        <v>0</v>
      </c>
      <c r="K190" s="208"/>
      <c r="L190" s="196" t="e">
        <f t="shared" ref="L190" si="513">SUM(BA190:CE190)</f>
        <v>#REF!</v>
      </c>
      <c r="M190" s="198">
        <v>4</v>
      </c>
      <c r="N190" s="200" t="e">
        <f t="shared" ref="N190" si="514">E190-L190</f>
        <v>#REF!</v>
      </c>
      <c r="O190" s="185">
        <v>45125</v>
      </c>
      <c r="P190" s="185">
        <f t="shared" ref="P190" si="515">O190+M190</f>
        <v>45129</v>
      </c>
      <c r="Q190" s="187">
        <f t="shared" ref="Q190" si="516">P190-O190</f>
        <v>4</v>
      </c>
      <c r="R190" s="189" t="e">
        <f>(E190-F190)/(Q190+1)</f>
        <v>#REF!</v>
      </c>
      <c r="S190" s="191"/>
      <c r="T190" s="191"/>
      <c r="U190" s="191"/>
      <c r="V190" s="123" t="s">
        <v>4</v>
      </c>
      <c r="W190" s="105"/>
      <c r="X190" s="70"/>
      <c r="Y190" s="70"/>
      <c r="Z190" s="70"/>
      <c r="AA190" s="70"/>
      <c r="AB190" s="70"/>
      <c r="AC190" s="70"/>
      <c r="AD190" s="70"/>
      <c r="AE190" s="70"/>
      <c r="AF190" s="70"/>
      <c r="AG190" s="70"/>
      <c r="AH190" s="70"/>
      <c r="AI190" s="70"/>
      <c r="AJ190" s="70"/>
      <c r="AK190" s="70"/>
      <c r="AL190" s="70"/>
      <c r="AM190" s="70"/>
      <c r="AN190" s="70"/>
      <c r="AO190" s="70"/>
      <c r="AP190" s="70"/>
      <c r="AQ190" s="70"/>
      <c r="AR190" s="70"/>
      <c r="AS190" s="70"/>
      <c r="AT190" s="70"/>
      <c r="AU190" s="70"/>
      <c r="AV190" s="70"/>
      <c r="AW190" s="70"/>
      <c r="AX190" s="70"/>
      <c r="AY190" s="70"/>
      <c r="AZ190" s="106"/>
      <c r="BA190" s="105"/>
      <c r="BB190" s="70"/>
      <c r="BC190" s="70"/>
      <c r="BD190" s="70"/>
      <c r="BE190" s="70"/>
      <c r="BF190" s="70"/>
      <c r="BG190" s="70"/>
      <c r="BH190" s="70"/>
      <c r="BI190" s="70"/>
      <c r="BJ190" s="70"/>
      <c r="BK190" s="70"/>
      <c r="BL190" s="70"/>
      <c r="BM190" s="70"/>
      <c r="BN190" s="70"/>
      <c r="BO190" s="70"/>
      <c r="BP190" s="70"/>
      <c r="BQ190" s="70"/>
      <c r="BR190" s="60" t="e">
        <f>$R$190</f>
        <v>#REF!</v>
      </c>
      <c r="BS190" s="60" t="e">
        <f t="shared" ref="BS190:BV190" si="517">$R$190</f>
        <v>#REF!</v>
      </c>
      <c r="BT190" s="60" t="e">
        <f t="shared" si="517"/>
        <v>#REF!</v>
      </c>
      <c r="BU190" s="60" t="e">
        <f t="shared" si="517"/>
        <v>#REF!</v>
      </c>
      <c r="BV190" s="60" t="e">
        <f t="shared" si="517"/>
        <v>#REF!</v>
      </c>
      <c r="BW190" s="60"/>
      <c r="BX190" s="60"/>
      <c r="BY190" s="70"/>
      <c r="BZ190" s="70"/>
      <c r="CA190" s="70"/>
      <c r="CB190" s="70"/>
      <c r="CC190" s="70"/>
      <c r="CD190" s="70"/>
      <c r="CE190" s="106"/>
    </row>
    <row r="191" spans="2:83" x14ac:dyDescent="0.25">
      <c r="B191" s="201"/>
      <c r="C191" s="203"/>
      <c r="D191" s="217"/>
      <c r="E191" s="205"/>
      <c r="F191" s="139"/>
      <c r="G191" s="209"/>
      <c r="H191" s="209"/>
      <c r="I191" s="209"/>
      <c r="J191" s="209"/>
      <c r="K191" s="209"/>
      <c r="L191" s="197"/>
      <c r="M191" s="199"/>
      <c r="N191" s="199"/>
      <c r="O191" s="186"/>
      <c r="P191" s="186"/>
      <c r="Q191" s="188"/>
      <c r="R191" s="190"/>
      <c r="S191" s="191"/>
      <c r="T191" s="191"/>
      <c r="U191" s="191"/>
      <c r="V191" s="121" t="s">
        <v>5</v>
      </c>
      <c r="W191" s="103"/>
      <c r="X191" s="41"/>
      <c r="Y191" s="41"/>
      <c r="Z191" s="41"/>
      <c r="AA191" s="41"/>
      <c r="AB191" s="41"/>
      <c r="AC191" s="41"/>
      <c r="AD191" s="41"/>
      <c r="AE191" s="41"/>
      <c r="AF191" s="41"/>
      <c r="AG191" s="41"/>
      <c r="AH191" s="41"/>
      <c r="AI191" s="41"/>
      <c r="AJ191" s="41"/>
      <c r="AK191" s="41"/>
      <c r="AL191" s="41"/>
      <c r="AM191" s="41"/>
      <c r="AN191" s="41"/>
      <c r="AO191" s="41"/>
      <c r="AP191" s="41"/>
      <c r="AQ191" s="41"/>
      <c r="AR191" s="41"/>
      <c r="AS191" s="41"/>
      <c r="AT191" s="41"/>
      <c r="AU191" s="41"/>
      <c r="AV191" s="41"/>
      <c r="AW191" s="41"/>
      <c r="AX191" s="41"/>
      <c r="AY191" s="41"/>
      <c r="AZ191" s="104"/>
      <c r="BA191" s="103"/>
      <c r="BB191" s="41"/>
      <c r="BC191" s="41"/>
      <c r="BD191" s="41"/>
      <c r="BE191" s="41"/>
      <c r="BF191" s="41"/>
      <c r="BG191" s="41"/>
      <c r="BH191" s="41"/>
      <c r="BI191" s="41"/>
      <c r="BJ191" s="41"/>
      <c r="BK191" s="41"/>
      <c r="BL191" s="41"/>
      <c r="BM191" s="41"/>
      <c r="BN191" s="41"/>
      <c r="BO191" s="41"/>
      <c r="BP191" s="41"/>
      <c r="BQ191" s="41"/>
      <c r="BR191" s="41"/>
      <c r="BS191" s="41"/>
      <c r="BT191" s="41"/>
      <c r="BU191" s="41"/>
      <c r="BV191" s="41"/>
      <c r="BW191" s="41"/>
      <c r="BX191" s="41"/>
      <c r="BY191" s="41"/>
      <c r="BZ191" s="41"/>
      <c r="CA191" s="41"/>
      <c r="CB191" s="41"/>
      <c r="CC191" s="41"/>
      <c r="CD191" s="41"/>
      <c r="CE191" s="104"/>
    </row>
    <row r="192" spans="2:83" x14ac:dyDescent="0.25">
      <c r="B192" s="201">
        <f t="shared" ref="B192" si="518">B190+1</f>
        <v>68</v>
      </c>
      <c r="C192" s="202" t="s">
        <v>81</v>
      </c>
      <c r="D192" s="204" t="s">
        <v>26</v>
      </c>
      <c r="E192" s="205">
        <v>52.5</v>
      </c>
      <c r="F192" s="138" t="e">
        <f>#REF!</f>
        <v>#REF!</v>
      </c>
      <c r="G192" s="208" t="e">
        <f t="shared" ref="G192" si="519">F192+I192</f>
        <v>#REF!</v>
      </c>
      <c r="H192" s="208">
        <f t="shared" ref="H192" si="520">SUMIF($BA$17:$CE$17,$W$13,BA192:CE192)</f>
        <v>0</v>
      </c>
      <c r="I192" s="208">
        <f t="shared" ref="I192" si="521">SUMIF($BA$17:$CE$17,$W$13,BA193:CE193)</f>
        <v>0</v>
      </c>
      <c r="J192" s="208">
        <f t="shared" ref="J192" si="522">H192-I192</f>
        <v>0</v>
      </c>
      <c r="K192" s="208"/>
      <c r="L192" s="196" t="e">
        <f t="shared" ref="L192" si="523">SUM(BA192:CE192)</f>
        <v>#REF!</v>
      </c>
      <c r="M192" s="198">
        <v>4</v>
      </c>
      <c r="N192" s="200" t="e">
        <f t="shared" ref="N192" si="524">E192-L192</f>
        <v>#REF!</v>
      </c>
      <c r="O192" s="185">
        <v>45127</v>
      </c>
      <c r="P192" s="185">
        <f t="shared" ref="P192" si="525">O192+M192</f>
        <v>45131</v>
      </c>
      <c r="Q192" s="187">
        <f t="shared" ref="Q192" si="526">P192-O192</f>
        <v>4</v>
      </c>
      <c r="R192" s="189" t="e">
        <f>(E192-F192)/(Q192+1)</f>
        <v>#REF!</v>
      </c>
      <c r="S192" s="191"/>
      <c r="T192" s="191"/>
      <c r="U192" s="191"/>
      <c r="V192" s="123" t="s">
        <v>4</v>
      </c>
      <c r="W192" s="105"/>
      <c r="X192" s="70"/>
      <c r="Y192" s="70"/>
      <c r="Z192" s="70"/>
      <c r="AA192" s="70"/>
      <c r="AB192" s="70"/>
      <c r="AC192" s="70"/>
      <c r="AD192" s="70"/>
      <c r="AE192" s="70"/>
      <c r="AF192" s="70"/>
      <c r="AG192" s="70"/>
      <c r="AH192" s="70"/>
      <c r="AI192" s="70"/>
      <c r="AJ192" s="70"/>
      <c r="AK192" s="70"/>
      <c r="AL192" s="70"/>
      <c r="AM192" s="70"/>
      <c r="AN192" s="70"/>
      <c r="AO192" s="70"/>
      <c r="AP192" s="70"/>
      <c r="AQ192" s="70"/>
      <c r="AR192" s="70"/>
      <c r="AS192" s="70"/>
      <c r="AT192" s="70"/>
      <c r="AU192" s="70"/>
      <c r="AV192" s="70"/>
      <c r="AW192" s="70"/>
      <c r="AX192" s="70"/>
      <c r="AY192" s="70"/>
      <c r="AZ192" s="106"/>
      <c r="BA192" s="105"/>
      <c r="BB192" s="70"/>
      <c r="BC192" s="70"/>
      <c r="BD192" s="70"/>
      <c r="BE192" s="70"/>
      <c r="BF192" s="70"/>
      <c r="BG192" s="70"/>
      <c r="BH192" s="70"/>
      <c r="BI192" s="70"/>
      <c r="BJ192" s="70"/>
      <c r="BK192" s="70"/>
      <c r="BL192" s="70"/>
      <c r="BM192" s="70"/>
      <c r="BN192" s="70"/>
      <c r="BO192" s="70"/>
      <c r="BP192" s="70"/>
      <c r="BQ192" s="70"/>
      <c r="BR192" s="70"/>
      <c r="BS192" s="70"/>
      <c r="BT192" s="60" t="e">
        <f t="shared" ref="BT192:BX192" si="527">$R$192</f>
        <v>#REF!</v>
      </c>
      <c r="BU192" s="60" t="e">
        <f t="shared" si="527"/>
        <v>#REF!</v>
      </c>
      <c r="BV192" s="60" t="e">
        <f>$R$192</f>
        <v>#REF!</v>
      </c>
      <c r="BW192" s="60" t="e">
        <f t="shared" si="527"/>
        <v>#REF!</v>
      </c>
      <c r="BX192" s="60" t="e">
        <f t="shared" si="527"/>
        <v>#REF!</v>
      </c>
      <c r="BY192" s="70"/>
      <c r="BZ192" s="70"/>
      <c r="CA192" s="70"/>
      <c r="CB192" s="70"/>
      <c r="CC192" s="70"/>
      <c r="CD192" s="70"/>
      <c r="CE192" s="106"/>
    </row>
    <row r="193" spans="2:83" x14ac:dyDescent="0.25">
      <c r="B193" s="201"/>
      <c r="C193" s="203"/>
      <c r="D193" s="204"/>
      <c r="E193" s="205"/>
      <c r="F193" s="139"/>
      <c r="G193" s="209"/>
      <c r="H193" s="209"/>
      <c r="I193" s="209"/>
      <c r="J193" s="209"/>
      <c r="K193" s="209"/>
      <c r="L193" s="197"/>
      <c r="M193" s="199"/>
      <c r="N193" s="199"/>
      <c r="O193" s="186"/>
      <c r="P193" s="186"/>
      <c r="Q193" s="188"/>
      <c r="R193" s="190"/>
      <c r="S193" s="191"/>
      <c r="T193" s="191"/>
      <c r="U193" s="191"/>
      <c r="V193" s="121" t="s">
        <v>5</v>
      </c>
      <c r="W193" s="103"/>
      <c r="X193" s="41"/>
      <c r="Y193" s="41"/>
      <c r="Z193" s="41"/>
      <c r="AA193" s="41"/>
      <c r="AB193" s="41"/>
      <c r="AC193" s="41"/>
      <c r="AD193" s="41"/>
      <c r="AE193" s="41"/>
      <c r="AF193" s="41"/>
      <c r="AG193" s="41"/>
      <c r="AH193" s="41"/>
      <c r="AI193" s="41"/>
      <c r="AJ193" s="41"/>
      <c r="AK193" s="41"/>
      <c r="AL193" s="41"/>
      <c r="AM193" s="41"/>
      <c r="AN193" s="41"/>
      <c r="AO193" s="41"/>
      <c r="AP193" s="41"/>
      <c r="AQ193" s="41"/>
      <c r="AR193" s="41"/>
      <c r="AS193" s="41"/>
      <c r="AT193" s="41"/>
      <c r="AU193" s="41"/>
      <c r="AV193" s="41"/>
      <c r="AW193" s="41"/>
      <c r="AX193" s="41"/>
      <c r="AY193" s="41"/>
      <c r="AZ193" s="104"/>
      <c r="BA193" s="103"/>
      <c r="BB193" s="41"/>
      <c r="BC193" s="41"/>
      <c r="BD193" s="41"/>
      <c r="BE193" s="41"/>
      <c r="BF193" s="41"/>
      <c r="BG193" s="41"/>
      <c r="BH193" s="41"/>
      <c r="BI193" s="41"/>
      <c r="BJ193" s="41"/>
      <c r="BK193" s="41"/>
      <c r="BL193" s="41"/>
      <c r="BM193" s="41"/>
      <c r="BN193" s="41"/>
      <c r="BO193" s="41"/>
      <c r="BP193" s="41"/>
      <c r="BQ193" s="41"/>
      <c r="BR193" s="41"/>
      <c r="BS193" s="41"/>
      <c r="BT193" s="41"/>
      <c r="BU193" s="41"/>
      <c r="BV193" s="41"/>
      <c r="BW193" s="41"/>
      <c r="BX193" s="41"/>
      <c r="BY193" s="41"/>
      <c r="BZ193" s="41"/>
      <c r="CA193" s="41"/>
      <c r="CB193" s="41"/>
      <c r="CC193" s="41"/>
      <c r="CD193" s="41"/>
      <c r="CE193" s="104"/>
    </row>
    <row r="194" spans="2:83" x14ac:dyDescent="0.25">
      <c r="B194" s="201">
        <f t="shared" ref="B194" si="528">B192+1</f>
        <v>69</v>
      </c>
      <c r="C194" s="202" t="s">
        <v>82</v>
      </c>
      <c r="D194" s="204" t="s">
        <v>27</v>
      </c>
      <c r="E194" s="205">
        <v>6974.6</v>
      </c>
      <c r="F194" s="138" t="e">
        <f>#REF!</f>
        <v>#REF!</v>
      </c>
      <c r="G194" s="208" t="e">
        <f t="shared" ref="G194" si="529">F194+I194</f>
        <v>#REF!</v>
      </c>
      <c r="H194" s="208">
        <f t="shared" ref="H194" si="530">SUMIF($BA$17:$CE$17,$W$13,BA194:CE194)</f>
        <v>0</v>
      </c>
      <c r="I194" s="208">
        <f t="shared" ref="I194" si="531">SUMIF($BA$17:$CE$17,$W$13,BA195:CE195)</f>
        <v>0</v>
      </c>
      <c r="J194" s="208">
        <f t="shared" ref="J194" si="532">H194-I194</f>
        <v>0</v>
      </c>
      <c r="K194" s="208"/>
      <c r="L194" s="196" t="e">
        <f t="shared" ref="L194" si="533">SUM(BA194:CE194)</f>
        <v>#REF!</v>
      </c>
      <c r="M194" s="198">
        <v>4</v>
      </c>
      <c r="N194" s="200" t="e">
        <f t="shared" ref="N194" si="534">E194-L194</f>
        <v>#REF!</v>
      </c>
      <c r="O194" s="185">
        <v>45127</v>
      </c>
      <c r="P194" s="185">
        <f t="shared" ref="P194" si="535">O194+M194</f>
        <v>45131</v>
      </c>
      <c r="Q194" s="187">
        <f t="shared" ref="Q194" si="536">P194-O194</f>
        <v>4</v>
      </c>
      <c r="R194" s="189" t="e">
        <f>(E194-F194)/(Q194+1)</f>
        <v>#REF!</v>
      </c>
      <c r="S194" s="191"/>
      <c r="T194" s="191"/>
      <c r="U194" s="191"/>
      <c r="V194" s="123" t="s">
        <v>4</v>
      </c>
      <c r="W194" s="105"/>
      <c r="X194" s="70"/>
      <c r="Y194" s="70"/>
      <c r="Z194" s="70"/>
      <c r="AA194" s="70"/>
      <c r="AB194" s="70"/>
      <c r="AC194" s="70"/>
      <c r="AD194" s="70"/>
      <c r="AE194" s="70"/>
      <c r="AF194" s="70"/>
      <c r="AG194" s="70"/>
      <c r="AH194" s="70"/>
      <c r="AI194" s="70"/>
      <c r="AJ194" s="70"/>
      <c r="AK194" s="70"/>
      <c r="AL194" s="70"/>
      <c r="AM194" s="70"/>
      <c r="AN194" s="70"/>
      <c r="AO194" s="70"/>
      <c r="AP194" s="70"/>
      <c r="AQ194" s="70"/>
      <c r="AR194" s="70"/>
      <c r="AS194" s="70"/>
      <c r="AT194" s="70"/>
      <c r="AU194" s="70"/>
      <c r="AV194" s="70"/>
      <c r="AW194" s="70"/>
      <c r="AX194" s="70"/>
      <c r="AY194" s="70"/>
      <c r="AZ194" s="106"/>
      <c r="BA194" s="105"/>
      <c r="BB194" s="70"/>
      <c r="BC194" s="70"/>
      <c r="BD194" s="70"/>
      <c r="BE194" s="70"/>
      <c r="BF194" s="70"/>
      <c r="BG194" s="70"/>
      <c r="BH194" s="70"/>
      <c r="BI194" s="70"/>
      <c r="BJ194" s="70"/>
      <c r="BK194" s="70"/>
      <c r="BL194" s="70"/>
      <c r="BM194" s="70"/>
      <c r="BN194" s="70"/>
      <c r="BO194" s="70"/>
      <c r="BP194" s="70"/>
      <c r="BQ194" s="70"/>
      <c r="BR194" s="70"/>
      <c r="BS194" s="70"/>
      <c r="BT194" s="70" t="e">
        <f>$R$194</f>
        <v>#REF!</v>
      </c>
      <c r="BU194" s="70" t="e">
        <f t="shared" ref="BU194:BX194" si="537">$R$194</f>
        <v>#REF!</v>
      </c>
      <c r="BV194" s="70" t="e">
        <f t="shared" si="537"/>
        <v>#REF!</v>
      </c>
      <c r="BW194" s="70" t="e">
        <f t="shared" si="537"/>
        <v>#REF!</v>
      </c>
      <c r="BX194" s="70" t="e">
        <f t="shared" si="537"/>
        <v>#REF!</v>
      </c>
      <c r="BY194" s="70"/>
      <c r="BZ194" s="70"/>
      <c r="CA194" s="70"/>
      <c r="CB194" s="70"/>
      <c r="CC194" s="70"/>
      <c r="CD194" s="70"/>
      <c r="CE194" s="106"/>
    </row>
    <row r="195" spans="2:83" x14ac:dyDescent="0.25">
      <c r="B195" s="201"/>
      <c r="C195" s="203"/>
      <c r="D195" s="204"/>
      <c r="E195" s="205"/>
      <c r="F195" s="139"/>
      <c r="G195" s="209"/>
      <c r="H195" s="209"/>
      <c r="I195" s="209"/>
      <c r="J195" s="209"/>
      <c r="K195" s="209"/>
      <c r="L195" s="197"/>
      <c r="M195" s="199"/>
      <c r="N195" s="199"/>
      <c r="O195" s="186"/>
      <c r="P195" s="186"/>
      <c r="Q195" s="188"/>
      <c r="R195" s="190"/>
      <c r="S195" s="191"/>
      <c r="T195" s="191"/>
      <c r="U195" s="191"/>
      <c r="V195" s="121" t="s">
        <v>5</v>
      </c>
      <c r="W195" s="103"/>
      <c r="X195" s="41"/>
      <c r="Y195" s="41"/>
      <c r="Z195" s="41"/>
      <c r="AA195" s="41"/>
      <c r="AB195" s="41"/>
      <c r="AC195" s="41"/>
      <c r="AD195" s="41"/>
      <c r="AE195" s="41"/>
      <c r="AF195" s="41"/>
      <c r="AG195" s="41"/>
      <c r="AH195" s="41"/>
      <c r="AI195" s="41"/>
      <c r="AJ195" s="41"/>
      <c r="AK195" s="41"/>
      <c r="AL195" s="41"/>
      <c r="AM195" s="41"/>
      <c r="AN195" s="41"/>
      <c r="AO195" s="41"/>
      <c r="AP195" s="41"/>
      <c r="AQ195" s="41"/>
      <c r="AR195" s="41"/>
      <c r="AS195" s="41"/>
      <c r="AT195" s="41"/>
      <c r="AU195" s="41"/>
      <c r="AV195" s="41"/>
      <c r="AW195" s="41"/>
      <c r="AX195" s="41"/>
      <c r="AY195" s="41"/>
      <c r="AZ195" s="104"/>
      <c r="BA195" s="103"/>
      <c r="BB195" s="41"/>
      <c r="BC195" s="41"/>
      <c r="BD195" s="41"/>
      <c r="BE195" s="41"/>
      <c r="BF195" s="41"/>
      <c r="BG195" s="41"/>
      <c r="BH195" s="41"/>
      <c r="BI195" s="41"/>
      <c r="BJ195" s="41"/>
      <c r="BK195" s="41"/>
      <c r="BL195" s="41"/>
      <c r="BM195" s="41"/>
      <c r="BN195" s="41"/>
      <c r="BO195" s="41"/>
      <c r="BP195" s="41"/>
      <c r="BQ195" s="41"/>
      <c r="BR195" s="41"/>
      <c r="BS195" s="41"/>
      <c r="BT195" s="41"/>
      <c r="BU195" s="41"/>
      <c r="BV195" s="41"/>
      <c r="BW195" s="41"/>
      <c r="BX195" s="41"/>
      <c r="BY195" s="41"/>
      <c r="BZ195" s="41"/>
      <c r="CA195" s="41"/>
      <c r="CB195" s="41"/>
      <c r="CC195" s="41"/>
      <c r="CD195" s="41"/>
      <c r="CE195" s="104"/>
    </row>
    <row r="196" spans="2:83" x14ac:dyDescent="0.25">
      <c r="B196" s="201">
        <f t="shared" ref="B196" si="538">B194+1</f>
        <v>70</v>
      </c>
      <c r="C196" s="202" t="s">
        <v>141</v>
      </c>
      <c r="D196" s="204" t="s">
        <v>116</v>
      </c>
      <c r="E196" s="205">
        <v>1</v>
      </c>
      <c r="F196" s="138" t="e">
        <f>#REF!</f>
        <v>#REF!</v>
      </c>
      <c r="G196" s="208" t="e">
        <f t="shared" ref="G196" si="539">F196+I196</f>
        <v>#REF!</v>
      </c>
      <c r="H196" s="208">
        <f t="shared" ref="H196" si="540">SUMIF($BA$17:$CE$17,$W$13,BA196:CE196)</f>
        <v>0</v>
      </c>
      <c r="I196" s="208">
        <f t="shared" ref="I196" si="541">SUMIF($BA$17:$CE$17,$W$13,BA197:CE197)</f>
        <v>0</v>
      </c>
      <c r="J196" s="208">
        <f t="shared" ref="J196" si="542">H196-I196</f>
        <v>0</v>
      </c>
      <c r="K196" s="208"/>
      <c r="L196" s="196" t="e">
        <f t="shared" ref="L196" si="543">SUM(BA196:CE196)</f>
        <v>#REF!</v>
      </c>
      <c r="M196" s="198">
        <v>4</v>
      </c>
      <c r="N196" s="200" t="e">
        <f t="shared" ref="N196" si="544">E196-L196</f>
        <v>#REF!</v>
      </c>
      <c r="O196" s="185">
        <v>45127</v>
      </c>
      <c r="P196" s="185">
        <f t="shared" ref="P196" si="545">O196+M196</f>
        <v>45131</v>
      </c>
      <c r="Q196" s="187">
        <f t="shared" ref="Q196" si="546">P196-O196</f>
        <v>4</v>
      </c>
      <c r="R196" s="189" t="e">
        <f>(E196-F196)/(Q196+1)</f>
        <v>#REF!</v>
      </c>
      <c r="S196" s="191"/>
      <c r="T196" s="191"/>
      <c r="U196" s="191"/>
      <c r="V196" s="123" t="s">
        <v>4</v>
      </c>
      <c r="W196" s="105"/>
      <c r="X196" s="70"/>
      <c r="Y196" s="70"/>
      <c r="Z196" s="70"/>
      <c r="AA196" s="70"/>
      <c r="AB196" s="70"/>
      <c r="AC196" s="70"/>
      <c r="AD196" s="70"/>
      <c r="AE196" s="70"/>
      <c r="AF196" s="70"/>
      <c r="AG196" s="70"/>
      <c r="AH196" s="70"/>
      <c r="AI196" s="70"/>
      <c r="AJ196" s="70"/>
      <c r="AK196" s="70"/>
      <c r="AL196" s="70"/>
      <c r="AM196" s="70"/>
      <c r="AN196" s="70"/>
      <c r="AO196" s="70"/>
      <c r="AP196" s="70"/>
      <c r="AQ196" s="70"/>
      <c r="AR196" s="70"/>
      <c r="AS196" s="70"/>
      <c r="AT196" s="70"/>
      <c r="AU196" s="70"/>
      <c r="AV196" s="70"/>
      <c r="AW196" s="70"/>
      <c r="AX196" s="70"/>
      <c r="AY196" s="70"/>
      <c r="AZ196" s="106"/>
      <c r="BA196" s="105"/>
      <c r="BB196" s="70"/>
      <c r="BC196" s="70"/>
      <c r="BD196" s="70"/>
      <c r="BE196" s="70"/>
      <c r="BF196" s="70"/>
      <c r="BG196" s="70"/>
      <c r="BH196" s="70"/>
      <c r="BI196" s="70"/>
      <c r="BJ196" s="70"/>
      <c r="BK196" s="70"/>
      <c r="BL196" s="70"/>
      <c r="BM196" s="70"/>
      <c r="BN196" s="70"/>
      <c r="BO196" s="70"/>
      <c r="BP196" s="70"/>
      <c r="BQ196" s="70"/>
      <c r="BR196" s="70"/>
      <c r="BS196" s="70"/>
      <c r="BT196" s="60" t="e">
        <f>$R$196</f>
        <v>#REF!</v>
      </c>
      <c r="BU196" s="60" t="e">
        <f t="shared" ref="BU196:BX196" si="547">$R$196</f>
        <v>#REF!</v>
      </c>
      <c r="BV196" s="60" t="e">
        <f t="shared" si="547"/>
        <v>#REF!</v>
      </c>
      <c r="BW196" s="60" t="e">
        <f t="shared" si="547"/>
        <v>#REF!</v>
      </c>
      <c r="BX196" s="60" t="e">
        <f t="shared" si="547"/>
        <v>#REF!</v>
      </c>
      <c r="BY196" s="70"/>
      <c r="BZ196" s="70"/>
      <c r="CA196" s="70"/>
      <c r="CB196" s="70"/>
      <c r="CC196" s="70"/>
      <c r="CD196" s="70"/>
      <c r="CE196" s="106"/>
    </row>
    <row r="197" spans="2:83" x14ac:dyDescent="0.25">
      <c r="B197" s="201"/>
      <c r="C197" s="203"/>
      <c r="D197" s="204"/>
      <c r="E197" s="205"/>
      <c r="F197" s="139"/>
      <c r="G197" s="209"/>
      <c r="H197" s="209"/>
      <c r="I197" s="209"/>
      <c r="J197" s="209"/>
      <c r="K197" s="209"/>
      <c r="L197" s="197"/>
      <c r="M197" s="199"/>
      <c r="N197" s="199"/>
      <c r="O197" s="186"/>
      <c r="P197" s="186"/>
      <c r="Q197" s="188"/>
      <c r="R197" s="190"/>
      <c r="S197" s="191"/>
      <c r="T197" s="191"/>
      <c r="U197" s="191"/>
      <c r="V197" s="121" t="s">
        <v>5</v>
      </c>
      <c r="W197" s="103"/>
      <c r="X197" s="41"/>
      <c r="Y197" s="41"/>
      <c r="Z197" s="41"/>
      <c r="AA197" s="41"/>
      <c r="AB197" s="41"/>
      <c r="AC197" s="41"/>
      <c r="AD197" s="41"/>
      <c r="AE197" s="41"/>
      <c r="AF197" s="41"/>
      <c r="AG197" s="41"/>
      <c r="AH197" s="41"/>
      <c r="AI197" s="41"/>
      <c r="AJ197" s="41"/>
      <c r="AK197" s="41"/>
      <c r="AL197" s="41"/>
      <c r="AM197" s="41"/>
      <c r="AN197" s="41"/>
      <c r="AO197" s="41"/>
      <c r="AP197" s="41"/>
      <c r="AQ197" s="41"/>
      <c r="AR197" s="41"/>
      <c r="AS197" s="41"/>
      <c r="AT197" s="41"/>
      <c r="AU197" s="41"/>
      <c r="AV197" s="41"/>
      <c r="AW197" s="41"/>
      <c r="AX197" s="41"/>
      <c r="AY197" s="41"/>
      <c r="AZ197" s="104"/>
      <c r="BA197" s="103"/>
      <c r="BB197" s="41"/>
      <c r="BC197" s="41"/>
      <c r="BD197" s="41"/>
      <c r="BE197" s="41"/>
      <c r="BF197" s="41"/>
      <c r="BG197" s="41"/>
      <c r="BH197" s="41"/>
      <c r="BI197" s="41"/>
      <c r="BJ197" s="41"/>
      <c r="BK197" s="41"/>
      <c r="BL197" s="41"/>
      <c r="BM197" s="41"/>
      <c r="BN197" s="41"/>
      <c r="BO197" s="41"/>
      <c r="BP197" s="41"/>
      <c r="BQ197" s="41"/>
      <c r="BR197" s="41"/>
      <c r="BS197" s="41"/>
      <c r="BT197" s="41"/>
      <c r="BU197" s="41"/>
      <c r="BV197" s="41"/>
      <c r="BW197" s="41"/>
      <c r="BX197" s="41"/>
      <c r="BY197" s="41"/>
      <c r="BZ197" s="41"/>
      <c r="CA197" s="41"/>
      <c r="CB197" s="41"/>
      <c r="CC197" s="41"/>
      <c r="CD197" s="41"/>
      <c r="CE197" s="104"/>
    </row>
    <row r="198" spans="2:83" ht="37.5" customHeight="1" x14ac:dyDescent="0.25">
      <c r="B198" s="124" t="s">
        <v>154</v>
      </c>
      <c r="C198" s="42"/>
      <c r="D198" s="43"/>
      <c r="E198" s="44"/>
      <c r="F198" s="25"/>
      <c r="G198" s="45"/>
      <c r="H198" s="46"/>
      <c r="I198" s="46"/>
      <c r="J198" s="45"/>
      <c r="K198" s="45"/>
      <c r="L198" s="61"/>
      <c r="M198" s="47"/>
      <c r="N198" s="47"/>
      <c r="O198" s="63"/>
      <c r="P198" s="63"/>
      <c r="Q198" s="48"/>
      <c r="R198" s="48"/>
      <c r="S198" s="49"/>
      <c r="T198" s="38"/>
      <c r="U198" s="50"/>
      <c r="V198" s="121"/>
      <c r="W198" s="99"/>
      <c r="X198" s="40"/>
      <c r="Y198" s="40"/>
      <c r="Z198" s="40"/>
      <c r="AA198" s="40"/>
      <c r="AB198" s="40"/>
      <c r="AC198" s="40"/>
      <c r="AD198" s="40"/>
      <c r="AE198" s="40"/>
      <c r="AF198" s="40"/>
      <c r="AG198" s="40"/>
      <c r="AH198" s="40"/>
      <c r="AI198" s="40"/>
      <c r="AJ198" s="40"/>
      <c r="AK198" s="40"/>
      <c r="AL198" s="40"/>
      <c r="AM198" s="40"/>
      <c r="AN198" s="40"/>
      <c r="AO198" s="40"/>
      <c r="AP198" s="40"/>
      <c r="AQ198" s="39"/>
      <c r="AR198" s="40"/>
      <c r="AS198" s="40"/>
      <c r="AT198" s="40"/>
      <c r="AU198" s="40"/>
      <c r="AV198" s="40"/>
      <c r="AW198" s="40"/>
      <c r="AX198" s="40"/>
      <c r="AY198" s="40"/>
      <c r="AZ198" s="100"/>
      <c r="BA198" s="99"/>
      <c r="BB198" s="40"/>
      <c r="BC198" s="40"/>
      <c r="BD198" s="40"/>
      <c r="BE198" s="40"/>
      <c r="BF198" s="40"/>
      <c r="BG198" s="40"/>
      <c r="BH198" s="40"/>
      <c r="BI198" s="40"/>
      <c r="BJ198" s="40"/>
      <c r="BK198" s="40"/>
      <c r="BL198" s="40"/>
      <c r="BM198" s="40"/>
      <c r="BN198" s="40"/>
      <c r="BO198" s="40"/>
      <c r="BP198" s="40"/>
      <c r="BQ198" s="40"/>
      <c r="BR198" s="40"/>
      <c r="BS198" s="40"/>
      <c r="BT198" s="40"/>
      <c r="BU198" s="39"/>
      <c r="BV198" s="40"/>
      <c r="BW198" s="40"/>
      <c r="BX198" s="40"/>
      <c r="BY198" s="40"/>
      <c r="BZ198" s="40"/>
      <c r="CA198" s="40"/>
      <c r="CB198" s="40"/>
      <c r="CC198" s="40"/>
      <c r="CD198" s="40"/>
      <c r="CE198" s="100"/>
    </row>
    <row r="199" spans="2:83" x14ac:dyDescent="0.25">
      <c r="B199" s="201">
        <f>B196+1</f>
        <v>71</v>
      </c>
      <c r="C199" s="202" t="s">
        <v>49</v>
      </c>
      <c r="D199" s="204" t="s">
        <v>27</v>
      </c>
      <c r="E199" s="205">
        <v>9515</v>
      </c>
      <c r="F199" s="138" t="e">
        <f>#REF!</f>
        <v>#REF!</v>
      </c>
      <c r="G199" s="208" t="e">
        <f t="shared" ref="G199" si="548">F199+I199</f>
        <v>#REF!</v>
      </c>
      <c r="H199" s="208">
        <f t="shared" ref="H199" si="549">SUMIF($BA$17:$CE$17,$W$13,BA199:CE199)</f>
        <v>0</v>
      </c>
      <c r="I199" s="208">
        <f t="shared" ref="I199" si="550">SUMIF($BA$17:$CE$17,$W$13,BA200:CE200)</f>
        <v>0</v>
      </c>
      <c r="J199" s="208">
        <f t="shared" ref="J199" si="551">H199-I199</f>
        <v>0</v>
      </c>
      <c r="K199" s="208"/>
      <c r="L199" s="196" t="e">
        <f t="shared" ref="L199" si="552">SUM(BA199:CE199)</f>
        <v>#REF!</v>
      </c>
      <c r="M199" s="198">
        <v>10</v>
      </c>
      <c r="N199" s="200" t="e">
        <f t="shared" ref="N199" si="553">E199-L199</f>
        <v>#REF!</v>
      </c>
      <c r="O199" s="185">
        <v>45121</v>
      </c>
      <c r="P199" s="185">
        <f t="shared" ref="P199" si="554">O199+M199</f>
        <v>45131</v>
      </c>
      <c r="Q199" s="187">
        <f t="shared" ref="Q199" si="555">P199-O199</f>
        <v>10</v>
      </c>
      <c r="R199" s="189" t="e">
        <f>(E199-F199)/(Q199+1)</f>
        <v>#REF!</v>
      </c>
      <c r="S199" s="191"/>
      <c r="T199" s="191"/>
      <c r="U199" s="220" t="s">
        <v>156</v>
      </c>
      <c r="V199" s="123" t="s">
        <v>4</v>
      </c>
      <c r="W199" s="105"/>
      <c r="X199" s="70"/>
      <c r="Y199" s="70"/>
      <c r="Z199" s="70"/>
      <c r="AA199" s="70"/>
      <c r="AB199" s="70"/>
      <c r="AC199" s="70"/>
      <c r="AD199" s="70"/>
      <c r="AE199" s="70"/>
      <c r="AF199" s="70"/>
      <c r="AG199" s="70"/>
      <c r="AH199" s="70"/>
      <c r="AI199" s="70"/>
      <c r="AJ199" s="70"/>
      <c r="AK199" s="60"/>
      <c r="AL199" s="60"/>
      <c r="AM199" s="60"/>
      <c r="AN199" s="70"/>
      <c r="AO199" s="70"/>
      <c r="AP199" s="70"/>
      <c r="AQ199" s="70"/>
      <c r="AR199" s="60"/>
      <c r="AS199" s="60"/>
      <c r="AT199" s="60"/>
      <c r="AU199" s="70"/>
      <c r="AV199" s="70"/>
      <c r="AW199" s="70"/>
      <c r="AX199" s="70"/>
      <c r="AY199" s="70"/>
      <c r="AZ199" s="106"/>
      <c r="BA199" s="105"/>
      <c r="BB199" s="70"/>
      <c r="BC199" s="70"/>
      <c r="BD199" s="70"/>
      <c r="BE199" s="70"/>
      <c r="BF199" s="70"/>
      <c r="BG199" s="70"/>
      <c r="BH199" s="70"/>
      <c r="BI199" s="70"/>
      <c r="BJ199" s="70"/>
      <c r="BK199" s="70"/>
      <c r="BL199" s="70"/>
      <c r="BM199" s="70"/>
      <c r="BN199" s="60" t="e">
        <f>$R$199</f>
        <v>#REF!</v>
      </c>
      <c r="BO199" s="60" t="e">
        <f t="shared" ref="BO199:BX199" si="556">$R$199</f>
        <v>#REF!</v>
      </c>
      <c r="BP199" s="60" t="e">
        <f t="shared" si="556"/>
        <v>#REF!</v>
      </c>
      <c r="BQ199" s="60" t="e">
        <f t="shared" si="556"/>
        <v>#REF!</v>
      </c>
      <c r="BR199" s="60" t="e">
        <f t="shared" si="556"/>
        <v>#REF!</v>
      </c>
      <c r="BS199" s="60" t="e">
        <f t="shared" si="556"/>
        <v>#REF!</v>
      </c>
      <c r="BT199" s="60" t="e">
        <f t="shared" si="556"/>
        <v>#REF!</v>
      </c>
      <c r="BU199" s="60" t="e">
        <f t="shared" si="556"/>
        <v>#REF!</v>
      </c>
      <c r="BV199" s="60" t="e">
        <f t="shared" si="556"/>
        <v>#REF!</v>
      </c>
      <c r="BW199" s="60" t="e">
        <f t="shared" si="556"/>
        <v>#REF!</v>
      </c>
      <c r="BX199" s="60" t="e">
        <f t="shared" si="556"/>
        <v>#REF!</v>
      </c>
      <c r="BY199" s="70"/>
      <c r="BZ199" s="70"/>
      <c r="CA199" s="70"/>
      <c r="CB199" s="70"/>
      <c r="CC199" s="70"/>
      <c r="CD199" s="70"/>
      <c r="CE199" s="106"/>
    </row>
    <row r="200" spans="2:83" ht="19.5" thickBot="1" x14ac:dyDescent="0.3">
      <c r="B200" s="234"/>
      <c r="C200" s="235"/>
      <c r="D200" s="236"/>
      <c r="E200" s="237"/>
      <c r="F200" s="238"/>
      <c r="G200" s="231"/>
      <c r="H200" s="231"/>
      <c r="I200" s="231"/>
      <c r="J200" s="231"/>
      <c r="K200" s="231"/>
      <c r="L200" s="232"/>
      <c r="M200" s="233"/>
      <c r="N200" s="233"/>
      <c r="O200" s="251"/>
      <c r="P200" s="251"/>
      <c r="Q200" s="252"/>
      <c r="R200" s="253"/>
      <c r="S200" s="254"/>
      <c r="T200" s="254"/>
      <c r="U200" s="249"/>
      <c r="V200" s="125" t="s">
        <v>5</v>
      </c>
      <c r="W200" s="109"/>
      <c r="X200" s="110"/>
      <c r="Y200" s="110"/>
      <c r="Z200" s="110"/>
      <c r="AA200" s="110"/>
      <c r="AB200" s="110"/>
      <c r="AC200" s="110"/>
      <c r="AD200" s="110"/>
      <c r="AE200" s="110"/>
      <c r="AF200" s="110"/>
      <c r="AG200" s="110"/>
      <c r="AH200" s="110"/>
      <c r="AI200" s="110"/>
      <c r="AJ200" s="110"/>
      <c r="AK200" s="110"/>
      <c r="AL200" s="110"/>
      <c r="AM200" s="110"/>
      <c r="AN200" s="110"/>
      <c r="AO200" s="110"/>
      <c r="AP200" s="110"/>
      <c r="AQ200" s="110"/>
      <c r="AR200" s="110"/>
      <c r="AS200" s="110"/>
      <c r="AT200" s="110"/>
      <c r="AU200" s="110"/>
      <c r="AV200" s="110"/>
      <c r="AW200" s="110"/>
      <c r="AX200" s="110"/>
      <c r="AY200" s="110"/>
      <c r="AZ200" s="111"/>
      <c r="BA200" s="109"/>
      <c r="BB200" s="110"/>
      <c r="BC200" s="110"/>
      <c r="BD200" s="110"/>
      <c r="BE200" s="110"/>
      <c r="BF200" s="110"/>
      <c r="BG200" s="110"/>
      <c r="BH200" s="110"/>
      <c r="BI200" s="110"/>
      <c r="BJ200" s="110"/>
      <c r="BK200" s="110"/>
      <c r="BL200" s="110"/>
      <c r="BM200" s="110"/>
      <c r="BN200" s="110"/>
      <c r="BO200" s="110"/>
      <c r="BP200" s="110"/>
      <c r="BQ200" s="110"/>
      <c r="BR200" s="110"/>
      <c r="BS200" s="110"/>
      <c r="BT200" s="110"/>
      <c r="BU200" s="110"/>
      <c r="BV200" s="110"/>
      <c r="BW200" s="110"/>
      <c r="BX200" s="110"/>
      <c r="BY200" s="110"/>
      <c r="BZ200" s="110"/>
      <c r="CA200" s="110"/>
      <c r="CB200" s="110"/>
      <c r="CC200" s="110"/>
      <c r="CD200" s="110"/>
      <c r="CE200" s="111"/>
    </row>
    <row r="201" spans="2:83" s="74" customFormat="1" x14ac:dyDescent="0.3">
      <c r="C201" s="75"/>
      <c r="D201" s="76"/>
      <c r="E201" s="76"/>
      <c r="F201" s="95"/>
    </row>
    <row r="202" spans="2:83" ht="21" x14ac:dyDescent="0.35">
      <c r="C202" s="67" t="s">
        <v>8</v>
      </c>
      <c r="D202" s="68"/>
      <c r="E202" s="68"/>
      <c r="G202" s="68"/>
      <c r="H202" s="68"/>
      <c r="I202" s="68"/>
      <c r="J202" s="68"/>
      <c r="K202" s="68"/>
      <c r="L202" s="68"/>
      <c r="T202" s="69"/>
      <c r="U202" s="69"/>
      <c r="V202" s="69"/>
      <c r="W202" s="69" t="s">
        <v>10</v>
      </c>
      <c r="X202" s="68"/>
    </row>
    <row r="203" spans="2:83" ht="21" x14ac:dyDescent="0.35">
      <c r="C203" s="79"/>
      <c r="D203" s="68"/>
      <c r="E203" s="68"/>
      <c r="G203" s="68"/>
      <c r="H203" s="68"/>
      <c r="I203" s="68"/>
      <c r="J203" s="68"/>
      <c r="K203" s="68"/>
      <c r="T203" s="68"/>
      <c r="U203" s="68"/>
      <c r="V203" s="68"/>
      <c r="W203" s="68"/>
      <c r="X203" s="68"/>
    </row>
    <row r="204" spans="2:83" ht="21" x14ac:dyDescent="0.35">
      <c r="C204" s="79"/>
      <c r="D204" s="68"/>
      <c r="E204" s="68"/>
      <c r="G204" s="68"/>
      <c r="H204" s="68"/>
      <c r="I204" s="68"/>
      <c r="J204" s="68"/>
      <c r="K204" s="68"/>
      <c r="T204" s="68"/>
      <c r="U204" s="68"/>
      <c r="V204" s="68"/>
      <c r="W204" s="68"/>
      <c r="X204" s="68"/>
      <c r="BA204" s="68"/>
      <c r="BB204" s="68"/>
    </row>
    <row r="205" spans="2:83" ht="21" x14ac:dyDescent="0.35">
      <c r="C205" s="67" t="s">
        <v>9</v>
      </c>
      <c r="D205" s="68"/>
      <c r="E205" s="68"/>
      <c r="G205" s="68"/>
      <c r="H205" s="68"/>
      <c r="I205" s="68"/>
      <c r="J205" s="68"/>
      <c r="K205" s="68"/>
      <c r="T205" s="69"/>
      <c r="U205" s="69"/>
      <c r="V205" s="69"/>
      <c r="W205" s="69" t="s">
        <v>10</v>
      </c>
      <c r="X205" s="68"/>
      <c r="BB205" s="68"/>
    </row>
    <row r="206" spans="2:83" ht="21" x14ac:dyDescent="0.35">
      <c r="C206" s="79"/>
      <c r="D206" s="68"/>
      <c r="E206" s="68"/>
      <c r="G206" s="68"/>
      <c r="H206" s="68"/>
      <c r="I206" s="68"/>
      <c r="J206" s="68"/>
      <c r="K206" s="68"/>
      <c r="T206" s="68"/>
      <c r="U206" s="68"/>
      <c r="V206" s="68"/>
      <c r="W206" s="68"/>
      <c r="X206" s="68"/>
      <c r="BB206" s="68"/>
    </row>
    <row r="207" spans="2:83" ht="21" x14ac:dyDescent="0.35">
      <c r="C207" s="79"/>
      <c r="D207" s="68"/>
      <c r="E207" s="68"/>
      <c r="G207" s="68"/>
      <c r="H207" s="68"/>
      <c r="I207" s="68"/>
      <c r="J207" s="68"/>
      <c r="K207" s="68"/>
      <c r="T207" s="69"/>
      <c r="U207" s="69"/>
      <c r="V207" s="69"/>
      <c r="W207" s="69" t="s">
        <v>10</v>
      </c>
      <c r="X207" s="68"/>
      <c r="BB207" s="68"/>
    </row>
    <row r="208" spans="2:83" ht="21" x14ac:dyDescent="0.35">
      <c r="C208" s="79"/>
      <c r="D208" s="68"/>
      <c r="E208" s="68"/>
      <c r="G208" s="68"/>
      <c r="H208" s="68"/>
      <c r="I208" s="68"/>
      <c r="J208" s="68"/>
      <c r="K208" s="68"/>
      <c r="T208" s="68"/>
      <c r="U208" s="68"/>
      <c r="V208" s="68"/>
      <c r="W208" s="68"/>
      <c r="X208" s="68"/>
      <c r="BB208" s="68"/>
    </row>
    <row r="209" spans="1:135" ht="21" x14ac:dyDescent="0.35">
      <c r="C209" s="79"/>
      <c r="D209" s="68"/>
      <c r="E209" s="68"/>
      <c r="G209" s="68"/>
      <c r="H209" s="68"/>
      <c r="I209" s="68"/>
      <c r="J209" s="68"/>
      <c r="K209" s="68"/>
      <c r="T209" s="69"/>
      <c r="U209" s="69"/>
      <c r="V209" s="69"/>
      <c r="W209" s="69" t="s">
        <v>10</v>
      </c>
      <c r="X209" s="68"/>
      <c r="BB209" s="68"/>
    </row>
    <row r="210" spans="1:135" ht="21" x14ac:dyDescent="0.35">
      <c r="C210" s="79"/>
      <c r="D210" s="68"/>
      <c r="E210" s="68"/>
      <c r="G210" s="68"/>
      <c r="H210" s="68"/>
      <c r="I210" s="68"/>
      <c r="J210" s="68"/>
      <c r="K210" s="68"/>
      <c r="T210" s="68"/>
      <c r="U210" s="68"/>
      <c r="V210" s="68"/>
      <c r="W210" s="68"/>
      <c r="X210" s="68"/>
      <c r="BB210" s="68"/>
    </row>
    <row r="211" spans="1:135" ht="21" x14ac:dyDescent="0.35">
      <c r="C211" s="79"/>
      <c r="D211" s="68"/>
      <c r="E211" s="68"/>
      <c r="G211" s="68"/>
      <c r="H211" s="68"/>
      <c r="I211" s="68"/>
      <c r="J211" s="68"/>
      <c r="K211" s="68"/>
      <c r="T211" s="68"/>
      <c r="U211" s="68"/>
      <c r="V211" s="68"/>
      <c r="W211" s="68"/>
      <c r="X211" s="68"/>
      <c r="BB211" s="68"/>
    </row>
    <row r="212" spans="1:135" ht="21" x14ac:dyDescent="0.35">
      <c r="C212" s="67" t="s">
        <v>15</v>
      </c>
      <c r="D212" s="68"/>
      <c r="E212" s="68"/>
      <c r="G212" s="68"/>
      <c r="H212" s="68"/>
      <c r="I212" s="68"/>
      <c r="J212" s="68"/>
      <c r="K212" s="68"/>
      <c r="T212" s="69"/>
      <c r="U212" s="69"/>
      <c r="V212" s="69"/>
      <c r="W212" s="69" t="s">
        <v>10</v>
      </c>
      <c r="X212" s="68"/>
      <c r="BB212" s="68"/>
    </row>
    <row r="218" spans="1:135" x14ac:dyDescent="0.3">
      <c r="F218" s="71">
        <v>60</v>
      </c>
    </row>
    <row r="219" spans="1:135" x14ac:dyDescent="0.3">
      <c r="F219" s="5">
        <v>59</v>
      </c>
    </row>
    <row r="220" spans="1:135" s="52" customFormat="1" x14ac:dyDescent="0.3">
      <c r="A220" s="5"/>
      <c r="B220" s="5"/>
      <c r="C220" s="80"/>
      <c r="D220" s="5"/>
      <c r="E220" s="5"/>
      <c r="F220" s="5">
        <v>59</v>
      </c>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c r="DC220" s="5"/>
      <c r="DD220" s="5"/>
      <c r="DE220" s="5"/>
      <c r="DF220" s="5"/>
      <c r="DG220" s="5"/>
      <c r="DH220" s="5"/>
      <c r="DI220" s="5"/>
      <c r="DJ220" s="5"/>
      <c r="DK220" s="5"/>
      <c r="DL220" s="5"/>
      <c r="DM220" s="5"/>
      <c r="DN220" s="5"/>
      <c r="DO220" s="5"/>
      <c r="DP220" s="5"/>
      <c r="DQ220" s="5"/>
      <c r="DR220" s="5"/>
      <c r="DS220" s="5"/>
      <c r="DT220" s="5"/>
      <c r="DU220" s="5"/>
      <c r="DV220" s="5"/>
      <c r="DW220" s="5"/>
      <c r="DX220" s="5"/>
      <c r="DY220" s="5"/>
      <c r="DZ220" s="5"/>
      <c r="EA220" s="5"/>
      <c r="EB220" s="5"/>
      <c r="EC220" s="5"/>
      <c r="ED220" s="5"/>
      <c r="EE220" s="5"/>
    </row>
    <row r="221" spans="1:135" x14ac:dyDescent="0.3">
      <c r="F221" s="5">
        <v>33</v>
      </c>
    </row>
    <row r="222" spans="1:135" x14ac:dyDescent="0.3">
      <c r="F222" s="5">
        <v>109</v>
      </c>
    </row>
  </sheetData>
  <mergeCells count="1675">
    <mergeCell ref="K199:K200"/>
    <mergeCell ref="K179:K180"/>
    <mergeCell ref="K182:K183"/>
    <mergeCell ref="K184:K185"/>
    <mergeCell ref="K186:K187"/>
    <mergeCell ref="K188:K189"/>
    <mergeCell ref="K190:K191"/>
    <mergeCell ref="AO16:AU16"/>
    <mergeCell ref="AV16:BB16"/>
    <mergeCell ref="BA14:CE15"/>
    <mergeCell ref="BX16:CD16"/>
    <mergeCell ref="BQ16:BW16"/>
    <mergeCell ref="BJ16:BP16"/>
    <mergeCell ref="BC16:BI16"/>
    <mergeCell ref="U199:U200"/>
    <mergeCell ref="W16:Z16"/>
    <mergeCell ref="AA16:AG16"/>
    <mergeCell ref="AH16:AN16"/>
    <mergeCell ref="O199:O200"/>
    <mergeCell ref="P199:P200"/>
    <mergeCell ref="Q199:Q200"/>
    <mergeCell ref="R199:R200"/>
    <mergeCell ref="S199:S200"/>
    <mergeCell ref="T199:T200"/>
    <mergeCell ref="U194:U195"/>
    <mergeCell ref="O194:O195"/>
    <mergeCell ref="P194:P195"/>
    <mergeCell ref="Q194:Q195"/>
    <mergeCell ref="R194:R195"/>
    <mergeCell ref="S194:S195"/>
    <mergeCell ref="T194:T195"/>
    <mergeCell ref="U190:U191"/>
    <mergeCell ref="H199:H200"/>
    <mergeCell ref="I199:I200"/>
    <mergeCell ref="J199:J200"/>
    <mergeCell ref="L199:L200"/>
    <mergeCell ref="M199:M200"/>
    <mergeCell ref="N199:N200"/>
    <mergeCell ref="R196:R197"/>
    <mergeCell ref="S196:S197"/>
    <mergeCell ref="T196:T197"/>
    <mergeCell ref="U196:U197"/>
    <mergeCell ref="B199:B200"/>
    <mergeCell ref="C199:C200"/>
    <mergeCell ref="D199:D200"/>
    <mergeCell ref="E199:E200"/>
    <mergeCell ref="F199:F200"/>
    <mergeCell ref="G199:G200"/>
    <mergeCell ref="L196:L197"/>
    <mergeCell ref="M196:M197"/>
    <mergeCell ref="N196:N197"/>
    <mergeCell ref="O196:O197"/>
    <mergeCell ref="P196:P197"/>
    <mergeCell ref="Q196:Q197"/>
    <mergeCell ref="B196:B197"/>
    <mergeCell ref="C196:C197"/>
    <mergeCell ref="D196:D197"/>
    <mergeCell ref="E196:E197"/>
    <mergeCell ref="F196:F197"/>
    <mergeCell ref="G196:G197"/>
    <mergeCell ref="H196:H197"/>
    <mergeCell ref="I196:I197"/>
    <mergeCell ref="J196:J197"/>
    <mergeCell ref="K196:K197"/>
    <mergeCell ref="H194:H195"/>
    <mergeCell ref="I194:I195"/>
    <mergeCell ref="J194:J195"/>
    <mergeCell ref="L194:L195"/>
    <mergeCell ref="M194:M195"/>
    <mergeCell ref="N194:N195"/>
    <mergeCell ref="R192:R193"/>
    <mergeCell ref="S192:S193"/>
    <mergeCell ref="T192:T193"/>
    <mergeCell ref="U192:U193"/>
    <mergeCell ref="B194:B195"/>
    <mergeCell ref="C194:C195"/>
    <mergeCell ref="D194:D195"/>
    <mergeCell ref="E194:E195"/>
    <mergeCell ref="F194:F195"/>
    <mergeCell ref="G194:G195"/>
    <mergeCell ref="L192:L193"/>
    <mergeCell ref="M192:M193"/>
    <mergeCell ref="N192:N193"/>
    <mergeCell ref="O192:O193"/>
    <mergeCell ref="P192:P193"/>
    <mergeCell ref="Q192:Q193"/>
    <mergeCell ref="K192:K193"/>
    <mergeCell ref="K194:K195"/>
    <mergeCell ref="B192:B193"/>
    <mergeCell ref="C192:C193"/>
    <mergeCell ref="D192:D193"/>
    <mergeCell ref="E192:E193"/>
    <mergeCell ref="F192:F193"/>
    <mergeCell ref="G192:G193"/>
    <mergeCell ref="H192:H193"/>
    <mergeCell ref="I192:I193"/>
    <mergeCell ref="J192:J193"/>
    <mergeCell ref="O190:O191"/>
    <mergeCell ref="P190:P191"/>
    <mergeCell ref="Q190:Q191"/>
    <mergeCell ref="R190:R191"/>
    <mergeCell ref="S190:S191"/>
    <mergeCell ref="T190:T191"/>
    <mergeCell ref="H190:H191"/>
    <mergeCell ref="I190:I191"/>
    <mergeCell ref="J190:J191"/>
    <mergeCell ref="L190:L191"/>
    <mergeCell ref="M190:M191"/>
    <mergeCell ref="N190:N191"/>
    <mergeCell ref="R188:R189"/>
    <mergeCell ref="S188:S189"/>
    <mergeCell ref="T188:T189"/>
    <mergeCell ref="U188:U189"/>
    <mergeCell ref="B190:B191"/>
    <mergeCell ref="C190:C191"/>
    <mergeCell ref="D190:D191"/>
    <mergeCell ref="E190:E191"/>
    <mergeCell ref="F190:F191"/>
    <mergeCell ref="G190:G191"/>
    <mergeCell ref="L188:L189"/>
    <mergeCell ref="M188:M189"/>
    <mergeCell ref="N188:N189"/>
    <mergeCell ref="O188:O189"/>
    <mergeCell ref="P188:P189"/>
    <mergeCell ref="Q188:Q189"/>
    <mergeCell ref="U186:U187"/>
    <mergeCell ref="B188:B189"/>
    <mergeCell ref="C188:C189"/>
    <mergeCell ref="D188:D189"/>
    <mergeCell ref="E188:E189"/>
    <mergeCell ref="F188:F189"/>
    <mergeCell ref="G188:G189"/>
    <mergeCell ref="H188:H189"/>
    <mergeCell ref="I188:I189"/>
    <mergeCell ref="J188:J189"/>
    <mergeCell ref="O186:O187"/>
    <mergeCell ref="P186:P187"/>
    <mergeCell ref="Q186:Q187"/>
    <mergeCell ref="R186:R187"/>
    <mergeCell ref="S186:S187"/>
    <mergeCell ref="T186:T187"/>
    <mergeCell ref="H186:H187"/>
    <mergeCell ref="I186:I187"/>
    <mergeCell ref="J186:J187"/>
    <mergeCell ref="L186:L187"/>
    <mergeCell ref="M186:M187"/>
    <mergeCell ref="N186:N187"/>
    <mergeCell ref="R184:R185"/>
    <mergeCell ref="S184:S185"/>
    <mergeCell ref="T184:T185"/>
    <mergeCell ref="U184:U185"/>
    <mergeCell ref="B186:B187"/>
    <mergeCell ref="C186:C187"/>
    <mergeCell ref="D186:D187"/>
    <mergeCell ref="E186:E187"/>
    <mergeCell ref="F186:F187"/>
    <mergeCell ref="G186:G187"/>
    <mergeCell ref="L184:L185"/>
    <mergeCell ref="M184:M185"/>
    <mergeCell ref="N184:N185"/>
    <mergeCell ref="O184:O185"/>
    <mergeCell ref="P184:P185"/>
    <mergeCell ref="Q184:Q185"/>
    <mergeCell ref="U182:U183"/>
    <mergeCell ref="B184:B185"/>
    <mergeCell ref="C184:C185"/>
    <mergeCell ref="D184:D185"/>
    <mergeCell ref="E184:E185"/>
    <mergeCell ref="F184:F185"/>
    <mergeCell ref="G184:G185"/>
    <mergeCell ref="H184:H185"/>
    <mergeCell ref="I184:I185"/>
    <mergeCell ref="J184:J185"/>
    <mergeCell ref="O182:O183"/>
    <mergeCell ref="P182:P183"/>
    <mergeCell ref="Q182:Q183"/>
    <mergeCell ref="R182:R183"/>
    <mergeCell ref="S182:S183"/>
    <mergeCell ref="T182:T183"/>
    <mergeCell ref="H182:H183"/>
    <mergeCell ref="I182:I183"/>
    <mergeCell ref="J182:J183"/>
    <mergeCell ref="L182:L183"/>
    <mergeCell ref="M182:M183"/>
    <mergeCell ref="N182:N183"/>
    <mergeCell ref="R179:R180"/>
    <mergeCell ref="S179:S180"/>
    <mergeCell ref="T179:T180"/>
    <mergeCell ref="U179:U180"/>
    <mergeCell ref="B182:B183"/>
    <mergeCell ref="C182:C183"/>
    <mergeCell ref="D182:D183"/>
    <mergeCell ref="E182:E183"/>
    <mergeCell ref="F182:F183"/>
    <mergeCell ref="G182:G183"/>
    <mergeCell ref="L179:L180"/>
    <mergeCell ref="M179:M180"/>
    <mergeCell ref="N179:N180"/>
    <mergeCell ref="O179:O180"/>
    <mergeCell ref="P179:P180"/>
    <mergeCell ref="Q179:Q180"/>
    <mergeCell ref="U177:U178"/>
    <mergeCell ref="B179:B180"/>
    <mergeCell ref="C179:C180"/>
    <mergeCell ref="D179:D180"/>
    <mergeCell ref="E179:E180"/>
    <mergeCell ref="F179:F180"/>
    <mergeCell ref="G179:G180"/>
    <mergeCell ref="H179:H180"/>
    <mergeCell ref="I179:I180"/>
    <mergeCell ref="J179:J180"/>
    <mergeCell ref="O177:O178"/>
    <mergeCell ref="P177:P178"/>
    <mergeCell ref="Q177:Q178"/>
    <mergeCell ref="R177:R178"/>
    <mergeCell ref="S177:S178"/>
    <mergeCell ref="T177:T178"/>
    <mergeCell ref="H177:H178"/>
    <mergeCell ref="I177:I178"/>
    <mergeCell ref="J177:J178"/>
    <mergeCell ref="L177:L178"/>
    <mergeCell ref="M177:M178"/>
    <mergeCell ref="N177:N178"/>
    <mergeCell ref="K177:K178"/>
    <mergeCell ref="B177:B178"/>
    <mergeCell ref="C177:C178"/>
    <mergeCell ref="D177:D178"/>
    <mergeCell ref="E177:E178"/>
    <mergeCell ref="F177:F178"/>
    <mergeCell ref="G177:G178"/>
    <mergeCell ref="P175:P176"/>
    <mergeCell ref="Q175:Q176"/>
    <mergeCell ref="R175:R176"/>
    <mergeCell ref="S175:S176"/>
    <mergeCell ref="T175:T176"/>
    <mergeCell ref="U175:U176"/>
    <mergeCell ref="J175:J176"/>
    <mergeCell ref="K175:K176"/>
    <mergeCell ref="L175:L176"/>
    <mergeCell ref="M175:M176"/>
    <mergeCell ref="N175:N176"/>
    <mergeCell ref="O175:O176"/>
    <mergeCell ref="T172:T173"/>
    <mergeCell ref="U172:U173"/>
    <mergeCell ref="B175:B176"/>
    <mergeCell ref="C175:C176"/>
    <mergeCell ref="D175:D176"/>
    <mergeCell ref="E175:E176"/>
    <mergeCell ref="F175:F176"/>
    <mergeCell ref="G175:G176"/>
    <mergeCell ref="H175:H176"/>
    <mergeCell ref="I175:I176"/>
    <mergeCell ref="N172:N173"/>
    <mergeCell ref="O172:O173"/>
    <mergeCell ref="P172:P173"/>
    <mergeCell ref="Q172:Q173"/>
    <mergeCell ref="R172:R173"/>
    <mergeCell ref="S172:S173"/>
    <mergeCell ref="G172:G173"/>
    <mergeCell ref="H172:H173"/>
    <mergeCell ref="I172:I173"/>
    <mergeCell ref="J172:J173"/>
    <mergeCell ref="L172:L173"/>
    <mergeCell ref="M172:M173"/>
    <mergeCell ref="K172:K173"/>
    <mergeCell ref="Q169:Q170"/>
    <mergeCell ref="R169:R170"/>
    <mergeCell ref="S169:S170"/>
    <mergeCell ref="T169:T170"/>
    <mergeCell ref="U169:U170"/>
    <mergeCell ref="B172:B173"/>
    <mergeCell ref="C172:C173"/>
    <mergeCell ref="D172:D173"/>
    <mergeCell ref="E172:E173"/>
    <mergeCell ref="F172:F173"/>
    <mergeCell ref="K169:K170"/>
    <mergeCell ref="L169:L170"/>
    <mergeCell ref="M169:M170"/>
    <mergeCell ref="N169:N170"/>
    <mergeCell ref="O169:O170"/>
    <mergeCell ref="P169:P170"/>
    <mergeCell ref="U167:U168"/>
    <mergeCell ref="B169:B170"/>
    <mergeCell ref="C169:C170"/>
    <mergeCell ref="D169:D170"/>
    <mergeCell ref="E169:E170"/>
    <mergeCell ref="F169:F170"/>
    <mergeCell ref="G169:G170"/>
    <mergeCell ref="H169:H170"/>
    <mergeCell ref="I169:I170"/>
    <mergeCell ref="J169:J170"/>
    <mergeCell ref="O167:O168"/>
    <mergeCell ref="P167:P168"/>
    <mergeCell ref="Q167:Q168"/>
    <mergeCell ref="R167:R168"/>
    <mergeCell ref="S167:S168"/>
    <mergeCell ref="T167:T168"/>
    <mergeCell ref="I167:I168"/>
    <mergeCell ref="J167:J168"/>
    <mergeCell ref="K167:K168"/>
    <mergeCell ref="L167:L168"/>
    <mergeCell ref="M167:M168"/>
    <mergeCell ref="N167:N168"/>
    <mergeCell ref="S165:S166"/>
    <mergeCell ref="T165:T166"/>
    <mergeCell ref="U165:U166"/>
    <mergeCell ref="B167:B168"/>
    <mergeCell ref="C167:C168"/>
    <mergeCell ref="D167:D168"/>
    <mergeCell ref="E167:E168"/>
    <mergeCell ref="F167:F168"/>
    <mergeCell ref="G167:G168"/>
    <mergeCell ref="H167:H168"/>
    <mergeCell ref="M165:M166"/>
    <mergeCell ref="N165:N166"/>
    <mergeCell ref="O165:O166"/>
    <mergeCell ref="P165:P166"/>
    <mergeCell ref="Q165:Q166"/>
    <mergeCell ref="R165:R166"/>
    <mergeCell ref="G165:G166"/>
    <mergeCell ref="H165:H166"/>
    <mergeCell ref="I165:I166"/>
    <mergeCell ref="J165:J166"/>
    <mergeCell ref="K165:K166"/>
    <mergeCell ref="L165:L166"/>
    <mergeCell ref="Q163:Q164"/>
    <mergeCell ref="R163:R164"/>
    <mergeCell ref="S163:S164"/>
    <mergeCell ref="T163:T164"/>
    <mergeCell ref="U163:U164"/>
    <mergeCell ref="B165:B166"/>
    <mergeCell ref="C165:C166"/>
    <mergeCell ref="D165:D166"/>
    <mergeCell ref="E165:E166"/>
    <mergeCell ref="F165:F166"/>
    <mergeCell ref="K163:K164"/>
    <mergeCell ref="L163:L164"/>
    <mergeCell ref="M163:M164"/>
    <mergeCell ref="N163:N164"/>
    <mergeCell ref="O163:O164"/>
    <mergeCell ref="P163:P164"/>
    <mergeCell ref="U161:U162"/>
    <mergeCell ref="B163:B164"/>
    <mergeCell ref="C163:C164"/>
    <mergeCell ref="D163:D164"/>
    <mergeCell ref="E163:E164"/>
    <mergeCell ref="F163:F164"/>
    <mergeCell ref="G163:G164"/>
    <mergeCell ref="H163:H164"/>
    <mergeCell ref="I163:I164"/>
    <mergeCell ref="J163:J164"/>
    <mergeCell ref="O161:O162"/>
    <mergeCell ref="P161:P162"/>
    <mergeCell ref="Q161:Q162"/>
    <mergeCell ref="R161:R162"/>
    <mergeCell ref="S161:S162"/>
    <mergeCell ref="T161:T162"/>
    <mergeCell ref="I161:I162"/>
    <mergeCell ref="J161:J162"/>
    <mergeCell ref="K161:K162"/>
    <mergeCell ref="L161:L162"/>
    <mergeCell ref="M161:M162"/>
    <mergeCell ref="N161:N162"/>
    <mergeCell ref="S158:S159"/>
    <mergeCell ref="T158:T159"/>
    <mergeCell ref="U158:U159"/>
    <mergeCell ref="B161:B162"/>
    <mergeCell ref="C161:C162"/>
    <mergeCell ref="D161:D162"/>
    <mergeCell ref="E161:E162"/>
    <mergeCell ref="F161:F162"/>
    <mergeCell ref="G161:G162"/>
    <mergeCell ref="H161:H162"/>
    <mergeCell ref="M158:M159"/>
    <mergeCell ref="N158:N159"/>
    <mergeCell ref="O158:O159"/>
    <mergeCell ref="P158:P159"/>
    <mergeCell ref="Q158:Q159"/>
    <mergeCell ref="R158:R159"/>
    <mergeCell ref="G158:G159"/>
    <mergeCell ref="H158:H159"/>
    <mergeCell ref="I158:I159"/>
    <mergeCell ref="J158:J159"/>
    <mergeCell ref="K158:K159"/>
    <mergeCell ref="L158:L159"/>
    <mergeCell ref="Q155:Q156"/>
    <mergeCell ref="R155:R156"/>
    <mergeCell ref="S155:S156"/>
    <mergeCell ref="T155:T156"/>
    <mergeCell ref="U155:U156"/>
    <mergeCell ref="B158:B159"/>
    <mergeCell ref="C158:C159"/>
    <mergeCell ref="D158:D159"/>
    <mergeCell ref="E158:E159"/>
    <mergeCell ref="F158:F159"/>
    <mergeCell ref="K155:K156"/>
    <mergeCell ref="L155:L156"/>
    <mergeCell ref="M155:M156"/>
    <mergeCell ref="N155:N156"/>
    <mergeCell ref="O155:O156"/>
    <mergeCell ref="P155:P156"/>
    <mergeCell ref="U153:U154"/>
    <mergeCell ref="B155:B156"/>
    <mergeCell ref="C155:C156"/>
    <mergeCell ref="D155:D156"/>
    <mergeCell ref="E155:E156"/>
    <mergeCell ref="F155:F156"/>
    <mergeCell ref="G155:G156"/>
    <mergeCell ref="H155:H156"/>
    <mergeCell ref="I155:I156"/>
    <mergeCell ref="J155:J156"/>
    <mergeCell ref="O153:O154"/>
    <mergeCell ref="P153:P154"/>
    <mergeCell ref="Q153:Q154"/>
    <mergeCell ref="R153:R154"/>
    <mergeCell ref="S153:S154"/>
    <mergeCell ref="T153:T154"/>
    <mergeCell ref="I153:I154"/>
    <mergeCell ref="J153:J154"/>
    <mergeCell ref="K153:K154"/>
    <mergeCell ref="L153:L154"/>
    <mergeCell ref="M153:M154"/>
    <mergeCell ref="N153:N154"/>
    <mergeCell ref="S151:S152"/>
    <mergeCell ref="T151:T152"/>
    <mergeCell ref="U151:U152"/>
    <mergeCell ref="B153:B154"/>
    <mergeCell ref="C153:C154"/>
    <mergeCell ref="D153:D154"/>
    <mergeCell ref="E153:E154"/>
    <mergeCell ref="F153:F154"/>
    <mergeCell ref="G153:G154"/>
    <mergeCell ref="H153:H154"/>
    <mergeCell ref="M151:M152"/>
    <mergeCell ref="N151:N152"/>
    <mergeCell ref="O151:O152"/>
    <mergeCell ref="P151:P152"/>
    <mergeCell ref="Q151:Q152"/>
    <mergeCell ref="R151:R152"/>
    <mergeCell ref="G151:G152"/>
    <mergeCell ref="H151:H152"/>
    <mergeCell ref="I151:I152"/>
    <mergeCell ref="J151:J152"/>
    <mergeCell ref="K151:K152"/>
    <mergeCell ref="L151:L152"/>
    <mergeCell ref="Q149:Q150"/>
    <mergeCell ref="R149:R150"/>
    <mergeCell ref="S149:S150"/>
    <mergeCell ref="T149:T150"/>
    <mergeCell ref="U149:U150"/>
    <mergeCell ref="B151:B152"/>
    <mergeCell ref="C151:C152"/>
    <mergeCell ref="D151:D152"/>
    <mergeCell ref="E151:E152"/>
    <mergeCell ref="F151:F152"/>
    <mergeCell ref="K149:K150"/>
    <mergeCell ref="L149:L150"/>
    <mergeCell ref="M149:M150"/>
    <mergeCell ref="N149:N150"/>
    <mergeCell ref="O149:O150"/>
    <mergeCell ref="P149:P150"/>
    <mergeCell ref="U147:U148"/>
    <mergeCell ref="B149:B150"/>
    <mergeCell ref="C149:C150"/>
    <mergeCell ref="D149:D150"/>
    <mergeCell ref="E149:E150"/>
    <mergeCell ref="F149:F150"/>
    <mergeCell ref="G149:G150"/>
    <mergeCell ref="H149:H150"/>
    <mergeCell ref="I149:I150"/>
    <mergeCell ref="J149:J150"/>
    <mergeCell ref="O147:O148"/>
    <mergeCell ref="P147:P148"/>
    <mergeCell ref="Q147:Q148"/>
    <mergeCell ref="R147:R148"/>
    <mergeCell ref="S147:S148"/>
    <mergeCell ref="T147:T148"/>
    <mergeCell ref="I147:I148"/>
    <mergeCell ref="J147:J148"/>
    <mergeCell ref="K147:K148"/>
    <mergeCell ref="L147:L148"/>
    <mergeCell ref="M147:M148"/>
    <mergeCell ref="N147:N148"/>
    <mergeCell ref="S145:S146"/>
    <mergeCell ref="T145:T146"/>
    <mergeCell ref="U145:U146"/>
    <mergeCell ref="B147:B148"/>
    <mergeCell ref="C147:C148"/>
    <mergeCell ref="D147:D148"/>
    <mergeCell ref="E147:E148"/>
    <mergeCell ref="F147:F148"/>
    <mergeCell ref="G147:G148"/>
    <mergeCell ref="H147:H148"/>
    <mergeCell ref="M145:M146"/>
    <mergeCell ref="N145:N146"/>
    <mergeCell ref="O145:O146"/>
    <mergeCell ref="P145:P146"/>
    <mergeCell ref="Q145:Q146"/>
    <mergeCell ref="R145:R146"/>
    <mergeCell ref="G145:G146"/>
    <mergeCell ref="H145:H146"/>
    <mergeCell ref="I145:I146"/>
    <mergeCell ref="J145:J146"/>
    <mergeCell ref="K145:K146"/>
    <mergeCell ref="L145:L146"/>
    <mergeCell ref="Q142:Q143"/>
    <mergeCell ref="R142:R143"/>
    <mergeCell ref="S142:S143"/>
    <mergeCell ref="T142:T143"/>
    <mergeCell ref="U142:U143"/>
    <mergeCell ref="B145:B146"/>
    <mergeCell ref="C145:C146"/>
    <mergeCell ref="D145:D146"/>
    <mergeCell ref="E145:E146"/>
    <mergeCell ref="F145:F146"/>
    <mergeCell ref="K142:K143"/>
    <mergeCell ref="L142:L143"/>
    <mergeCell ref="M142:M143"/>
    <mergeCell ref="N142:N143"/>
    <mergeCell ref="O142:O143"/>
    <mergeCell ref="P142:P143"/>
    <mergeCell ref="U140:U141"/>
    <mergeCell ref="B142:B143"/>
    <mergeCell ref="C142:C143"/>
    <mergeCell ref="D142:D143"/>
    <mergeCell ref="E142:E143"/>
    <mergeCell ref="F142:F143"/>
    <mergeCell ref="G142:G143"/>
    <mergeCell ref="H142:H143"/>
    <mergeCell ref="I142:I143"/>
    <mergeCell ref="J142:J143"/>
    <mergeCell ref="O140:O141"/>
    <mergeCell ref="P140:P141"/>
    <mergeCell ref="Q140:Q141"/>
    <mergeCell ref="R140:R141"/>
    <mergeCell ref="S140:S141"/>
    <mergeCell ref="T140:T141"/>
    <mergeCell ref="I140:I141"/>
    <mergeCell ref="J140:J141"/>
    <mergeCell ref="K140:K141"/>
    <mergeCell ref="L140:L141"/>
    <mergeCell ref="M140:M141"/>
    <mergeCell ref="N140:N141"/>
    <mergeCell ref="S138:S139"/>
    <mergeCell ref="T138:T139"/>
    <mergeCell ref="U138:U139"/>
    <mergeCell ref="B140:B141"/>
    <mergeCell ref="C140:C141"/>
    <mergeCell ref="D140:D141"/>
    <mergeCell ref="E140:E141"/>
    <mergeCell ref="F140:F141"/>
    <mergeCell ref="G140:G141"/>
    <mergeCell ref="H140:H141"/>
    <mergeCell ref="M138:M139"/>
    <mergeCell ref="N138:N139"/>
    <mergeCell ref="O138:O139"/>
    <mergeCell ref="P138:P139"/>
    <mergeCell ref="Q138:Q139"/>
    <mergeCell ref="R138:R139"/>
    <mergeCell ref="G138:G139"/>
    <mergeCell ref="H138:H139"/>
    <mergeCell ref="I138:I139"/>
    <mergeCell ref="J138:J139"/>
    <mergeCell ref="K138:K139"/>
    <mergeCell ref="L138:L139"/>
    <mergeCell ref="Q135:Q136"/>
    <mergeCell ref="R135:R136"/>
    <mergeCell ref="S135:S136"/>
    <mergeCell ref="T135:T136"/>
    <mergeCell ref="U135:U136"/>
    <mergeCell ref="B138:B139"/>
    <mergeCell ref="C138:C139"/>
    <mergeCell ref="D138:D139"/>
    <mergeCell ref="E138:E139"/>
    <mergeCell ref="F138:F139"/>
    <mergeCell ref="K135:K136"/>
    <mergeCell ref="L135:L136"/>
    <mergeCell ref="M135:M136"/>
    <mergeCell ref="N135:N136"/>
    <mergeCell ref="O135:O136"/>
    <mergeCell ref="P135:P136"/>
    <mergeCell ref="U133:U134"/>
    <mergeCell ref="B135:B136"/>
    <mergeCell ref="C135:C136"/>
    <mergeCell ref="D135:D136"/>
    <mergeCell ref="E135:E136"/>
    <mergeCell ref="F135:F136"/>
    <mergeCell ref="G135:G136"/>
    <mergeCell ref="H135:H136"/>
    <mergeCell ref="I135:I136"/>
    <mergeCell ref="J135:J136"/>
    <mergeCell ref="O133:O134"/>
    <mergeCell ref="P133:P134"/>
    <mergeCell ref="Q133:Q134"/>
    <mergeCell ref="R133:R134"/>
    <mergeCell ref="S133:S134"/>
    <mergeCell ref="T133:T134"/>
    <mergeCell ref="I133:I134"/>
    <mergeCell ref="J133:J134"/>
    <mergeCell ref="K133:K134"/>
    <mergeCell ref="L133:L134"/>
    <mergeCell ref="M133:M134"/>
    <mergeCell ref="N133:N134"/>
    <mergeCell ref="S131:S132"/>
    <mergeCell ref="T131:T132"/>
    <mergeCell ref="U131:U132"/>
    <mergeCell ref="B133:B134"/>
    <mergeCell ref="C133:C134"/>
    <mergeCell ref="D133:D134"/>
    <mergeCell ref="E133:E134"/>
    <mergeCell ref="F133:F134"/>
    <mergeCell ref="G133:G134"/>
    <mergeCell ref="H133:H134"/>
    <mergeCell ref="M131:M132"/>
    <mergeCell ref="N131:N132"/>
    <mergeCell ref="O131:O132"/>
    <mergeCell ref="P131:P132"/>
    <mergeCell ref="Q131:Q132"/>
    <mergeCell ref="R131:R132"/>
    <mergeCell ref="G131:G132"/>
    <mergeCell ref="H131:H132"/>
    <mergeCell ref="I131:I132"/>
    <mergeCell ref="J131:J132"/>
    <mergeCell ref="K131:K132"/>
    <mergeCell ref="L131:L132"/>
    <mergeCell ref="Q129:Q130"/>
    <mergeCell ref="R129:R130"/>
    <mergeCell ref="S129:S130"/>
    <mergeCell ref="T129:T130"/>
    <mergeCell ref="U129:U130"/>
    <mergeCell ref="B131:B132"/>
    <mergeCell ref="C131:C132"/>
    <mergeCell ref="D131:D132"/>
    <mergeCell ref="E131:E132"/>
    <mergeCell ref="F131:F132"/>
    <mergeCell ref="K129:K130"/>
    <mergeCell ref="L129:L130"/>
    <mergeCell ref="M129:M130"/>
    <mergeCell ref="N129:N130"/>
    <mergeCell ref="O129:O130"/>
    <mergeCell ref="P129:P130"/>
    <mergeCell ref="U127:U128"/>
    <mergeCell ref="B129:B130"/>
    <mergeCell ref="C129:C130"/>
    <mergeCell ref="D129:D130"/>
    <mergeCell ref="E129:E130"/>
    <mergeCell ref="F129:F130"/>
    <mergeCell ref="G129:G130"/>
    <mergeCell ref="H129:H130"/>
    <mergeCell ref="I129:I130"/>
    <mergeCell ref="J129:J130"/>
    <mergeCell ref="O127:O128"/>
    <mergeCell ref="P127:P128"/>
    <mergeCell ref="Q127:Q128"/>
    <mergeCell ref="R127:R128"/>
    <mergeCell ref="S127:S128"/>
    <mergeCell ref="T127:T128"/>
    <mergeCell ref="I127:I128"/>
    <mergeCell ref="J127:J128"/>
    <mergeCell ref="K127:K128"/>
    <mergeCell ref="L127:L128"/>
    <mergeCell ref="M127:M128"/>
    <mergeCell ref="N127:N128"/>
    <mergeCell ref="S125:S126"/>
    <mergeCell ref="T125:T126"/>
    <mergeCell ref="U125:U126"/>
    <mergeCell ref="B127:B128"/>
    <mergeCell ref="C127:C128"/>
    <mergeCell ref="D127:D128"/>
    <mergeCell ref="E127:E128"/>
    <mergeCell ref="F127:F128"/>
    <mergeCell ref="G127:G128"/>
    <mergeCell ref="H127:H128"/>
    <mergeCell ref="M125:M126"/>
    <mergeCell ref="N125:N126"/>
    <mergeCell ref="O125:O126"/>
    <mergeCell ref="P125:P126"/>
    <mergeCell ref="Q125:Q126"/>
    <mergeCell ref="R125:R126"/>
    <mergeCell ref="G125:G126"/>
    <mergeCell ref="H125:H126"/>
    <mergeCell ref="I125:I126"/>
    <mergeCell ref="J125:J126"/>
    <mergeCell ref="K125:K126"/>
    <mergeCell ref="L125:L126"/>
    <mergeCell ref="Q123:Q124"/>
    <mergeCell ref="R123:R124"/>
    <mergeCell ref="S123:S124"/>
    <mergeCell ref="T123:T124"/>
    <mergeCell ref="U123:U124"/>
    <mergeCell ref="B125:B126"/>
    <mergeCell ref="C125:C126"/>
    <mergeCell ref="D125:D126"/>
    <mergeCell ref="E125:E126"/>
    <mergeCell ref="F125:F126"/>
    <mergeCell ref="K123:K124"/>
    <mergeCell ref="L123:L124"/>
    <mergeCell ref="M123:M124"/>
    <mergeCell ref="N123:N124"/>
    <mergeCell ref="O123:O124"/>
    <mergeCell ref="P123:P124"/>
    <mergeCell ref="U121:U122"/>
    <mergeCell ref="B123:B124"/>
    <mergeCell ref="C123:C124"/>
    <mergeCell ref="D123:D124"/>
    <mergeCell ref="E123:E124"/>
    <mergeCell ref="F123:F124"/>
    <mergeCell ref="G123:G124"/>
    <mergeCell ref="H123:H124"/>
    <mergeCell ref="I123:I124"/>
    <mergeCell ref="J123:J124"/>
    <mergeCell ref="O121:O122"/>
    <mergeCell ref="P121:P122"/>
    <mergeCell ref="Q121:Q122"/>
    <mergeCell ref="R121:R122"/>
    <mergeCell ref="S121:S122"/>
    <mergeCell ref="T121:T122"/>
    <mergeCell ref="I121:I122"/>
    <mergeCell ref="J121:J122"/>
    <mergeCell ref="K121:K122"/>
    <mergeCell ref="L121:L122"/>
    <mergeCell ref="M121:M122"/>
    <mergeCell ref="N121:N122"/>
    <mergeCell ref="S118:S119"/>
    <mergeCell ref="T118:T119"/>
    <mergeCell ref="U118:U119"/>
    <mergeCell ref="B121:B122"/>
    <mergeCell ref="C121:C122"/>
    <mergeCell ref="D121:D122"/>
    <mergeCell ref="E121:E122"/>
    <mergeCell ref="F121:F122"/>
    <mergeCell ref="G121:G122"/>
    <mergeCell ref="H121:H122"/>
    <mergeCell ref="M118:M119"/>
    <mergeCell ref="N118:N119"/>
    <mergeCell ref="O118:O119"/>
    <mergeCell ref="P118:P119"/>
    <mergeCell ref="Q118:Q119"/>
    <mergeCell ref="R118:R119"/>
    <mergeCell ref="G118:G119"/>
    <mergeCell ref="H118:H119"/>
    <mergeCell ref="I118:I119"/>
    <mergeCell ref="J118:J119"/>
    <mergeCell ref="K118:K119"/>
    <mergeCell ref="L118:L119"/>
    <mergeCell ref="Q116:Q117"/>
    <mergeCell ref="R116:R117"/>
    <mergeCell ref="S116:S117"/>
    <mergeCell ref="T116:T117"/>
    <mergeCell ref="U116:U117"/>
    <mergeCell ref="B118:B119"/>
    <mergeCell ref="C118:C119"/>
    <mergeCell ref="D118:D119"/>
    <mergeCell ref="E118:E119"/>
    <mergeCell ref="F118:F119"/>
    <mergeCell ref="K116:K117"/>
    <mergeCell ref="L116:L117"/>
    <mergeCell ref="M116:M117"/>
    <mergeCell ref="N116:N117"/>
    <mergeCell ref="O116:O117"/>
    <mergeCell ref="P116:P117"/>
    <mergeCell ref="U114:U115"/>
    <mergeCell ref="B116:B117"/>
    <mergeCell ref="C116:C117"/>
    <mergeCell ref="D116:D117"/>
    <mergeCell ref="E116:E117"/>
    <mergeCell ref="F116:F117"/>
    <mergeCell ref="G116:G117"/>
    <mergeCell ref="H116:H117"/>
    <mergeCell ref="I116:I117"/>
    <mergeCell ref="J116:J117"/>
    <mergeCell ref="O114:O115"/>
    <mergeCell ref="P114:P115"/>
    <mergeCell ref="Q114:Q115"/>
    <mergeCell ref="R114:R115"/>
    <mergeCell ref="S114:S115"/>
    <mergeCell ref="T114:T115"/>
    <mergeCell ref="I114:I115"/>
    <mergeCell ref="J114:J115"/>
    <mergeCell ref="K114:K115"/>
    <mergeCell ref="L114:L115"/>
    <mergeCell ref="M114:M115"/>
    <mergeCell ref="N114:N115"/>
    <mergeCell ref="S111:S112"/>
    <mergeCell ref="T111:T112"/>
    <mergeCell ref="U111:U112"/>
    <mergeCell ref="B114:B115"/>
    <mergeCell ref="C114:C115"/>
    <mergeCell ref="D114:D115"/>
    <mergeCell ref="E114:E115"/>
    <mergeCell ref="F114:F115"/>
    <mergeCell ref="G114:G115"/>
    <mergeCell ref="H114:H115"/>
    <mergeCell ref="M111:M112"/>
    <mergeCell ref="N111:N112"/>
    <mergeCell ref="O111:O112"/>
    <mergeCell ref="P111:P112"/>
    <mergeCell ref="Q111:Q112"/>
    <mergeCell ref="R111:R112"/>
    <mergeCell ref="G111:G112"/>
    <mergeCell ref="H111:H112"/>
    <mergeCell ref="I111:I112"/>
    <mergeCell ref="J111:J112"/>
    <mergeCell ref="K111:K112"/>
    <mergeCell ref="L111:L112"/>
    <mergeCell ref="Q109:Q110"/>
    <mergeCell ref="R109:R110"/>
    <mergeCell ref="S109:S110"/>
    <mergeCell ref="T109:T110"/>
    <mergeCell ref="U109:U110"/>
    <mergeCell ref="B111:B112"/>
    <mergeCell ref="C111:C112"/>
    <mergeCell ref="D111:D112"/>
    <mergeCell ref="E111:E112"/>
    <mergeCell ref="F111:F112"/>
    <mergeCell ref="K109:K110"/>
    <mergeCell ref="L109:L110"/>
    <mergeCell ref="M109:M110"/>
    <mergeCell ref="N109:N110"/>
    <mergeCell ref="O109:O110"/>
    <mergeCell ref="P109:P110"/>
    <mergeCell ref="U107:U108"/>
    <mergeCell ref="B109:B110"/>
    <mergeCell ref="C109:C110"/>
    <mergeCell ref="D109:D110"/>
    <mergeCell ref="E109:E110"/>
    <mergeCell ref="F109:F110"/>
    <mergeCell ref="G109:G110"/>
    <mergeCell ref="H109:H110"/>
    <mergeCell ref="I109:I110"/>
    <mergeCell ref="J109:J110"/>
    <mergeCell ref="O107:O108"/>
    <mergeCell ref="P107:P108"/>
    <mergeCell ref="Q107:Q108"/>
    <mergeCell ref="R107:R108"/>
    <mergeCell ref="S107:S108"/>
    <mergeCell ref="T107:T108"/>
    <mergeCell ref="I107:I108"/>
    <mergeCell ref="J107:J108"/>
    <mergeCell ref="K107:K108"/>
    <mergeCell ref="L107:L108"/>
    <mergeCell ref="M107:M108"/>
    <mergeCell ref="N107:N108"/>
    <mergeCell ref="S105:S106"/>
    <mergeCell ref="T105:T106"/>
    <mergeCell ref="U105:U106"/>
    <mergeCell ref="B107:B108"/>
    <mergeCell ref="C107:C108"/>
    <mergeCell ref="D107:D108"/>
    <mergeCell ref="E107:E108"/>
    <mergeCell ref="F107:F108"/>
    <mergeCell ref="G107:G108"/>
    <mergeCell ref="H107:H108"/>
    <mergeCell ref="M105:M106"/>
    <mergeCell ref="N105:N106"/>
    <mergeCell ref="O105:O106"/>
    <mergeCell ref="P105:P106"/>
    <mergeCell ref="Q105:Q106"/>
    <mergeCell ref="R105:R106"/>
    <mergeCell ref="G105:G106"/>
    <mergeCell ref="H105:H106"/>
    <mergeCell ref="I105:I106"/>
    <mergeCell ref="J105:J106"/>
    <mergeCell ref="K105:K106"/>
    <mergeCell ref="L105:L106"/>
    <mergeCell ref="Q103:Q104"/>
    <mergeCell ref="R103:R104"/>
    <mergeCell ref="S103:S104"/>
    <mergeCell ref="T103:T104"/>
    <mergeCell ref="U103:U104"/>
    <mergeCell ref="B105:B106"/>
    <mergeCell ref="C105:C106"/>
    <mergeCell ref="D105:D106"/>
    <mergeCell ref="E105:E106"/>
    <mergeCell ref="F105:F106"/>
    <mergeCell ref="K103:K104"/>
    <mergeCell ref="L103:L104"/>
    <mergeCell ref="M103:M104"/>
    <mergeCell ref="N103:N104"/>
    <mergeCell ref="O103:O104"/>
    <mergeCell ref="P103:P104"/>
    <mergeCell ref="U101:U102"/>
    <mergeCell ref="B103:B104"/>
    <mergeCell ref="C103:C104"/>
    <mergeCell ref="D103:D104"/>
    <mergeCell ref="E103:E104"/>
    <mergeCell ref="F103:F104"/>
    <mergeCell ref="G103:G104"/>
    <mergeCell ref="H103:H104"/>
    <mergeCell ref="I103:I104"/>
    <mergeCell ref="J103:J104"/>
    <mergeCell ref="O101:O102"/>
    <mergeCell ref="P101:P102"/>
    <mergeCell ref="Q101:Q102"/>
    <mergeCell ref="R101:R102"/>
    <mergeCell ref="S101:S102"/>
    <mergeCell ref="T101:T102"/>
    <mergeCell ref="I101:I102"/>
    <mergeCell ref="J101:J102"/>
    <mergeCell ref="K101:K102"/>
    <mergeCell ref="L101:L102"/>
    <mergeCell ref="M101:M102"/>
    <mergeCell ref="N101:N102"/>
    <mergeCell ref="T99:T100"/>
    <mergeCell ref="U99:U100"/>
    <mergeCell ref="A101:A110"/>
    <mergeCell ref="B101:B102"/>
    <mergeCell ref="C101:C102"/>
    <mergeCell ref="D101:D102"/>
    <mergeCell ref="E101:E102"/>
    <mergeCell ref="F101:F102"/>
    <mergeCell ref="G101:G102"/>
    <mergeCell ref="H101:H102"/>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P97:P98"/>
    <mergeCell ref="Q97:Q98"/>
    <mergeCell ref="R97:R98"/>
    <mergeCell ref="S97:S98"/>
    <mergeCell ref="T97:T98"/>
    <mergeCell ref="U97:U98"/>
    <mergeCell ref="J97:J98"/>
    <mergeCell ref="K97:K98"/>
    <mergeCell ref="L97:L98"/>
    <mergeCell ref="M97:M98"/>
    <mergeCell ref="N97:N98"/>
    <mergeCell ref="O97:O98"/>
    <mergeCell ref="T94:T95"/>
    <mergeCell ref="U94:U95"/>
    <mergeCell ref="B97:B98"/>
    <mergeCell ref="C97:C98"/>
    <mergeCell ref="D97:D98"/>
    <mergeCell ref="E97:E98"/>
    <mergeCell ref="F97:F98"/>
    <mergeCell ref="G97:G98"/>
    <mergeCell ref="H97:H98"/>
    <mergeCell ref="I97:I98"/>
    <mergeCell ref="N94:N95"/>
    <mergeCell ref="O94:O95"/>
    <mergeCell ref="P94:P95"/>
    <mergeCell ref="Q94:Q95"/>
    <mergeCell ref="R94:R95"/>
    <mergeCell ref="S94:S95"/>
    <mergeCell ref="H94:H95"/>
    <mergeCell ref="I94:I95"/>
    <mergeCell ref="U89:U90"/>
    <mergeCell ref="J94:J95"/>
    <mergeCell ref="K94:K95"/>
    <mergeCell ref="L94:L95"/>
    <mergeCell ref="M94:M95"/>
    <mergeCell ref="B94:B95"/>
    <mergeCell ref="C94:C95"/>
    <mergeCell ref="D94:D95"/>
    <mergeCell ref="E94:E95"/>
    <mergeCell ref="F94:F95"/>
    <mergeCell ref="G94:G95"/>
    <mergeCell ref="P91:P92"/>
    <mergeCell ref="Q91:Q92"/>
    <mergeCell ref="R91:R92"/>
    <mergeCell ref="S91:S92"/>
    <mergeCell ref="T91:T92"/>
    <mergeCell ref="U91:U92"/>
    <mergeCell ref="J91:J92"/>
    <mergeCell ref="K91:K92"/>
    <mergeCell ref="L91:L92"/>
    <mergeCell ref="M91:M92"/>
    <mergeCell ref="N91:N92"/>
    <mergeCell ref="O91:O92"/>
    <mergeCell ref="B91:B92"/>
    <mergeCell ref="C91:C92"/>
    <mergeCell ref="D91:D92"/>
    <mergeCell ref="E91:E92"/>
    <mergeCell ref="F91:F92"/>
    <mergeCell ref="G91:G92"/>
    <mergeCell ref="H91:H92"/>
    <mergeCell ref="I91:I92"/>
    <mergeCell ref="A89:A90"/>
    <mergeCell ref="B89:B90"/>
    <mergeCell ref="C89:C90"/>
    <mergeCell ref="D89:D90"/>
    <mergeCell ref="E89:E90"/>
    <mergeCell ref="F89:F90"/>
    <mergeCell ref="G89:G90"/>
    <mergeCell ref="M86:M87"/>
    <mergeCell ref="N86:N87"/>
    <mergeCell ref="O86:O87"/>
    <mergeCell ref="P86:P87"/>
    <mergeCell ref="Q86:Q87"/>
    <mergeCell ref="R86:R87"/>
    <mergeCell ref="G86:G87"/>
    <mergeCell ref="H86:H87"/>
    <mergeCell ref="I86:I87"/>
    <mergeCell ref="J86:J87"/>
    <mergeCell ref="K86:K87"/>
    <mergeCell ref="L86:L87"/>
    <mergeCell ref="U84:U85"/>
    <mergeCell ref="B86:B87"/>
    <mergeCell ref="C86:C87"/>
    <mergeCell ref="D86:D87"/>
    <mergeCell ref="E86:E87"/>
    <mergeCell ref="F86:F87"/>
    <mergeCell ref="K84:K85"/>
    <mergeCell ref="L84:L85"/>
    <mergeCell ref="M84:M85"/>
    <mergeCell ref="N84:N85"/>
    <mergeCell ref="O84:O85"/>
    <mergeCell ref="P84:P85"/>
    <mergeCell ref="N89:N90"/>
    <mergeCell ref="O89:O90"/>
    <mergeCell ref="P89:P90"/>
    <mergeCell ref="Q89:Q90"/>
    <mergeCell ref="R89:R90"/>
    <mergeCell ref="S89:S90"/>
    <mergeCell ref="H89:H90"/>
    <mergeCell ref="I89:I90"/>
    <mergeCell ref="J89:J90"/>
    <mergeCell ref="K89:K90"/>
    <mergeCell ref="L89:L90"/>
    <mergeCell ref="M89:M90"/>
    <mergeCell ref="B84:B85"/>
    <mergeCell ref="C84:C85"/>
    <mergeCell ref="D84:D85"/>
    <mergeCell ref="E84:E85"/>
    <mergeCell ref="S86:S87"/>
    <mergeCell ref="T86:T87"/>
    <mergeCell ref="U86:U87"/>
    <mergeCell ref="T89:T90"/>
    <mergeCell ref="F84:F85"/>
    <mergeCell ref="G84:G85"/>
    <mergeCell ref="H84:H85"/>
    <mergeCell ref="I84:I85"/>
    <mergeCell ref="J84:J85"/>
    <mergeCell ref="O82:O83"/>
    <mergeCell ref="P82:P83"/>
    <mergeCell ref="Q82:Q83"/>
    <mergeCell ref="R82:R83"/>
    <mergeCell ref="S82:S83"/>
    <mergeCell ref="T82:T83"/>
    <mergeCell ref="I82:I83"/>
    <mergeCell ref="J82:J83"/>
    <mergeCell ref="K82:K83"/>
    <mergeCell ref="L82:L83"/>
    <mergeCell ref="M82:M83"/>
    <mergeCell ref="N82:N83"/>
    <mergeCell ref="Q84:Q85"/>
    <mergeCell ref="R84:R85"/>
    <mergeCell ref="S84:S85"/>
    <mergeCell ref="T84:T85"/>
    <mergeCell ref="S80:S81"/>
    <mergeCell ref="T80:T81"/>
    <mergeCell ref="U80:U81"/>
    <mergeCell ref="B82:B83"/>
    <mergeCell ref="C82:C83"/>
    <mergeCell ref="D82:D83"/>
    <mergeCell ref="E82:E83"/>
    <mergeCell ref="F82:F83"/>
    <mergeCell ref="G82:G83"/>
    <mergeCell ref="H82:H83"/>
    <mergeCell ref="M80:M81"/>
    <mergeCell ref="N80:N81"/>
    <mergeCell ref="O80:O81"/>
    <mergeCell ref="P80:P81"/>
    <mergeCell ref="Q80:Q81"/>
    <mergeCell ref="R80:R81"/>
    <mergeCell ref="G80:G81"/>
    <mergeCell ref="H80:H81"/>
    <mergeCell ref="I80:I81"/>
    <mergeCell ref="J80:J81"/>
    <mergeCell ref="K80:K81"/>
    <mergeCell ref="L80:L81"/>
    <mergeCell ref="U82:U83"/>
    <mergeCell ref="Q78:Q79"/>
    <mergeCell ref="R78:R79"/>
    <mergeCell ref="S78:S79"/>
    <mergeCell ref="T78:T79"/>
    <mergeCell ref="U78:U79"/>
    <mergeCell ref="B80:B81"/>
    <mergeCell ref="C80:C81"/>
    <mergeCell ref="D80:D81"/>
    <mergeCell ref="E80:E81"/>
    <mergeCell ref="F80:F81"/>
    <mergeCell ref="K78:K79"/>
    <mergeCell ref="L78:L79"/>
    <mergeCell ref="M78:M79"/>
    <mergeCell ref="N78:N79"/>
    <mergeCell ref="O78:O79"/>
    <mergeCell ref="P78:P79"/>
    <mergeCell ref="U76:U77"/>
    <mergeCell ref="B78:B79"/>
    <mergeCell ref="C78:C79"/>
    <mergeCell ref="D78:D79"/>
    <mergeCell ref="E78:E79"/>
    <mergeCell ref="F78:F79"/>
    <mergeCell ref="G78:G79"/>
    <mergeCell ref="H78:H79"/>
    <mergeCell ref="I78:I79"/>
    <mergeCell ref="J78:J79"/>
    <mergeCell ref="O76:O77"/>
    <mergeCell ref="P76:P77"/>
    <mergeCell ref="Q76:Q77"/>
    <mergeCell ref="R76:R77"/>
    <mergeCell ref="S76:S77"/>
    <mergeCell ref="T76:T77"/>
    <mergeCell ref="I76:I77"/>
    <mergeCell ref="J76:J77"/>
    <mergeCell ref="K76:K77"/>
    <mergeCell ref="L76:L77"/>
    <mergeCell ref="M76:M77"/>
    <mergeCell ref="N76:N77"/>
    <mergeCell ref="S74:S75"/>
    <mergeCell ref="T74:T75"/>
    <mergeCell ref="U74:U75"/>
    <mergeCell ref="B76:B77"/>
    <mergeCell ref="C76:C77"/>
    <mergeCell ref="D76:D77"/>
    <mergeCell ref="E76:E77"/>
    <mergeCell ref="F76:F77"/>
    <mergeCell ref="G76:G77"/>
    <mergeCell ref="H76:H77"/>
    <mergeCell ref="M74:M75"/>
    <mergeCell ref="N74:N75"/>
    <mergeCell ref="O74:O75"/>
    <mergeCell ref="P74:P75"/>
    <mergeCell ref="Q74:Q75"/>
    <mergeCell ref="R74:R75"/>
    <mergeCell ref="G74:G75"/>
    <mergeCell ref="H74:H75"/>
    <mergeCell ref="I74:I75"/>
    <mergeCell ref="J74:J75"/>
    <mergeCell ref="K74:K75"/>
    <mergeCell ref="L74:L75"/>
    <mergeCell ref="Q72:Q73"/>
    <mergeCell ref="R72:R73"/>
    <mergeCell ref="S72:S73"/>
    <mergeCell ref="T72:T73"/>
    <mergeCell ref="U72:U73"/>
    <mergeCell ref="B74:B75"/>
    <mergeCell ref="C74:C75"/>
    <mergeCell ref="D74:D75"/>
    <mergeCell ref="E74:E75"/>
    <mergeCell ref="F74:F75"/>
    <mergeCell ref="K72:K73"/>
    <mergeCell ref="L72:L73"/>
    <mergeCell ref="M72:M73"/>
    <mergeCell ref="N72:N73"/>
    <mergeCell ref="O72:O73"/>
    <mergeCell ref="P72:P73"/>
    <mergeCell ref="U70:U71"/>
    <mergeCell ref="B72:B73"/>
    <mergeCell ref="C72:C73"/>
    <mergeCell ref="D72:D73"/>
    <mergeCell ref="E72:E73"/>
    <mergeCell ref="F72:F73"/>
    <mergeCell ref="G72:G73"/>
    <mergeCell ref="H72:H73"/>
    <mergeCell ref="I72:I73"/>
    <mergeCell ref="J72:J73"/>
    <mergeCell ref="O70:O71"/>
    <mergeCell ref="P70:P71"/>
    <mergeCell ref="Q70:Q71"/>
    <mergeCell ref="R70:R71"/>
    <mergeCell ref="S70:S71"/>
    <mergeCell ref="T70:T71"/>
    <mergeCell ref="U68:U69"/>
    <mergeCell ref="B70:B71"/>
    <mergeCell ref="C70:C71"/>
    <mergeCell ref="D70:D71"/>
    <mergeCell ref="E70:E71"/>
    <mergeCell ref="F70:F71"/>
    <mergeCell ref="G70:G71"/>
    <mergeCell ref="H70:H71"/>
    <mergeCell ref="M68:M69"/>
    <mergeCell ref="N68:N69"/>
    <mergeCell ref="O68:O69"/>
    <mergeCell ref="P68:P69"/>
    <mergeCell ref="Q68:Q69"/>
    <mergeCell ref="R68:R69"/>
    <mergeCell ref="G68:G69"/>
    <mergeCell ref="H68:H69"/>
    <mergeCell ref="I68:I69"/>
    <mergeCell ref="J68:J69"/>
    <mergeCell ref="K68:K69"/>
    <mergeCell ref="L68:L69"/>
    <mergeCell ref="H66:H67"/>
    <mergeCell ref="I66:I67"/>
    <mergeCell ref="J66:J67"/>
    <mergeCell ref="O64:O65"/>
    <mergeCell ref="P64:P65"/>
    <mergeCell ref="Q64:Q65"/>
    <mergeCell ref="R64:R65"/>
    <mergeCell ref="S64:S65"/>
    <mergeCell ref="T64:T65"/>
    <mergeCell ref="I70:I71"/>
    <mergeCell ref="J70:J71"/>
    <mergeCell ref="K70:K71"/>
    <mergeCell ref="L70:L71"/>
    <mergeCell ref="M70:M71"/>
    <mergeCell ref="N70:N71"/>
    <mergeCell ref="S68:S69"/>
    <mergeCell ref="T68:T69"/>
    <mergeCell ref="P62:P63"/>
    <mergeCell ref="Q62:Q63"/>
    <mergeCell ref="R62:R63"/>
    <mergeCell ref="G62:G63"/>
    <mergeCell ref="H62:H63"/>
    <mergeCell ref="I62:I63"/>
    <mergeCell ref="J62:J63"/>
    <mergeCell ref="K62:K63"/>
    <mergeCell ref="L62:L63"/>
    <mergeCell ref="Q66:Q67"/>
    <mergeCell ref="R66:R67"/>
    <mergeCell ref="S66:S67"/>
    <mergeCell ref="T66:T67"/>
    <mergeCell ref="U66:U67"/>
    <mergeCell ref="B68:B69"/>
    <mergeCell ref="C68:C69"/>
    <mergeCell ref="D68:D69"/>
    <mergeCell ref="E68:E69"/>
    <mergeCell ref="F68:F69"/>
    <mergeCell ref="K66:K67"/>
    <mergeCell ref="L66:L67"/>
    <mergeCell ref="M66:M67"/>
    <mergeCell ref="N66:N67"/>
    <mergeCell ref="O66:O67"/>
    <mergeCell ref="P66:P67"/>
    <mergeCell ref="U64:U65"/>
    <mergeCell ref="B66:B67"/>
    <mergeCell ref="C66:C67"/>
    <mergeCell ref="D66:D67"/>
    <mergeCell ref="E66:E67"/>
    <mergeCell ref="F66:F67"/>
    <mergeCell ref="G66:G67"/>
    <mergeCell ref="U59:U60"/>
    <mergeCell ref="B62:B63"/>
    <mergeCell ref="C62:C63"/>
    <mergeCell ref="D62:D63"/>
    <mergeCell ref="E62:E63"/>
    <mergeCell ref="F62:F63"/>
    <mergeCell ref="J59:J60"/>
    <mergeCell ref="L59:L60"/>
    <mergeCell ref="M59:M60"/>
    <mergeCell ref="N59:N60"/>
    <mergeCell ref="O59:O60"/>
    <mergeCell ref="P59:P60"/>
    <mergeCell ref="K59:K60"/>
    <mergeCell ref="I64:I65"/>
    <mergeCell ref="J64:J65"/>
    <mergeCell ref="K64:K65"/>
    <mergeCell ref="L64:L65"/>
    <mergeCell ref="M64:M65"/>
    <mergeCell ref="N64:N65"/>
    <mergeCell ref="S62:S63"/>
    <mergeCell ref="T62:T63"/>
    <mergeCell ref="U62:U63"/>
    <mergeCell ref="B64:B65"/>
    <mergeCell ref="C64:C65"/>
    <mergeCell ref="D64:D65"/>
    <mergeCell ref="E64:E65"/>
    <mergeCell ref="F64:F65"/>
    <mergeCell ref="G64:G65"/>
    <mergeCell ref="H64:H65"/>
    <mergeCell ref="M62:M63"/>
    <mergeCell ref="N62:N63"/>
    <mergeCell ref="O62:O63"/>
    <mergeCell ref="T56:T57"/>
    <mergeCell ref="U56:U57"/>
    <mergeCell ref="B59:B60"/>
    <mergeCell ref="C59:C60"/>
    <mergeCell ref="D59:D60"/>
    <mergeCell ref="E59:E60"/>
    <mergeCell ref="F59:F60"/>
    <mergeCell ref="G59:G60"/>
    <mergeCell ref="H59:H60"/>
    <mergeCell ref="I59:I60"/>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Q59:Q60"/>
    <mergeCell ref="R59:R60"/>
    <mergeCell ref="S59:S60"/>
    <mergeCell ref="T59:T60"/>
    <mergeCell ref="P54:P55"/>
    <mergeCell ref="Q54:Q55"/>
    <mergeCell ref="R54:R55"/>
    <mergeCell ref="S54:S55"/>
    <mergeCell ref="T54:T55"/>
    <mergeCell ref="U54:U55"/>
    <mergeCell ref="J54:J55"/>
    <mergeCell ref="K54:K55"/>
    <mergeCell ref="L54:L55"/>
    <mergeCell ref="M54:M55"/>
    <mergeCell ref="N54:N55"/>
    <mergeCell ref="O54:O55"/>
    <mergeCell ref="T52:T53"/>
    <mergeCell ref="U52:U53"/>
    <mergeCell ref="B54:B55"/>
    <mergeCell ref="C54:C55"/>
    <mergeCell ref="D54:D55"/>
    <mergeCell ref="E54:E55"/>
    <mergeCell ref="F54:F55"/>
    <mergeCell ref="G54:G55"/>
    <mergeCell ref="H54:H55"/>
    <mergeCell ref="I54:I55"/>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P50:P51"/>
    <mergeCell ref="Q50:Q51"/>
    <mergeCell ref="R50:R51"/>
    <mergeCell ref="S50:S51"/>
    <mergeCell ref="T50:T51"/>
    <mergeCell ref="U50:U51"/>
    <mergeCell ref="J50:J51"/>
    <mergeCell ref="K50:K51"/>
    <mergeCell ref="L50:L51"/>
    <mergeCell ref="M50:M51"/>
    <mergeCell ref="N50:N51"/>
    <mergeCell ref="O50:O51"/>
    <mergeCell ref="T48:T49"/>
    <mergeCell ref="U48:U49"/>
    <mergeCell ref="B50:B51"/>
    <mergeCell ref="C50:C51"/>
    <mergeCell ref="D50:D51"/>
    <mergeCell ref="E50:E51"/>
    <mergeCell ref="F50:F51"/>
    <mergeCell ref="G50:G51"/>
    <mergeCell ref="H50:H51"/>
    <mergeCell ref="I50:I51"/>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P46:P47"/>
    <mergeCell ref="Q46:Q47"/>
    <mergeCell ref="R46:R47"/>
    <mergeCell ref="S46:S47"/>
    <mergeCell ref="T46:T47"/>
    <mergeCell ref="U46:U47"/>
    <mergeCell ref="J46:J47"/>
    <mergeCell ref="K46:K47"/>
    <mergeCell ref="L46:L47"/>
    <mergeCell ref="M46:M47"/>
    <mergeCell ref="N46:N47"/>
    <mergeCell ref="O46:O47"/>
    <mergeCell ref="T42:T43"/>
    <mergeCell ref="U42:U43"/>
    <mergeCell ref="B46:B47"/>
    <mergeCell ref="C46:C47"/>
    <mergeCell ref="D46:D47"/>
    <mergeCell ref="E46:E47"/>
    <mergeCell ref="F46:F47"/>
    <mergeCell ref="G46:G47"/>
    <mergeCell ref="H46:H47"/>
    <mergeCell ref="I46:I47"/>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P40:P41"/>
    <mergeCell ref="Q40:Q41"/>
    <mergeCell ref="R40:R41"/>
    <mergeCell ref="S40:S41"/>
    <mergeCell ref="T40:T41"/>
    <mergeCell ref="U40:U41"/>
    <mergeCell ref="J40:J41"/>
    <mergeCell ref="K40:K41"/>
    <mergeCell ref="L40:L41"/>
    <mergeCell ref="M40:M41"/>
    <mergeCell ref="N40:N41"/>
    <mergeCell ref="O40:O41"/>
    <mergeCell ref="T38:T39"/>
    <mergeCell ref="U38:U39"/>
    <mergeCell ref="B40:B41"/>
    <mergeCell ref="C40:C41"/>
    <mergeCell ref="D40:D41"/>
    <mergeCell ref="E40:E41"/>
    <mergeCell ref="F40:F41"/>
    <mergeCell ref="G40:G41"/>
    <mergeCell ref="H40:H41"/>
    <mergeCell ref="I40:I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P36:P37"/>
    <mergeCell ref="Q36:Q37"/>
    <mergeCell ref="R36:R37"/>
    <mergeCell ref="S36:S37"/>
    <mergeCell ref="T36:T37"/>
    <mergeCell ref="U36:U37"/>
    <mergeCell ref="J36:J37"/>
    <mergeCell ref="K36:K37"/>
    <mergeCell ref="L36:L37"/>
    <mergeCell ref="M36:M37"/>
    <mergeCell ref="N36:N37"/>
    <mergeCell ref="O36:O37"/>
    <mergeCell ref="T34:T35"/>
    <mergeCell ref="U34:U35"/>
    <mergeCell ref="B36:B37"/>
    <mergeCell ref="C36:C37"/>
    <mergeCell ref="D36:D37"/>
    <mergeCell ref="E36:E37"/>
    <mergeCell ref="F36:F37"/>
    <mergeCell ref="G36:G37"/>
    <mergeCell ref="H36:H37"/>
    <mergeCell ref="I36:I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P32:P33"/>
    <mergeCell ref="Q32:Q33"/>
    <mergeCell ref="R32:R33"/>
    <mergeCell ref="S32:S33"/>
    <mergeCell ref="T32:T33"/>
    <mergeCell ref="U32:U33"/>
    <mergeCell ref="J32:J33"/>
    <mergeCell ref="K32:K33"/>
    <mergeCell ref="L32:L33"/>
    <mergeCell ref="M32:M33"/>
    <mergeCell ref="N32:N33"/>
    <mergeCell ref="O32:O33"/>
    <mergeCell ref="T30:T31"/>
    <mergeCell ref="U30:U31"/>
    <mergeCell ref="B32:B33"/>
    <mergeCell ref="C32:C33"/>
    <mergeCell ref="D32:D33"/>
    <mergeCell ref="E32:E33"/>
    <mergeCell ref="F32:F33"/>
    <mergeCell ref="G32:G33"/>
    <mergeCell ref="H32:H33"/>
    <mergeCell ref="I32:I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P28:P29"/>
    <mergeCell ref="Q28:Q29"/>
    <mergeCell ref="R28:R29"/>
    <mergeCell ref="S28:S29"/>
    <mergeCell ref="T28:T29"/>
    <mergeCell ref="U28:U29"/>
    <mergeCell ref="J28:J29"/>
    <mergeCell ref="K28:K29"/>
    <mergeCell ref="L28:L29"/>
    <mergeCell ref="M28:M29"/>
    <mergeCell ref="N28:N29"/>
    <mergeCell ref="O28:O29"/>
    <mergeCell ref="T26:T27"/>
    <mergeCell ref="U26:U27"/>
    <mergeCell ref="B28:B29"/>
    <mergeCell ref="C28:C29"/>
    <mergeCell ref="D28:D29"/>
    <mergeCell ref="E28:E29"/>
    <mergeCell ref="F28:F29"/>
    <mergeCell ref="G28:G29"/>
    <mergeCell ref="H28:H29"/>
    <mergeCell ref="I28:I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P24:P25"/>
    <mergeCell ref="Q24:Q25"/>
    <mergeCell ref="R24:R25"/>
    <mergeCell ref="S24:S25"/>
    <mergeCell ref="T24:T25"/>
    <mergeCell ref="U24:U25"/>
    <mergeCell ref="J24:J25"/>
    <mergeCell ref="K24:K25"/>
    <mergeCell ref="L24:L25"/>
    <mergeCell ref="M24:M25"/>
    <mergeCell ref="N24:N25"/>
    <mergeCell ref="O24:O25"/>
    <mergeCell ref="T22:T23"/>
    <mergeCell ref="U22:U23"/>
    <mergeCell ref="B24:B25"/>
    <mergeCell ref="C24:C25"/>
    <mergeCell ref="D24:D25"/>
    <mergeCell ref="E24:E25"/>
    <mergeCell ref="F24:F25"/>
    <mergeCell ref="G24:G25"/>
    <mergeCell ref="H24:H25"/>
    <mergeCell ref="I24:I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P19:P20"/>
    <mergeCell ref="Q19:Q20"/>
    <mergeCell ref="R19:R20"/>
    <mergeCell ref="S19:S20"/>
    <mergeCell ref="T19:T20"/>
    <mergeCell ref="U19:U20"/>
    <mergeCell ref="J19:J20"/>
    <mergeCell ref="K19:K20"/>
    <mergeCell ref="L19:L20"/>
    <mergeCell ref="M19:M20"/>
    <mergeCell ref="N19:N20"/>
    <mergeCell ref="O19:O20"/>
    <mergeCell ref="B19:B20"/>
    <mergeCell ref="C19:C20"/>
    <mergeCell ref="D19:D20"/>
    <mergeCell ref="E19:E20"/>
    <mergeCell ref="F19:F20"/>
    <mergeCell ref="G19:G20"/>
    <mergeCell ref="H19:H20"/>
    <mergeCell ref="I19:I20"/>
    <mergeCell ref="H16:H17"/>
    <mergeCell ref="I16:I17"/>
    <mergeCell ref="J16:J17"/>
    <mergeCell ref="T14:T17"/>
    <mergeCell ref="U14:U17"/>
    <mergeCell ref="V14:V15"/>
    <mergeCell ref="W14:AZ15"/>
    <mergeCell ref="E15:E17"/>
    <mergeCell ref="F15:F17"/>
    <mergeCell ref="G15:G17"/>
    <mergeCell ref="H15:J15"/>
    <mergeCell ref="K15:K17"/>
    <mergeCell ref="L15:L17"/>
    <mergeCell ref="C2:I9"/>
    <mergeCell ref="B10:AZ11"/>
    <mergeCell ref="B12:AZ12"/>
    <mergeCell ref="B14:B17"/>
    <mergeCell ref="C14:C17"/>
    <mergeCell ref="D14:D17"/>
    <mergeCell ref="E14:L14"/>
    <mergeCell ref="O14:O17"/>
    <mergeCell ref="P14:P17"/>
    <mergeCell ref="S14:S17"/>
  </mergeCells>
  <conditionalFormatting sqref="W112 AL112 AN112 AL115:AP115 W117 AL117 AN117 W119 AL119 AN119 W122 AL122 AN122 W124 AL124 AN124 W126 AL126 AN126 W128 AL128 AN128 W130 AL130 AN130 W132 AL132 AN132 W134 AL134 AN134 W136 AL136 AN136 W139 AL139:AW139 W141 AL141 AN141 W143 AL143 AN143 W146 AL146 AN146 W148 AL148 AN148 W150 AL150 AN150 W152 AL152 AN152 W154 AL154 AN154 W156 AL156 AN156 W159 AL159 AN159 W162 Y162:AJ162 AL162 AN162 W164 AL164 AN164 W166 AL166 AN166 W168 AL168 AN168 W170 AL170 AN170 W173 AL173 AN173 W176 AL176 AN176 W178 AL178 AN178 W180 AL180 AN180 W183 AL183 AN183 W185 AL185 AN185 W187 AL187 AN187 W189 AL189 AN189 W191 AL191 AN191 W193 AL193 AN193 W195 AL195 AN195 W197 AL197 AN197 W200 AL200 AN200 Y112 W115:Z115 Y117 Y119 Y122 Y124 Y126 Y128 Y130 Y132 Y134 Y136 Y139 Y141 Y143 Y146 Y148 Y150 Y152 Y154 Y156 Y159 Y164 Y166 Y168 Y170 Y180 Y183 Y185 Y187 Y189 Y191 Y193 Y195 Y197 Y173 Y176 Y178 Y200 W104:Y104 W108:Y108 W110:Y110 W102:Y102">
    <cfRule type="expression" dxfId="280" priority="782">
      <formula>AND(#REF!=W$17)</formula>
    </cfRule>
  </conditionalFormatting>
  <conditionalFormatting sqref="W39:Y41 W65:Y67 W83:Y85">
    <cfRule type="expression" dxfId="279" priority="762">
      <formula>AND(#REF!=W$17)</formula>
    </cfRule>
    <cfRule type="expression" dxfId="278" priority="761">
      <formula>AND(#REF!&lt;=W$17,#REF!&gt;=W$17)</formula>
    </cfRule>
  </conditionalFormatting>
  <conditionalFormatting sqref="W106:Y106">
    <cfRule type="expression" dxfId="277" priority="766">
      <formula>AND(#REF!=W$17)</formula>
    </cfRule>
    <cfRule type="expression" dxfId="276" priority="765">
      <formula>AND(#REF!&lt;=W$17,#REF!&gt;=W$17)</formula>
    </cfRule>
  </conditionalFormatting>
  <conditionalFormatting sqref="W111:Z111">
    <cfRule type="expression" dxfId="275" priority="763">
      <formula>AND(#REF!&lt;=W$17,#REF!&gt;=W$17)</formula>
    </cfRule>
    <cfRule type="expression" dxfId="274" priority="764">
      <formula>AND(#REF!=W$17)</formula>
    </cfRule>
  </conditionalFormatting>
  <conditionalFormatting sqref="W149:Z149">
    <cfRule type="expression" dxfId="273" priority="432">
      <formula>AND(#REF!=W$17)</formula>
    </cfRule>
  </conditionalFormatting>
  <conditionalFormatting sqref="W177:AK177">
    <cfRule type="expression" dxfId="272" priority="595">
      <formula>AND(#REF!&lt;=W$17,#REF!&gt;=W$17)</formula>
    </cfRule>
    <cfRule type="expression" dxfId="271" priority="596">
      <formula>AND(#REF!=W$17)</formula>
    </cfRule>
  </conditionalFormatting>
  <conditionalFormatting sqref="W169:AO169">
    <cfRule type="expression" dxfId="270" priority="422">
      <formula>AND(#REF!=W$17)</formula>
    </cfRule>
    <cfRule type="expression" dxfId="269" priority="421">
      <formula>AND(#REF!&lt;=W$17,#REF!&gt;=W$17)</formula>
    </cfRule>
  </conditionalFormatting>
  <conditionalFormatting sqref="W149:AU149">
    <cfRule type="expression" dxfId="268" priority="431">
      <formula>AND(#REF!&lt;=W$17,#REF!&gt;=W$17)</formula>
    </cfRule>
  </conditionalFormatting>
  <conditionalFormatting sqref="W37:AX37 X38:AC38 AH38:AX38 Z39:AX39 Z40:AG40 AJ40:AX40 Z41:AX41 W53:AZ55 Z65:AX65 Z66:AP66 AS66:AX66 Z67:AX67 Z83:AX83 Z84:AU84 AX84 Z85:AX85">
    <cfRule type="expression" dxfId="267" priority="760">
      <formula>AND(#REF!=W$17)</formula>
    </cfRule>
  </conditionalFormatting>
  <conditionalFormatting sqref="W107:AX107">
    <cfRule type="expression" dxfId="266" priority="772">
      <formula>AND(#REF!=W$17)</formula>
    </cfRule>
  </conditionalFormatting>
  <conditionalFormatting sqref="W107:AX110">
    <cfRule type="expression" dxfId="265" priority="769">
      <formula>AND(#REF!&lt;=W$17,#REF!&gt;=W$17)</formula>
    </cfRule>
  </conditionalFormatting>
  <conditionalFormatting sqref="W109:AX109">
    <cfRule type="expression" dxfId="264" priority="770">
      <formula>AND(#REF!=W$17)</formula>
    </cfRule>
  </conditionalFormatting>
  <conditionalFormatting sqref="W172:AX172">
    <cfRule type="expression" dxfId="263" priority="499">
      <formula>AND(#REF!&lt;=W$17,#REF!&gt;=W$17)</formula>
    </cfRule>
    <cfRule type="expression" dxfId="262" priority="500">
      <formula>AND(#REF!=W$17)</formula>
    </cfRule>
  </conditionalFormatting>
  <conditionalFormatting sqref="W199:AX199">
    <cfRule type="expression" dxfId="261" priority="489">
      <formula>AND(#REF!&lt;=W$17,#REF!&gt;=W$17)</formula>
    </cfRule>
    <cfRule type="expression" dxfId="260" priority="490">
      <formula>AND(#REF!=W$17)</formula>
    </cfRule>
  </conditionalFormatting>
  <conditionalFormatting sqref="W35:AZ36">
    <cfRule type="expression" dxfId="259" priority="484">
      <formula>AND(#REF!=W$17)</formula>
    </cfRule>
    <cfRule type="expression" dxfId="258" priority="483">
      <formula>AND(#REF!&lt;=W$17,#REF!&gt;=W$17)</formula>
    </cfRule>
  </conditionalFormatting>
  <conditionalFormatting sqref="W53:AZ55 Z40:AG40 AJ40:AX40 Z66:AP66 AS66:AX66 Z84:AU84 AX84 X38:AC38 AH38:AX38 W37:AX37 Z39:AX39 Z41:AX41 Z65:AX65 Z67:AX67 Z83:AX83 Z85:AX85">
    <cfRule type="expression" dxfId="257" priority="759">
      <formula>AND(#REF!&lt;=W$17,#REF!&gt;=W$17)</formula>
    </cfRule>
  </conditionalFormatting>
  <conditionalFormatting sqref="W114:AZ114">
    <cfRule type="expression" dxfId="256" priority="439">
      <formula>AND(#REF!&lt;=W$17,#REF!&gt;=W$17)</formula>
    </cfRule>
    <cfRule type="expression" dxfId="255" priority="440">
      <formula>AND(#REF!=W$17)</formula>
    </cfRule>
  </conditionalFormatting>
  <conditionalFormatting sqref="W118:AZ118">
    <cfRule type="expression" dxfId="254" priority="435">
      <formula>AND(#REF!&lt;=W$17,#REF!&gt;=W$17)</formula>
    </cfRule>
    <cfRule type="expression" dxfId="253" priority="436">
      <formula>AND(#REF!=W$17)</formula>
    </cfRule>
  </conditionalFormatting>
  <conditionalFormatting sqref="W121:AZ121">
    <cfRule type="expression" dxfId="252" priority="546">
      <formula>AND(#REF!=W$17)</formula>
    </cfRule>
    <cfRule type="expression" dxfId="251" priority="545">
      <formula>AND(#REF!&lt;=W$17,#REF!&gt;=W$17)</formula>
    </cfRule>
  </conditionalFormatting>
  <conditionalFormatting sqref="W123:AZ123">
    <cfRule type="expression" dxfId="250" priority="677">
      <formula>AND(#REF!&lt;=W$17,#REF!&gt;=W$17)</formula>
    </cfRule>
    <cfRule type="expression" dxfId="249" priority="678">
      <formula>AND(#REF!=W$17)</formula>
    </cfRule>
  </conditionalFormatting>
  <conditionalFormatting sqref="W125:AZ125">
    <cfRule type="expression" dxfId="248" priority="673">
      <formula>AND(#REF!&lt;=W$17,#REF!&gt;=W$17)</formula>
    </cfRule>
    <cfRule type="expression" dxfId="247" priority="674">
      <formula>AND(#REF!=W$17)</formula>
    </cfRule>
  </conditionalFormatting>
  <conditionalFormatting sqref="W127:AZ127">
    <cfRule type="expression" dxfId="246" priority="670">
      <formula>AND(#REF!=W$17)</formula>
    </cfRule>
    <cfRule type="expression" dxfId="245" priority="669">
      <formula>AND(#REF!&lt;=W$17,#REF!&gt;=W$17)</formula>
    </cfRule>
  </conditionalFormatting>
  <conditionalFormatting sqref="W129:AZ129">
    <cfRule type="expression" dxfId="244" priority="666">
      <formula>AND(#REF!=W$17)</formula>
    </cfRule>
    <cfRule type="expression" dxfId="243" priority="665">
      <formula>AND(#REF!&lt;=W$17,#REF!&gt;=W$17)</formula>
    </cfRule>
  </conditionalFormatting>
  <conditionalFormatting sqref="W131:AZ131">
    <cfRule type="expression" dxfId="242" priority="661">
      <formula>AND(#REF!&lt;=W$17,#REF!&gt;=W$17)</formula>
    </cfRule>
    <cfRule type="expression" dxfId="241" priority="662">
      <formula>AND(#REF!=W$17)</formula>
    </cfRule>
  </conditionalFormatting>
  <conditionalFormatting sqref="W133:AZ133">
    <cfRule type="expression" dxfId="240" priority="543">
      <formula>AND(#REF!&lt;=W$17,#REF!&gt;=W$17)</formula>
    </cfRule>
    <cfRule type="expression" dxfId="239" priority="544">
      <formula>AND(#REF!=W$17)</formula>
    </cfRule>
  </conditionalFormatting>
  <conditionalFormatting sqref="W135:AZ135">
    <cfRule type="expression" dxfId="238" priority="541">
      <formula>AND(#REF!&lt;=W$17,#REF!&gt;=W$17)</formula>
    </cfRule>
    <cfRule type="expression" dxfId="237" priority="542">
      <formula>AND(#REF!=W$17)</formula>
    </cfRule>
  </conditionalFormatting>
  <conditionalFormatting sqref="W138:AZ138">
    <cfRule type="expression" dxfId="236" priority="540">
      <formula>AND(#REF!=W$17)</formula>
    </cfRule>
    <cfRule type="expression" dxfId="235" priority="539">
      <formula>AND(#REF!&lt;=W$17,#REF!&gt;=W$17)</formula>
    </cfRule>
  </conditionalFormatting>
  <conditionalFormatting sqref="W140:AZ140">
    <cfRule type="expression" dxfId="234" priority="538">
      <formula>AND(#REF!=W$17)</formula>
    </cfRule>
    <cfRule type="expression" dxfId="233" priority="537">
      <formula>AND(#REF!&lt;=W$17,#REF!&gt;=W$17)</formula>
    </cfRule>
  </conditionalFormatting>
  <conditionalFormatting sqref="W142:AZ142">
    <cfRule type="expression" dxfId="232" priority="536">
      <formula>AND(#REF!=W$17)</formula>
    </cfRule>
    <cfRule type="expression" dxfId="231" priority="535">
      <formula>AND(#REF!&lt;=W$17,#REF!&gt;=W$17)</formula>
    </cfRule>
  </conditionalFormatting>
  <conditionalFormatting sqref="W145:AZ145">
    <cfRule type="expression" dxfId="230" priority="533">
      <formula>AND(#REF!&lt;=W$17,#REF!&gt;=W$17)</formula>
    </cfRule>
    <cfRule type="expression" dxfId="229" priority="534">
      <formula>AND(#REF!=W$17)</formula>
    </cfRule>
  </conditionalFormatting>
  <conditionalFormatting sqref="W151:AZ151">
    <cfRule type="expression" dxfId="228" priority="626">
      <formula>AND(#REF!=W$17)</formula>
    </cfRule>
    <cfRule type="expression" dxfId="227" priority="625">
      <formula>AND(#REF!&lt;=W$17,#REF!&gt;=W$17)</formula>
    </cfRule>
  </conditionalFormatting>
  <conditionalFormatting sqref="W153:AZ153">
    <cfRule type="expression" dxfId="226" priority="622">
      <formula>AND(#REF!=W$17)</formula>
    </cfRule>
    <cfRule type="expression" dxfId="225" priority="621">
      <formula>AND(#REF!&lt;=W$17,#REF!&gt;=W$17)</formula>
    </cfRule>
  </conditionalFormatting>
  <conditionalFormatting sqref="W155:AZ155">
    <cfRule type="expression" dxfId="224" priority="618">
      <formula>AND(#REF!=W$17)</formula>
    </cfRule>
    <cfRule type="expression" dxfId="223" priority="617">
      <formula>AND(#REF!&lt;=W$17,#REF!&gt;=W$17)</formula>
    </cfRule>
  </conditionalFormatting>
  <conditionalFormatting sqref="W158:AZ158">
    <cfRule type="expression" dxfId="222" priority="638">
      <formula>AND(#REF!=W$17)</formula>
    </cfRule>
    <cfRule type="expression" dxfId="221" priority="637">
      <formula>AND(#REF!&lt;=W$17,#REF!&gt;=W$17)</formula>
    </cfRule>
  </conditionalFormatting>
  <conditionalFormatting sqref="W161:AZ161">
    <cfRule type="expression" dxfId="220" priority="428">
      <formula>AND(#REF!=W$17)</formula>
    </cfRule>
    <cfRule type="expression" dxfId="219" priority="427">
      <formula>AND(#REF!&lt;=W$17,#REF!&gt;=W$17)</formula>
    </cfRule>
  </conditionalFormatting>
  <conditionalFormatting sqref="W175:AZ175">
    <cfRule type="expression" dxfId="218" priority="419">
      <formula>AND(#REF!&lt;=W$17,#REF!&gt;=W$17)</formula>
    </cfRule>
    <cfRule type="expression" dxfId="217" priority="420">
      <formula>AND(#REF!=W$17)</formula>
    </cfRule>
  </conditionalFormatting>
  <conditionalFormatting sqref="W179:AZ179">
    <cfRule type="expression" dxfId="216" priority="511">
      <formula>AND(#REF!&lt;=W$17,#REF!&gt;=W$17)</formula>
    </cfRule>
    <cfRule type="expression" dxfId="215" priority="512">
      <formula>AND(#REF!=W$17)</formula>
    </cfRule>
  </conditionalFormatting>
  <conditionalFormatting sqref="W182:AZ182">
    <cfRule type="expression" dxfId="214" priority="588">
      <formula>AND(#REF!=W$17)</formula>
    </cfRule>
    <cfRule type="expression" dxfId="213" priority="587">
      <formula>AND(#REF!&lt;=W$17,#REF!&gt;=W$17)</formula>
    </cfRule>
  </conditionalFormatting>
  <conditionalFormatting sqref="W184:AZ184">
    <cfRule type="expression" dxfId="212" priority="584">
      <formula>AND(#REF!=W$17)</formula>
    </cfRule>
    <cfRule type="expression" dxfId="211" priority="583">
      <formula>AND(#REF!&lt;=W$17,#REF!&gt;=W$17)</formula>
    </cfRule>
  </conditionalFormatting>
  <conditionalFormatting sqref="W186:AZ186">
    <cfRule type="expression" dxfId="210" priority="580">
      <formula>AND(#REF!=W$17)</formula>
    </cfRule>
    <cfRule type="expression" dxfId="209" priority="579">
      <formula>AND(#REF!&lt;=W$17,#REF!&gt;=W$17)</formula>
    </cfRule>
  </conditionalFormatting>
  <conditionalFormatting sqref="W188:AZ188">
    <cfRule type="expression" dxfId="208" priority="576">
      <formula>AND(#REF!=W$17)</formula>
    </cfRule>
    <cfRule type="expression" dxfId="207" priority="575">
      <formula>AND(#REF!&lt;=W$17,#REF!&gt;=W$17)</formula>
    </cfRule>
  </conditionalFormatting>
  <conditionalFormatting sqref="W190:AZ190">
    <cfRule type="expression" dxfId="206" priority="572">
      <formula>AND(#REF!=W$17)</formula>
    </cfRule>
    <cfRule type="expression" dxfId="205" priority="571">
      <formula>AND(#REF!&lt;=W$17,#REF!&gt;=W$17)</formula>
    </cfRule>
  </conditionalFormatting>
  <conditionalFormatting sqref="W192:AZ192">
    <cfRule type="expression" dxfId="204" priority="568">
      <formula>AND(#REF!=W$17)</formula>
    </cfRule>
    <cfRule type="expression" dxfId="203" priority="567">
      <formula>AND(#REF!&lt;=W$17,#REF!&gt;=W$17)</formula>
    </cfRule>
  </conditionalFormatting>
  <conditionalFormatting sqref="W194:AZ194">
    <cfRule type="expression" dxfId="202" priority="563">
      <formula>AND(#REF!&lt;=W$17,#REF!&gt;=W$17)</formula>
    </cfRule>
    <cfRule type="expression" dxfId="201" priority="564">
      <formula>AND(#REF!=W$17)</formula>
    </cfRule>
  </conditionalFormatting>
  <conditionalFormatting sqref="W196:AZ196">
    <cfRule type="expression" dxfId="200" priority="559">
      <formula>AND(#REF!&lt;=W$17,#REF!&gt;=W$17)</formula>
    </cfRule>
    <cfRule type="expression" dxfId="199" priority="560">
      <formula>AND(#REF!=W$17)</formula>
    </cfRule>
  </conditionalFormatting>
  <conditionalFormatting sqref="W38:BK38">
    <cfRule type="expression" dxfId="198" priority="138">
      <formula>AND(#REF!=W$17)</formula>
    </cfRule>
    <cfRule type="expression" dxfId="197" priority="137">
      <formula>AND(#REF!&lt;=W$17,#REF!&gt;=W$17)</formula>
    </cfRule>
  </conditionalFormatting>
  <conditionalFormatting sqref="W40:BK40">
    <cfRule type="expression" dxfId="196" priority="478">
      <formula>AND(#REF!=W$17)</formula>
    </cfRule>
    <cfRule type="expression" dxfId="195" priority="477">
      <formula>AND(#REF!&lt;=W$17,#REF!&gt;=W$17)</formula>
    </cfRule>
  </conditionalFormatting>
  <conditionalFormatting sqref="W66:BT66">
    <cfRule type="expression" dxfId="194" priority="470">
      <formula>AND(#REF!=W$17)</formula>
    </cfRule>
    <cfRule type="expression" dxfId="193" priority="469">
      <formula>AND(#REF!&lt;=W$17,#REF!&gt;=W$17)</formula>
    </cfRule>
  </conditionalFormatting>
  <conditionalFormatting sqref="W84:BV84">
    <cfRule type="expression" dxfId="192" priority="452">
      <formula>AND(#REF!=W$17)</formula>
    </cfRule>
    <cfRule type="expression" dxfId="191" priority="451">
      <formula>AND(#REF!&lt;=W$17,#REF!&gt;=W$17)</formula>
    </cfRule>
  </conditionalFormatting>
  <conditionalFormatting sqref="W68:CD73">
    <cfRule type="expression" dxfId="190" priority="122">
      <formula>AND(#REF!=W$17)</formula>
    </cfRule>
    <cfRule type="expression" dxfId="189" priority="121">
      <formula>AND(#REF!&lt;=W$17,#REF!&gt;=W$17)</formula>
    </cfRule>
  </conditionalFormatting>
  <conditionalFormatting sqref="W116:CD116">
    <cfRule type="expression" dxfId="188" priority="102">
      <formula>AND(#REF!=W$17)</formula>
    </cfRule>
    <cfRule type="expression" dxfId="187" priority="101">
      <formula>AND(#REF!&lt;=W$17,#REF!&gt;=W$17)</formula>
    </cfRule>
  </conditionalFormatting>
  <conditionalFormatting sqref="W147:CD147">
    <cfRule type="expression" dxfId="186" priority="98">
      <formula>AND(#REF!=W$17)</formula>
    </cfRule>
    <cfRule type="expression" dxfId="185" priority="97">
      <formula>AND(#REF!&lt;=W$17,#REF!&gt;=W$17)</formula>
    </cfRule>
  </conditionalFormatting>
  <conditionalFormatting sqref="W163:CD163">
    <cfRule type="expression" dxfId="184" priority="89">
      <formula>AND(#REF!&lt;=W$17,#REF!&gt;=W$17)</formula>
    </cfRule>
    <cfRule type="expression" dxfId="183" priority="90">
      <formula>AND(#REF!=W$17)</formula>
    </cfRule>
  </conditionalFormatting>
  <conditionalFormatting sqref="W165:CD165">
    <cfRule type="expression" dxfId="182" priority="93">
      <formula>AND(#REF!&lt;=W$17,#REF!&gt;=W$17)</formula>
    </cfRule>
    <cfRule type="expression" dxfId="181" priority="94">
      <formula>AND(#REF!=W$17)</formula>
    </cfRule>
  </conditionalFormatting>
  <conditionalFormatting sqref="W167:CD167">
    <cfRule type="expression" dxfId="180" priority="87">
      <formula>AND(#REF!&lt;=W$17,#REF!&gt;=W$17)</formula>
    </cfRule>
    <cfRule type="expression" dxfId="179" priority="88">
      <formula>AND(#REF!=W$17)</formula>
    </cfRule>
  </conditionalFormatting>
  <conditionalFormatting sqref="W19:CE20">
    <cfRule type="expression" dxfId="178" priority="388">
      <formula>AND(#REF!=W$17)</formula>
    </cfRule>
    <cfRule type="expression" dxfId="177" priority="387">
      <formula>AND(#REF!&lt;=W$17,#REF!&gt;=W$17)</formula>
    </cfRule>
  </conditionalFormatting>
  <conditionalFormatting sqref="W22:CE34">
    <cfRule type="expression" dxfId="176" priority="144">
      <formula>AND(#REF!=W$17)</formula>
    </cfRule>
    <cfRule type="expression" dxfId="175" priority="143">
      <formula>AND(#REF!&lt;=W$17,#REF!&gt;=W$17)</formula>
    </cfRule>
  </conditionalFormatting>
  <conditionalFormatting sqref="W42:CE43">
    <cfRule type="expression" dxfId="174" priority="133">
      <formula>AND(#REF!&lt;=W$17,#REF!&gt;=W$17)</formula>
    </cfRule>
    <cfRule type="expression" dxfId="173" priority="134">
      <formula>AND(#REF!=W$17)</formula>
    </cfRule>
  </conditionalFormatting>
  <conditionalFormatting sqref="W46:CE52">
    <cfRule type="expression" dxfId="172" priority="78">
      <formula>AND(#REF!=W$17)</formula>
    </cfRule>
    <cfRule type="expression" dxfId="171" priority="77">
      <formula>AND(#REF!&lt;=W$17,#REF!&gt;=W$17)</formula>
    </cfRule>
  </conditionalFormatting>
  <conditionalFormatting sqref="W56:CE60">
    <cfRule type="expression" dxfId="170" priority="71">
      <formula>AND(#REF!&lt;=W$17,#REF!&gt;=W$17)</formula>
    </cfRule>
    <cfRule type="expression" dxfId="169" priority="72">
      <formula>AND(#REF!=W$17)</formula>
    </cfRule>
  </conditionalFormatting>
  <conditionalFormatting sqref="W62:CE64">
    <cfRule type="expression" dxfId="168" priority="130">
      <formula>AND(#REF!=W$17)</formula>
    </cfRule>
    <cfRule type="expression" dxfId="167" priority="129">
      <formula>AND(#REF!&lt;=W$17,#REF!&gt;=W$17)</formula>
    </cfRule>
  </conditionalFormatting>
  <conditionalFormatting sqref="W74:CE82">
    <cfRule type="expression" dxfId="166" priority="111">
      <formula>AND(#REF!&lt;=W$17,#REF!&gt;=W$17)</formula>
    </cfRule>
    <cfRule type="expression" dxfId="165" priority="112">
      <formula>AND(#REF!=W$17)</formula>
    </cfRule>
  </conditionalFormatting>
  <conditionalFormatting sqref="W86:CE87">
    <cfRule type="expression" dxfId="164" priority="108">
      <formula>AND(#REF!=W$17)</formula>
    </cfRule>
    <cfRule type="expression" dxfId="163" priority="107">
      <formula>AND(#REF!&lt;=W$17,#REF!&gt;=W$17)</formula>
    </cfRule>
  </conditionalFormatting>
  <conditionalFormatting sqref="W89:CE92">
    <cfRule type="expression" dxfId="162" priority="68">
      <formula>AND(#REF!=W$17)</formula>
    </cfRule>
    <cfRule type="expression" dxfId="161" priority="67">
      <formula>AND(#REF!&lt;=W$17,#REF!&gt;=W$17)</formula>
    </cfRule>
  </conditionalFormatting>
  <conditionalFormatting sqref="W94:CE95">
    <cfRule type="expression" dxfId="160" priority="65">
      <formula>AND(#REF!&lt;=W$17,#REF!&gt;=W$17)</formula>
    </cfRule>
    <cfRule type="expression" dxfId="159" priority="66">
      <formula>AND(#REF!=W$17)</formula>
    </cfRule>
  </conditionalFormatting>
  <conditionalFormatting sqref="W97:CE101">
    <cfRule type="expression" dxfId="158" priority="174">
      <formula>AND(#REF!=W$17)</formula>
    </cfRule>
  </conditionalFormatting>
  <conditionalFormatting sqref="W97:CE102">
    <cfRule type="expression" dxfId="157" priority="173">
      <formula>AND(#REF!&lt;=W$17,#REF!&gt;=W$17)</formula>
    </cfRule>
  </conditionalFormatting>
  <conditionalFormatting sqref="W103:CE103">
    <cfRule type="expression" dxfId="156" priority="2">
      <formula>AND(#REF!=W$17)</formula>
    </cfRule>
    <cfRule type="expression" dxfId="155" priority="1">
      <formula>AND(#REF!&lt;=W$17,#REF!&gt;=W$17)</formula>
    </cfRule>
  </conditionalFormatting>
  <conditionalFormatting sqref="Z106:AX106 AA111:AZ111 CE111:CE112 Z112:AZ112 BD112:CD112 CE114:CE119 AA115:AZ115 BE115:CD115 Z117:AZ117 BD117:CD117 Z119:AZ119 BD119:CD119 Z122:AZ122 BD122:CE122 Z124:AZ124 BD124:CD124 CE124:CE136 Z126:AZ126 BD126:CD126 Z128:AZ128 BD128:CD128 Z130:AZ130 BD130:CD130 Z132:AZ132 BD132:CD132 Z134:AZ134 BD134:CD134 Z136:AZ136 BD136:CD136 CE138:CE143 Z139:AZ139 BD139:CD139 BQ140:CD140 Z141:AZ141 BD141:CD141 Z143:AZ143 BD143:CD143 CE145:CE150 Z146:AZ146 BD146:CD146 Z148:AZ148 BD148:CD148 Z150:AZ150 BD150:CD150 Z152:AZ152 BD152:CD152 CE152:CE156 Z154:AZ154 BD154:CD154 Z156:AZ156 BD156:CD156 CE158:CE159 Z159:AZ159 BD159:CD159 CE161:CE162 Z162:AZ162 BD162:CD162 Z164:AZ164 BD164:CD164 CE164:CE170 Z166:AZ166 BD166:CD166 Z168:AZ168 BD168:CD168 AP169:AZ169 Z170:AZ170 BD170:CD170 AY172:AZ173 CC172:CE173 AY176:AZ179 CC176:CD179 CE176:CE180 AW177:AX177 CA177:CB177 BY179 Z180:AZ180 BD180:CD180 CE182:CE197 Z183:AZ183 BD183:CD183 Z185:AZ185 BD185:CD185 Z187:AZ187 BD187:CD187 Z189:AZ189 BD189:CD189 Z191:AZ191 BD191:CD191 Z193:AZ193 BD193:CD193 Z195:AZ195 BD195:CD195 Z197:AZ197 BD197:CD197 AY199:AZ200 CC199:CE200 Z104:AX104 Z108:AX108 Z110:AX110">
    <cfRule type="expression" dxfId="154" priority="780">
      <formula>AND(#REF!=Z$17)</formula>
    </cfRule>
  </conditionalFormatting>
  <conditionalFormatting sqref="AA149:AZ149">
    <cfRule type="expression" dxfId="153" priority="530">
      <formula>AND(#REF!=AA$17)</formula>
    </cfRule>
  </conditionalFormatting>
  <conditionalFormatting sqref="AL112 AN112 AL115:AP115 AL117 AN117 AL119 AN119 AL122 AN122 AL124 AN124 AL126 AN126 AL128 AN128 AL130 AN130 AL132 AN132 AL134 AN134 AL136 AN136 AL139:AW139 AL141 AN141 AL143 AN143 AL146 AN146 AL148 AN148 AL150 AN150 AL152 AN152 AL154 AN154 AL156 AN156 AL159 AN159 Y162:AJ162 AL162 AN162 AL164 AN164 AL166 AN166 AL168 AN168 AL170 AN170 AL180 AN180 AL183 AN183 AL185 AN185 AL187 AN187 AL189 AN189 AL191 AN191 AL193 AN193 AL195 AN195 AL197 AN197 AL173 AN173 AL176 AN176 AL178 AN178 AL200 AN200 W117 W119 W122 W124 W126 W128 W130 W132 W134 W136 W139 W141 W143 W146 W148 W150 W152 W154 W156 W159 W162 W164 W166 W168 W170 W173 W176 W178 W180 W183 W185 W187 W189 W191 W193 W195 W197 W200 W112">
    <cfRule type="expression" dxfId="152" priority="781">
      <formula>AND(#REF!&lt;=W$17,#REF!&gt;=W$17)</formula>
    </cfRule>
  </conditionalFormatting>
  <conditionalFormatting sqref="AL177:AO177">
    <cfRule type="expression" dxfId="151" priority="555">
      <formula>AND(#REF!&lt;=AL$17,#REF!&gt;=AL$17)</formula>
    </cfRule>
  </conditionalFormatting>
  <conditionalFormatting sqref="AL177:AR177">
    <cfRule type="expression" dxfId="150" priority="556">
      <formula>AND(#REF!=AL$17)</formula>
    </cfRule>
  </conditionalFormatting>
  <conditionalFormatting sqref="AP177:AX177">
    <cfRule type="expression" dxfId="149" priority="513">
      <formula>AND(#REF!&lt;=AP$17,#REF!&gt;=AP$17)</formula>
    </cfRule>
  </conditionalFormatting>
  <conditionalFormatting sqref="AS173 AU173">
    <cfRule type="expression" dxfId="148" priority="501">
      <formula>AND(#REF!&lt;=AS$17,#REF!&gt;=AS$17)</formula>
    </cfRule>
    <cfRule type="expression" dxfId="147" priority="502">
      <formula>AND(#REF!=AS$17)</formula>
    </cfRule>
  </conditionalFormatting>
  <conditionalFormatting sqref="AS176 AU176 AS178 AW178 AU178:AU179">
    <cfRule type="expression" dxfId="146" priority="518">
      <formula>AND(#REF!=AS$17)</formula>
    </cfRule>
  </conditionalFormatting>
  <conditionalFormatting sqref="AS200 AU200">
    <cfRule type="expression" dxfId="145" priority="492">
      <formula>AND(#REF!=AS$17)</formula>
    </cfRule>
    <cfRule type="expression" dxfId="144" priority="491">
      <formula>AND(#REF!&lt;=AS$17,#REF!&gt;=AS$17)</formula>
    </cfRule>
  </conditionalFormatting>
  <conditionalFormatting sqref="AS177:AX177">
    <cfRule type="expression" dxfId="143" priority="514">
      <formula>AND(#REF!=AS$17)</formula>
    </cfRule>
  </conditionalFormatting>
  <conditionalFormatting sqref="AU178:AU179 AS176 AU176 AS178 AW178">
    <cfRule type="expression" dxfId="142" priority="517">
      <formula>AND(#REF!&lt;=AS$17,#REF!&gt;=AS$17)</formula>
    </cfRule>
  </conditionalFormatting>
  <conditionalFormatting sqref="AV149:AY149">
    <cfRule type="expression" dxfId="141" priority="529">
      <formula>AND(#REF!&lt;=AV$17,#REF!&gt;=AV$17)</formula>
    </cfRule>
  </conditionalFormatting>
  <conditionalFormatting sqref="AY37:AZ41 CC53:CE55 AY65:AZ67 CC65:CD67 CE65:CE73 AY83:AZ85 CC83:CE85 W105:AX105 W115:CE115 W117:CE117 W119:CE119 CE121:CE124 W122:CD122 W124:CD124 W126:CE126 W128:CE128 W130:CE130 W132:CE132 W134:CE134 W136:CE136 W139:CE139 W141:CE141 W143:CE143 W146:CE146 W148:CE148 W150:CD150 CE150:CE152 W152:CD152 W154:CE154 W156:CE156 W159:CE159 W162:CD162 CE162:CE164 W164:CD164 W166:CE166 W168:CE168 W170:CE170 W173:CE173 W176:CE176 W178:CE178 W180:CE180 W183:CE183 W185:CE185 W187:CE187 W189:CE189 W191:CE191 W193:CE193 W195:CE195 W197:CE197 W200:CE200">
    <cfRule type="expression" dxfId="140" priority="774">
      <formula>AND(#REF!=W$17)</formula>
    </cfRule>
  </conditionalFormatting>
  <conditionalFormatting sqref="AY112:AZ112 CC112:CE112 AY115:AZ115 CC115:CE115 AY117:AZ117 CC117:CE117 AY119:AZ119 CC119:CE119 AY122:AZ122 CC122:CE122 AY124:AZ124 CC124:CE124 AY126:AZ126 CC126:CE126 AY128:AZ128 CC128:CE128 AY130:AZ130 CC130:CE130 AY132:AZ132 CC132:CE132 AY134:AZ134 CC134:CE134 AY136:AZ136 CC136:CE136 AY139:AZ139 CC139:CE139 AY141:AZ141 CC141:CE141 AY143:AZ143 CC143:CE143 AY146:AZ146 CC146:CE146 AY148:AZ148 CC148:CE148 AY150:AZ150 CC150:CE150 AY152:AZ152 CC152:CE152 AY154:AZ154 CC154:CE154 AY156:AZ156 CC156:CE156 AY159:AZ159 CC159:CE159 AY162:AZ162 CC162:CE162 AY164:AZ164 CC164:CE164 AY166:AZ166 CC166:CE166 AY168:AZ168 CC168:CE168 AY170:AZ170 CC170:CE170 Z173:AZ173 BD173:CE173 Z176:AZ176 BD176:CE176 Z178:AZ178 BD178:CE178 AY180:AZ180 CC180:CE180 AY183:AZ183 CC183:CE183 AY185:AZ185 CC185:CE185 AY187:AZ187 CC187:CE187 AY189:AZ189 CC189:CE189 AY191:AZ191 CC191:CE191 AY193:AZ193 CC193:CE193 AY195:AZ195 CC195:CE195 AY197:AZ197 CC197:CE197 Z200:AZ200 BD200:CE200">
    <cfRule type="expression" dxfId="139" priority="778">
      <formula>AND(#REF!=Z$17)</formula>
    </cfRule>
  </conditionalFormatting>
  <conditionalFormatting sqref="AY115:AZ115 CC115:CE115 AY117:AZ117 CC117:CE117 AY119:AZ119 CC119:CE119 AY122:AZ122 CC122:CE122 AY124:AZ124 CC124:CE124 AY126:AZ126 CC126:CE126 AY128:AZ128 CC128:CE128 AY130:AZ130 CC130:CE130 AY132:AZ132 CC132:CE132 AY134:AZ134 CC134:CE134 AY136:AZ136 CC136:CE136 AY139:AZ139 CC139:CE139 AY141:AZ141 CC141:CE141 AY143:AZ143 CC143:CE143 AY146:AZ146 CC146:CE146 AY148:AZ148 CC148:CE148 AY150:AZ150 CC150:CE150 AY152:AZ152 CC152:CE152 AY154:AZ154 CC154:CE154 AY156:AZ156 CC156:CE156 AY159:AZ159 CC159:CE159 AY162:AZ162 CC162:CE162 AY164:AZ164 CC164:CE164 AY166:AZ166 CC166:CE166 AY168:AZ168 CC168:CE168 AY170:AZ170 CC170:CE170 Y173:AZ173 BD173:CE173 Y176:AZ176 BD176:CE176 Y178:AZ178 BD178:CE178 AY180:AZ180 CC180:CE180 AY183:AZ183 CC183:CE183 AY185:AZ185 CC185:CE185 AY187:AZ187 CC187:CE187 AY189:AZ189 CC189:CE189 AY191:AZ191 CC191:CE191 AY193:AZ193 CC193:CE193 AY195:AZ195 CC195:CE195 AY197:AZ197 CC197:CE197 Y200:AZ200 BD200:CE200 AY112:AZ112 CC112:CE112">
    <cfRule type="expression" dxfId="138" priority="777">
      <formula>AND(#REF!&lt;=Y$17,#REF!&gt;=Y$17)</formula>
    </cfRule>
  </conditionalFormatting>
  <conditionalFormatting sqref="AY104:CE110">
    <cfRule type="expression" dxfId="137" priority="5">
      <formula>AND(#REF!&lt;=AY$17,#REF!&gt;=AY$17)</formula>
    </cfRule>
    <cfRule type="expression" dxfId="136" priority="6">
      <formula>AND(#REF!=AY$17)</formula>
    </cfRule>
  </conditionalFormatting>
  <conditionalFormatting sqref="AZ149:CD149">
    <cfRule type="expression" dxfId="135" priority="95">
      <formula>AND(#REF!&lt;=AZ$17,#REF!&gt;=AZ$17)</formula>
    </cfRule>
  </conditionalFormatting>
  <conditionalFormatting sqref="BA111:BA112">
    <cfRule type="expression" dxfId="134" priority="405">
      <formula>AND(#REF!&lt;=BA$17,#REF!&gt;=BA$17)</formula>
    </cfRule>
    <cfRule type="expression" dxfId="133" priority="406">
      <formula>AND(#REF!=BA$17)</formula>
    </cfRule>
  </conditionalFormatting>
  <conditionalFormatting sqref="BA117:BA119">
    <cfRule type="expression" dxfId="132" priority="340">
      <formula>AND(#REF!=BA$17)</formula>
    </cfRule>
    <cfRule type="expression" dxfId="131" priority="339">
      <formula>AND(#REF!&lt;=BA$17,#REF!&gt;=BA$17)</formula>
    </cfRule>
  </conditionalFormatting>
  <conditionalFormatting sqref="BA121:BA136">
    <cfRule type="expression" dxfId="130" priority="308">
      <formula>AND(#REF!=BA$17)</formula>
    </cfRule>
    <cfRule type="expression" dxfId="129" priority="307">
      <formula>AND(#REF!&lt;=BA$17,#REF!&gt;=BA$17)</formula>
    </cfRule>
  </conditionalFormatting>
  <conditionalFormatting sqref="BA138:BA143">
    <cfRule type="expression" dxfId="128" priority="295">
      <formula>AND(#REF!&lt;=BA$17,#REF!&gt;=BA$17)</formula>
    </cfRule>
    <cfRule type="expression" dxfId="127" priority="296">
      <formula>AND(#REF!=BA$17)</formula>
    </cfRule>
  </conditionalFormatting>
  <conditionalFormatting sqref="BA145:BA146">
    <cfRule type="expression" dxfId="126" priority="288">
      <formula>AND(#REF!=BA$17)</formula>
    </cfRule>
    <cfRule type="expression" dxfId="125" priority="287">
      <formula>AND(#REF!&lt;=BA$17,#REF!&gt;=BA$17)</formula>
    </cfRule>
  </conditionalFormatting>
  <conditionalFormatting sqref="BA150:BA156">
    <cfRule type="expression" dxfId="124" priority="271">
      <formula>AND(#REF!&lt;=BA$17,#REF!&gt;=BA$17)</formula>
    </cfRule>
    <cfRule type="expression" dxfId="123" priority="272">
      <formula>AND(#REF!=BA$17)</formula>
    </cfRule>
  </conditionalFormatting>
  <conditionalFormatting sqref="BA158:BA159">
    <cfRule type="expression" dxfId="122" priority="292">
      <formula>AND(#REF!=BA$17)</formula>
    </cfRule>
    <cfRule type="expression" dxfId="121" priority="291">
      <formula>AND(#REF!&lt;=BA$17,#REF!&gt;=BA$17)</formula>
    </cfRule>
  </conditionalFormatting>
  <conditionalFormatting sqref="BA161:BA162">
    <cfRule type="expression" dxfId="120" priority="267">
      <formula>AND(#REF!&lt;=BA$17,#REF!&gt;=BA$17)</formula>
    </cfRule>
    <cfRule type="expression" dxfId="119" priority="268">
      <formula>AND(#REF!=BA$17)</formula>
    </cfRule>
  </conditionalFormatting>
  <conditionalFormatting sqref="BA168:BA170">
    <cfRule type="expression" dxfId="118" priority="257">
      <formula>AND(#REF!&lt;=BA$17,#REF!&gt;=BA$17)</formula>
    </cfRule>
    <cfRule type="expression" dxfId="117" priority="258">
      <formula>AND(#REF!=BA$17)</formula>
    </cfRule>
  </conditionalFormatting>
  <conditionalFormatting sqref="BA172:BA173">
    <cfRule type="expression" dxfId="116" priority="163">
      <formula>AND(#REF!&lt;=BA$17,#REF!&gt;=BA$17)</formula>
    </cfRule>
    <cfRule type="expression" dxfId="115" priority="164">
      <formula>AND(#REF!=BA$17)</formula>
    </cfRule>
  </conditionalFormatting>
  <conditionalFormatting sqref="BA175:BA180">
    <cfRule type="expression" dxfId="114" priority="245">
      <formula>AND(#REF!&lt;=BA$17,#REF!&gt;=BA$17)</formula>
    </cfRule>
    <cfRule type="expression" dxfId="113" priority="246">
      <formula>AND(#REF!=BA$17)</formula>
    </cfRule>
  </conditionalFormatting>
  <conditionalFormatting sqref="BA182:BA197">
    <cfRule type="expression" dxfId="112" priority="213">
      <formula>AND(#REF!&lt;=BA$17,#REF!&gt;=BA$17)</formula>
    </cfRule>
    <cfRule type="expression" dxfId="111" priority="214">
      <formula>AND(#REF!=BA$17)</formula>
    </cfRule>
  </conditionalFormatting>
  <conditionalFormatting sqref="BA199:BA200">
    <cfRule type="expression" dxfId="110" priority="153">
      <formula>AND(#REF!&lt;=BA$17,#REF!&gt;=BA$17)</formula>
    </cfRule>
    <cfRule type="expression" dxfId="109" priority="154">
      <formula>AND(#REF!=BA$17)</formula>
    </cfRule>
  </conditionalFormatting>
  <conditionalFormatting sqref="BA39:BC41 BA65:BC67 BA83:BC85">
    <cfRule type="expression" dxfId="108" priority="403">
      <formula>AND(#REF!&lt;=BA$17,#REF!&gt;=BA$17)</formula>
    </cfRule>
    <cfRule type="expression" dxfId="107" priority="404">
      <formula>AND(#REF!=BA$17)</formula>
    </cfRule>
  </conditionalFormatting>
  <conditionalFormatting sqref="BA114:BD115">
    <cfRule type="expression" dxfId="106" priority="104">
      <formula>AND(#REF!=BA$17)</formula>
    </cfRule>
    <cfRule type="expression" dxfId="105" priority="103">
      <formula>AND(#REF!&lt;=BA$17,#REF!&gt;=BA$17)</formula>
    </cfRule>
  </conditionalFormatting>
  <conditionalFormatting sqref="BA35:CB37">
    <cfRule type="expression" dxfId="104" priority="141">
      <formula>AND(#REF!&lt;=BA$17,#REF!&gt;=BA$17)</formula>
    </cfRule>
    <cfRule type="expression" dxfId="103" priority="142">
      <formula>AND(#REF!=BA$17)</formula>
    </cfRule>
  </conditionalFormatting>
  <conditionalFormatting sqref="BA53:CB55">
    <cfRule type="expression" dxfId="102" priority="75">
      <formula>AND(#REF!&lt;=BA$17,#REF!&gt;=BA$17)</formula>
    </cfRule>
    <cfRule type="expression" dxfId="101" priority="76">
      <formula>AND(#REF!=BA$17)</formula>
    </cfRule>
  </conditionalFormatting>
  <conditionalFormatting sqref="BA149:CD149">
    <cfRule type="expression" dxfId="100" priority="96">
      <formula>AND(#REF!=BA$17)</formula>
    </cfRule>
  </conditionalFormatting>
  <conditionalFormatting sqref="BB140:BL140">
    <cfRule type="expression" dxfId="99" priority="302">
      <formula>AND(#REF!=BB$17)</formula>
    </cfRule>
    <cfRule type="expression" dxfId="98" priority="301">
      <formula>AND(#REF!&lt;=BB$17,#REF!&gt;=BB$17)</formula>
    </cfRule>
  </conditionalFormatting>
  <conditionalFormatting sqref="BB172:CB172">
    <cfRule type="expression" dxfId="97" priority="31">
      <formula>AND(#REF!&lt;=BB$17,#REF!&gt;=BB$17)</formula>
    </cfRule>
    <cfRule type="expression" dxfId="96" priority="32">
      <formula>AND(#REF!=BB$17)</formula>
    </cfRule>
  </conditionalFormatting>
  <conditionalFormatting sqref="BB177:CB177">
    <cfRule type="expression" dxfId="95" priority="29">
      <formula>AND(#REF!&lt;=BB$17,#REF!&gt;=BB$17)</formula>
    </cfRule>
    <cfRule type="expression" dxfId="94" priority="30">
      <formula>AND(#REF!=BB$17)</formula>
    </cfRule>
  </conditionalFormatting>
  <conditionalFormatting sqref="BB199:CB199">
    <cfRule type="expression" dxfId="93" priority="10">
      <formula>AND(#REF!=BB$17)</formula>
    </cfRule>
    <cfRule type="expression" dxfId="92" priority="9">
      <formula>AND(#REF!&lt;=BB$17,#REF!&gt;=BB$17)</formula>
    </cfRule>
  </conditionalFormatting>
  <conditionalFormatting sqref="BB111:CD111">
    <cfRule type="expression" dxfId="91" priority="59">
      <formula>AND(#REF!&lt;=BB$17,#REF!&gt;=BB$17)</formula>
    </cfRule>
    <cfRule type="expression" dxfId="90" priority="60">
      <formula>AND(#REF!=BB$17)</formula>
    </cfRule>
  </conditionalFormatting>
  <conditionalFormatting sqref="BB118:CD118">
    <cfRule type="expression" dxfId="89" priority="99">
      <formula>AND(#REF!&lt;=BB$17,#REF!&gt;=BB$17)</formula>
    </cfRule>
    <cfRule type="expression" dxfId="88" priority="100">
      <formula>AND(#REF!=BB$17)</formula>
    </cfRule>
  </conditionalFormatting>
  <conditionalFormatting sqref="BB121:CD121">
    <cfRule type="expression" dxfId="87" priority="58">
      <formula>AND(#REF!=BB$17)</formula>
    </cfRule>
    <cfRule type="expression" dxfId="86" priority="57">
      <formula>AND(#REF!&lt;=BB$17,#REF!&gt;=BB$17)</formula>
    </cfRule>
  </conditionalFormatting>
  <conditionalFormatting sqref="BB123:CD123">
    <cfRule type="expression" dxfId="85" priority="55">
      <formula>AND(#REF!&lt;=BB$17,#REF!&gt;=BB$17)</formula>
    </cfRule>
    <cfRule type="expression" dxfId="84" priority="56">
      <formula>AND(#REF!=BB$17)</formula>
    </cfRule>
  </conditionalFormatting>
  <conditionalFormatting sqref="BB125:CD125">
    <cfRule type="expression" dxfId="83" priority="54">
      <formula>AND(#REF!=BB$17)</formula>
    </cfRule>
    <cfRule type="expression" dxfId="82" priority="53">
      <formula>AND(#REF!&lt;=BB$17,#REF!&gt;=BB$17)</formula>
    </cfRule>
  </conditionalFormatting>
  <conditionalFormatting sqref="BB127:CD127">
    <cfRule type="expression" dxfId="81" priority="52">
      <formula>AND(#REF!=BB$17)</formula>
    </cfRule>
    <cfRule type="expression" dxfId="80" priority="51">
      <formula>AND(#REF!&lt;=BB$17,#REF!&gt;=BB$17)</formula>
    </cfRule>
  </conditionalFormatting>
  <conditionalFormatting sqref="BB129:CD129">
    <cfRule type="expression" dxfId="79" priority="50">
      <formula>AND(#REF!=BB$17)</formula>
    </cfRule>
    <cfRule type="expression" dxfId="78" priority="49">
      <formula>AND(#REF!&lt;=BB$17,#REF!&gt;=BB$17)</formula>
    </cfRule>
  </conditionalFormatting>
  <conditionalFormatting sqref="BB131:CD131">
    <cfRule type="expression" dxfId="77" priority="46">
      <formula>AND(#REF!=BB$17)</formula>
    </cfRule>
    <cfRule type="expression" dxfId="76" priority="45">
      <formula>AND(#REF!&lt;=BB$17,#REF!&gt;=BB$17)</formula>
    </cfRule>
  </conditionalFormatting>
  <conditionalFormatting sqref="BB133:CD133">
    <cfRule type="expression" dxfId="75" priority="44">
      <formula>AND(#REF!=BB$17)</formula>
    </cfRule>
    <cfRule type="expression" dxfId="74" priority="43">
      <formula>AND(#REF!&lt;=BB$17,#REF!&gt;=BB$17)</formula>
    </cfRule>
  </conditionalFormatting>
  <conditionalFormatting sqref="BB135:CD135">
    <cfRule type="expression" dxfId="73" priority="42">
      <formula>AND(#REF!=BB$17)</formula>
    </cfRule>
    <cfRule type="expression" dxfId="72" priority="41">
      <formula>AND(#REF!&lt;=BB$17,#REF!&gt;=BB$17)</formula>
    </cfRule>
  </conditionalFormatting>
  <conditionalFormatting sqref="BB138:CD138">
    <cfRule type="expression" dxfId="71" priority="193">
      <formula>AND(#REF!&lt;=BB$17,#REF!&gt;=BB$17)</formula>
    </cfRule>
    <cfRule type="expression" dxfId="70" priority="194">
      <formula>AND(#REF!=BB$17)</formula>
    </cfRule>
  </conditionalFormatting>
  <conditionalFormatting sqref="BB142:CD142">
    <cfRule type="expression" dxfId="69" priority="190">
      <formula>AND(#REF!=BB$17)</formula>
    </cfRule>
    <cfRule type="expression" dxfId="68" priority="189">
      <formula>AND(#REF!&lt;=BB$17,#REF!&gt;=BB$17)</formula>
    </cfRule>
  </conditionalFormatting>
  <conditionalFormatting sqref="BB145:CD145">
    <cfRule type="expression" dxfId="67" priority="187">
      <formula>AND(#REF!&lt;=BB$17,#REF!&gt;=BB$17)</formula>
    </cfRule>
    <cfRule type="expression" dxfId="66" priority="188">
      <formula>AND(#REF!=BB$17)</formula>
    </cfRule>
  </conditionalFormatting>
  <conditionalFormatting sqref="BB151:CD151">
    <cfRule type="expression" dxfId="65" priority="40">
      <formula>AND(#REF!=BB$17)</formula>
    </cfRule>
    <cfRule type="expression" dxfId="64" priority="39">
      <formula>AND(#REF!&lt;=BB$17,#REF!&gt;=BB$17)</formula>
    </cfRule>
  </conditionalFormatting>
  <conditionalFormatting sqref="BB153:CD153">
    <cfRule type="expression" dxfId="63" priority="37">
      <formula>AND(#REF!&lt;=BB$17,#REF!&gt;=BB$17)</formula>
    </cfRule>
    <cfRule type="expression" dxfId="62" priority="38">
      <formula>AND(#REF!=BB$17)</formula>
    </cfRule>
  </conditionalFormatting>
  <conditionalFormatting sqref="BB155:CD155">
    <cfRule type="expression" dxfId="61" priority="35">
      <formula>AND(#REF!&lt;=BB$17,#REF!&gt;=BB$17)</formula>
    </cfRule>
    <cfRule type="expression" dxfId="60" priority="36">
      <formula>AND(#REF!=BB$17)</formula>
    </cfRule>
  </conditionalFormatting>
  <conditionalFormatting sqref="BB158:CD158">
    <cfRule type="expression" dxfId="59" priority="33">
      <formula>AND(#REF!&lt;=BB$17,#REF!&gt;=BB$17)</formula>
    </cfRule>
    <cfRule type="expression" dxfId="58" priority="34">
      <formula>AND(#REF!=BB$17)</formula>
    </cfRule>
  </conditionalFormatting>
  <conditionalFormatting sqref="BB161:CD161">
    <cfRule type="expression" dxfId="57" priority="91">
      <formula>AND(#REF!&lt;=BB$17,#REF!&gt;=BB$17)</formula>
    </cfRule>
    <cfRule type="expression" dxfId="56" priority="92">
      <formula>AND(#REF!=BB$17)</formula>
    </cfRule>
  </conditionalFormatting>
  <conditionalFormatting sqref="BB169:CD169">
    <cfRule type="expression" dxfId="55" priority="86">
      <formula>AND(#REF!=BB$17)</formula>
    </cfRule>
    <cfRule type="expression" dxfId="54" priority="85">
      <formula>AND(#REF!&lt;=BB$17,#REF!&gt;=BB$17)</formula>
    </cfRule>
  </conditionalFormatting>
  <conditionalFormatting sqref="BB182:CD182">
    <cfRule type="expression" dxfId="53" priority="26">
      <formula>AND(#REF!=BB$17)</formula>
    </cfRule>
    <cfRule type="expression" dxfId="52" priority="25">
      <formula>AND(#REF!&lt;=BB$17,#REF!&gt;=BB$17)</formula>
    </cfRule>
  </conditionalFormatting>
  <conditionalFormatting sqref="BB184:CD184">
    <cfRule type="expression" dxfId="51" priority="23">
      <formula>AND(#REF!&lt;=BB$17,#REF!&gt;=BB$17)</formula>
    </cfRule>
    <cfRule type="expression" dxfId="50" priority="24">
      <formula>AND(#REF!=BB$17)</formula>
    </cfRule>
  </conditionalFormatting>
  <conditionalFormatting sqref="BB186:CD186">
    <cfRule type="expression" dxfId="49" priority="21">
      <formula>AND(#REF!&lt;=BB$17,#REF!&gt;=BB$17)</formula>
    </cfRule>
    <cfRule type="expression" dxfId="48" priority="22">
      <formula>AND(#REF!=BB$17)</formula>
    </cfRule>
  </conditionalFormatting>
  <conditionalFormatting sqref="BB188:CD188">
    <cfRule type="expression" dxfId="47" priority="20">
      <formula>AND(#REF!=BB$17)</formula>
    </cfRule>
    <cfRule type="expression" dxfId="46" priority="19">
      <formula>AND(#REF!&lt;=BB$17,#REF!&gt;=BB$17)</formula>
    </cfRule>
  </conditionalFormatting>
  <conditionalFormatting sqref="BB190:CD190">
    <cfRule type="expression" dxfId="45" priority="18">
      <formula>AND(#REF!=BB$17)</formula>
    </cfRule>
    <cfRule type="expression" dxfId="44" priority="17">
      <formula>AND(#REF!&lt;=BB$17,#REF!&gt;=BB$17)</formula>
    </cfRule>
  </conditionalFormatting>
  <conditionalFormatting sqref="BB192:CD192">
    <cfRule type="expression" dxfId="43" priority="16">
      <formula>AND(#REF!=BB$17)</formula>
    </cfRule>
    <cfRule type="expression" dxfId="42" priority="15">
      <formula>AND(#REF!&lt;=BB$17,#REF!&gt;=BB$17)</formula>
    </cfRule>
  </conditionalFormatting>
  <conditionalFormatting sqref="BB194:CD194">
    <cfRule type="expression" dxfId="41" priority="13">
      <formula>AND(#REF!&lt;=BB$17,#REF!&gt;=BB$17)</formula>
    </cfRule>
    <cfRule type="expression" dxfId="40" priority="14">
      <formula>AND(#REF!=BB$17)</formula>
    </cfRule>
  </conditionalFormatting>
  <conditionalFormatting sqref="BB196:CD196">
    <cfRule type="expression" dxfId="39" priority="11">
      <formula>AND(#REF!&lt;=BB$17,#REF!&gt;=BB$17)</formula>
    </cfRule>
    <cfRule type="expression" dxfId="38" priority="12">
      <formula>AND(#REF!=BB$17)</formula>
    </cfRule>
  </conditionalFormatting>
  <conditionalFormatting sqref="BB175:CE175">
    <cfRule type="expression" dxfId="37" priority="169">
      <formula>AND(#REF!&lt;=BB$17,#REF!&gt;=BB$17)</formula>
    </cfRule>
    <cfRule type="expression" dxfId="36" priority="170">
      <formula>AND(#REF!=BB$17)</formula>
    </cfRule>
  </conditionalFormatting>
  <conditionalFormatting sqref="BB179:CE179">
    <cfRule type="expression" dxfId="35" priority="27">
      <formula>AND(#REF!&lt;=BB$17,#REF!&gt;=BB$17)</formula>
    </cfRule>
    <cfRule type="expression" dxfId="34" priority="28">
      <formula>AND(#REF!=BB$17)</formula>
    </cfRule>
  </conditionalFormatting>
  <conditionalFormatting sqref="BC112 BP112 BR112 BP115:BT115 BC117 BP117 BR117 BC119 BP119 BR119 BC122 BP122 BR122 BC124 BP124 BR124 BC126 BP126 BR126 BC128 BP128 BR128 BC130 BP130 BR130 BC132 BP132 BR132 BC134 BP134 BR134 BC136 BP136 BR136 BC139 BP139:CA139 BC141 BP141 BR141 BC143 BP143 BR143 BC146 BP146 BR146 BA148 BC148 BP148 BR148 BC150 BP150 BR150 BC152 BP152 BR152 BC154 BP154 BR154 BC156 BP156 BR156 BC159 BP159 BR159 BC162:BN162 BP162 BR162 BA164 BC164 BP164 BR164 BA166 BC166 BP166 BR166 BC168 BP168 BR168 BC170 BP170 BR170 BC173 BP173 BR173 BC176 BP176 BR176 BC178 BP178 BR178 BC180 BP180 BR180 BC183 BP183 BR183 BC185 BP185 BR185 BC187 BP187 BR187 BC189 BP189 BR189 BC191 BP191 BR191 BC193 BP193 BR193 BC195 BP195 BR195 BC197 BP197 BR197 BC200 BP200 BR200 Z102:CE102">
    <cfRule type="expression" dxfId="33" priority="418">
      <formula>AND(#REF!=Z$17)</formula>
    </cfRule>
  </conditionalFormatting>
  <conditionalFormatting sqref="BC112 BP112 BR112 BP115:BT115 BC117 BP117 BR117 BC119 BP119 BR119 BC122 BP122 BR122 BC124 BP124 BR124 BC126 BP126 BR126 BC128 BP128 BR128 BC130 BP130 BR130 BC132 BP132 BR132 BC134 BP134 BR134 BC136 BP136 BR136 BC139 BP139:CA139 BC141 BP141 BR141 BC143 BP143 BR143 BC146 BP146 BR146 BA148 BC148 BP148 BR148 BC150 BP150 BR150 BC152 BP152 BR152 BC154 BP154 BR154 BC156 BP156 BR156 BC159 BP159 BR159 BC162:BN162 BP162 BR162 BA164 BC164 BP164 BR164 BA166 BC166 BP166 BR166 BC168 BP168 BR168 BC170 BP170 BR170 BC173 BP173 BR173 BC176 BP176 BR176 BC178 BP178 BR178 BC180 BP180 BR180 BC183 BP183 BR183 BC185 BP185 BR185 BC187 BP187 BR187 BC189 BP189 BR189 BC191 BP191 BR191 BC193 BP193 BR193 BC195 BP195 BR195 BC197 BP197 BR197 BC200 BP200 BR200">
    <cfRule type="expression" dxfId="32" priority="417">
      <formula>AND(#REF!&lt;=BA$17,#REF!&gt;=BA$17)</formula>
    </cfRule>
  </conditionalFormatting>
  <conditionalFormatting sqref="BD40:BM40">
    <cfRule type="expression" dxfId="31" priority="135">
      <formula>AND(#REF!&lt;=BD$17,#REF!&gt;=BD$17)</formula>
    </cfRule>
    <cfRule type="expression" dxfId="30" priority="136">
      <formula>AND(#REF!=BD$17)</formula>
    </cfRule>
  </conditionalFormatting>
  <conditionalFormatting sqref="BD66:BV66">
    <cfRule type="expression" dxfId="29" priority="127">
      <formula>AND(#REF!&lt;=BD$17,#REF!&gt;=BD$17)</formula>
    </cfRule>
    <cfRule type="expression" dxfId="28" priority="128">
      <formula>AND(#REF!=BD$17)</formula>
    </cfRule>
  </conditionalFormatting>
  <conditionalFormatting sqref="BE114:CD114">
    <cfRule type="expression" dxfId="27" priority="206">
      <formula>AND(#REF!=BE$17)</formula>
    </cfRule>
    <cfRule type="expression" dxfId="26" priority="205">
      <formula>AND(#REF!&lt;=BE$17,#REF!&gt;=BE$17)</formula>
    </cfRule>
  </conditionalFormatting>
  <conditionalFormatting sqref="BL38:CE38 BD39:CB39 BN40:CB40 BD41:CB41 BD65:CB65 BW66:CB66 BD67:CB67 BD83:CB83 BD84:BY84 BD85:CB85">
    <cfRule type="expression" dxfId="25" priority="402">
      <formula>AND(#REF!=BD$17)</formula>
    </cfRule>
  </conditionalFormatting>
  <conditionalFormatting sqref="BL38:CE38 BN40:CB40 BD84:BY84 BW66:CB66 BD39:CB39 BD41:CB41 BD65:CB65 BD67:CB67 BD83:CB83 BD85:CB85">
    <cfRule type="expression" dxfId="24" priority="401">
      <formula>AND(#REF!&lt;=BD$17,#REF!&gt;=BD$17)</formula>
    </cfRule>
  </conditionalFormatting>
  <conditionalFormatting sqref="BM140:BP140">
    <cfRule type="expression" dxfId="23" priority="192">
      <formula>AND(#REF!=BM$17)</formula>
    </cfRule>
    <cfRule type="expression" dxfId="22" priority="191">
      <formula>AND(#REF!&lt;=BM$17,#REF!&gt;=BM$17)</formula>
    </cfRule>
  </conditionalFormatting>
  <conditionalFormatting sqref="BT38:CB38">
    <cfRule type="expression" dxfId="21" priority="375">
      <formula>AND(#REF!&lt;=BT$17,#REF!&gt;=BT$17)</formula>
    </cfRule>
    <cfRule type="expression" dxfId="20" priority="376">
      <formula>AND(#REF!=BT$17)</formula>
    </cfRule>
  </conditionalFormatting>
  <conditionalFormatting sqref="BW66 CA66:CE66 BX84:BY84 CB84:CE84">
    <cfRule type="expression" dxfId="19" priority="754">
      <formula>AND(#REF!=BW$17)</formula>
    </cfRule>
    <cfRule type="expression" dxfId="18" priority="753">
      <formula>AND(#REF!&lt;=BW$17,#REF!&gt;=BW$17)</formula>
    </cfRule>
  </conditionalFormatting>
  <conditionalFormatting sqref="BW84">
    <cfRule type="expression" dxfId="17" priority="363">
      <formula>AND(#REF!&lt;=BW$17,#REF!&gt;=BW$17)</formula>
    </cfRule>
    <cfRule type="expression" dxfId="16" priority="364">
      <formula>AND(#REF!=BW$17)</formula>
    </cfRule>
  </conditionalFormatting>
  <conditionalFormatting sqref="BW173 BY173">
    <cfRule type="expression" dxfId="15" priority="160">
      <formula>AND(#REF!=BW$17)</formula>
    </cfRule>
    <cfRule type="expression" dxfId="14" priority="159">
      <formula>AND(#REF!&lt;=BW$17,#REF!&gt;=BW$17)</formula>
    </cfRule>
  </conditionalFormatting>
  <conditionalFormatting sqref="BW176 BY176 BW178 BY178 CA178">
    <cfRule type="expression" dxfId="13" priority="171">
      <formula>AND(#REF!&lt;=BW$17,#REF!&gt;=BW$17)</formula>
    </cfRule>
    <cfRule type="expression" dxfId="12" priority="172">
      <formula>AND(#REF!=BW$17)</formula>
    </cfRule>
  </conditionalFormatting>
  <conditionalFormatting sqref="BW200 BY200">
    <cfRule type="expression" dxfId="11" priority="149">
      <formula>AND(#REF!&lt;=BW$17,#REF!&gt;=BW$17)</formula>
    </cfRule>
    <cfRule type="expression" dxfId="10" priority="150">
      <formula>AND(#REF!=BW$17)</formula>
    </cfRule>
  </conditionalFormatting>
  <conditionalFormatting sqref="BX66:BZ66">
    <cfRule type="expression" dxfId="9" priority="360">
      <formula>AND(#REF!=BX$17)</formula>
    </cfRule>
    <cfRule type="expression" dxfId="8" priority="359">
      <formula>AND(#REF!&lt;=BX$17,#REF!&gt;=BX$17)</formula>
    </cfRule>
  </conditionalFormatting>
  <conditionalFormatting sqref="BZ84:CB84">
    <cfRule type="expression" dxfId="7" priority="109">
      <formula>AND(#REF!&lt;=BZ$17,#REF!&gt;=BZ$17)</formula>
    </cfRule>
    <cfRule type="expression" dxfId="6" priority="110">
      <formula>AND(#REF!=BZ$17)</formula>
    </cfRule>
  </conditionalFormatting>
  <conditionalFormatting sqref="CB40:CE40">
    <cfRule type="expression" dxfId="5" priority="374">
      <formula>AND(#REF!=CB$17)</formula>
    </cfRule>
    <cfRule type="expression" dxfId="4" priority="373">
      <formula>AND(#REF!&lt;=CB$17,#REF!&gt;=CB$17)</formula>
    </cfRule>
  </conditionalFormatting>
  <conditionalFormatting sqref="CC35:CE41 BB38:BG38 BL38:BS38 BN40:CA40 W54:BK54 BP54:CE54">
    <cfRule type="expression" dxfId="3" priority="758">
      <formula>AND(#REF!=W$17)</formula>
    </cfRule>
  </conditionalFormatting>
  <conditionalFormatting sqref="CC35:CE41 BL38:BS38 BN40:CA40 BB38:BG38 W54:BK54 BP54:CE54">
    <cfRule type="expression" dxfId="2" priority="757">
      <formula>AND(#REF!&lt;=W$17,#REF!&gt;=W$17)</formula>
    </cfRule>
  </conditionalFormatting>
  <conditionalFormatting sqref="CC53:CE55 CC65:CD67 CE65:CE73 CC83:CE85 W176:CE176 W178:CE178 W173:CE173 W200:CE200 AY37:AZ41 AY65:AZ67 AY83:AZ85 W115:CE115 W117:CE117 W119:CE119 W122:CD122 W124:CD124 W126:CE126 W128:CE128 W130:CE130 W132:CE132 W134:CE134 W136:CE136 W139:CE139 W141:CE141 W143:CE143 W146:CE146 W148:CE148 W150:CD150 W152:CD152 W154:CE154 W156:CE156 W159:CE159 W162:CD162 W164:CD164 W166:CE166 W168:CE168 W170:CE170 W180:CE180 W183:CE183 W185:CE185 W187:CE187 W189:CE189 W191:CE191 W193:CE193 W195:CE195 W197:CE197 W104:AX105 CE121:CE124 CE150:CE152 CE162:CE164">
    <cfRule type="expression" dxfId="1" priority="773">
      <formula>AND(#REF!&lt;=W$17,#REF!&gt;=W$17)</formula>
    </cfRule>
  </conditionalFormatting>
  <conditionalFormatting sqref="CE111:CE112 Y112:AZ112 BD112:CD112 CE114:CE119 W115:AZ115 BE115:CD115 Y117:AZ117 BD117:CD117 Y119:AZ119 BD119:CD119 Y122:AZ122 BD122:CE122 Y124:AZ124 BD124:CD124 CE124:CE136 Y126:AZ126 BD126:CD126 Y128:AZ128 BD128:CD128 Y130:AZ130 BD130:CD130 Y132:AZ132 BD132:CD132 Y134:AZ134 BD134:CD134 Y136:AZ136 BD136:CD136 CE138:CE143 Y139:AZ139 BD139:CD139 Y141:AZ141 BD141:CD141 Y143:AZ143 BD143:CD143 CE145:CE150 Y146:AZ146 BD146:CD146 Y148:AZ148 BD148:CD148 Y150:AZ150 BD150:CD150 Y152:AZ152 BD152:CD152 CE152:CE156 Y154:AZ154 BD154:CD154 Y156:AZ156 BD156:CD156 CE158:CE159 Y159:AZ159 BD159:CD159 CE161:CE162 Z162:AZ162 BD162:CD162 Y164:AZ164 BD164:CD164 CE164:CE170 Y166:AZ166 BD166:CD166 Y168:AZ168 BD168:CD168 Y170:AZ170 BD170:CD170 AY172:AZ173 CC172:CE173 AY176:AZ179 CC176:CD179 CE176:CE180 Y180:AZ180 BD180:CD180 CE182:CE197 Y183:AZ183 BD183:CD183 Y185:AZ185 BD185:CD185 Y187:AZ187 BD187:CD187 Y189:AZ189 BD189:CD189 Y191:AZ191 BD191:CD191 Y193:AZ193 BD193:CD193 Y195:AZ195 BD195:CD195 Y197:AZ197 BD197:CD197 AY199:AZ200 CC199:CE200 AW177:AX177 CA177:CB177 BY179 Z106:AX106 AA111:AZ111 BQ140:CD140 AP169:AZ169">
    <cfRule type="expression" dxfId="0" priority="779">
      <formula>AND(#REF!&lt;=W$17,#REF!&gt;=W$17)</formula>
    </cfRule>
  </conditionalFormatting>
  <pageMargins left="0.23622047244094491" right="0.23622047244094491" top="0.55118110236220474" bottom="0.55118110236220474" header="0.31496062992125984" footer="0.31496062992125984"/>
  <pageSetup paperSize="8" scale="21" fitToHeight="10" orientation="landscape" r:id="rId1"/>
  <rowBreaks count="1" manualBreakCount="1">
    <brk id="180" min="1" max="8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314E3F370D48F345BD493B8CA1013A9B" ma:contentTypeVersion="17" ma:contentTypeDescription="Создание документа." ma:contentTypeScope="" ma:versionID="4252a229ffb814d7961100d38994aa26">
  <xsd:schema xmlns:xsd="http://www.w3.org/2001/XMLSchema" xmlns:xs="http://www.w3.org/2001/XMLSchema" xmlns:p="http://schemas.microsoft.com/office/2006/metadata/properties" xmlns:ns2="6b2158fa-2dfd-4dac-9659-05db2796415b" xmlns:ns3="ac9d583b-fa7d-4713-9bd0-9fe0c0e64db3" xmlns:ns4="$ListId:contreco;" xmlns:ns5="$ListId:contracts;" xmlns:ns7="6a1af6fe-9caa-4511-8b3d-e20c960acfd3" xmlns:ns8="c267d686-1007-4088-907f-becfc4896295" targetNamespace="http://schemas.microsoft.com/office/2006/metadata/properties" ma:root="true" ma:fieldsID="922cc35322f3d5b9dcdbb1e831146ead" ns2:_="" ns3:_="" ns4:_="" ns5:_="" ns7:_="" ns8:_="">
    <xsd:import namespace="6b2158fa-2dfd-4dac-9659-05db2796415b"/>
    <xsd:import namespace="ac9d583b-fa7d-4713-9bd0-9fe0c0e64db3"/>
    <xsd:import namespace="$ListId:contreco;"/>
    <xsd:import namespace="$ListId:contracts;"/>
    <xsd:import namespace="6a1af6fe-9caa-4511-8b3d-e20c960acfd3"/>
    <xsd:import namespace="c267d686-1007-4088-907f-becfc4896295"/>
    <xsd:element name="properties">
      <xsd:complexType>
        <xsd:sequence>
          <xsd:element name="documentManagement">
            <xsd:complexType>
              <xsd:all>
                <xsd:element ref="ns2:docType"/>
                <xsd:element ref="ns3:ContrNum" minOccurs="0"/>
                <xsd:element ref="ns3:ContractType" minOccurs="0"/>
                <xsd:element ref="ns3:Year" minOccurs="0"/>
                <xsd:element ref="ns3:Conclusion" minOccurs="0"/>
                <xsd:element ref="ns3:Initiator" minOccurs="0"/>
                <xsd:element ref="ns3:calendarYear" minOccurs="0"/>
                <xsd:element ref="ns4:Contractor" minOccurs="0"/>
                <xsd:element ref="ns3:StartsFrom" minOccurs="0"/>
                <xsd:element ref="ns3:EndsAt" minOccurs="0"/>
                <xsd:element ref="ns3:DocumentSetDescription" minOccurs="0"/>
                <xsd:element ref="ns3:signedGenDirector" minOccurs="0"/>
                <xsd:element ref="ns3:SentToArchive" minOccurs="0"/>
                <xsd:element ref="ns3:ContractSubject" minOccurs="0"/>
                <xsd:element ref="ns3:Description0" minOccurs="0"/>
                <xsd:element ref="ns3:Belonging" minOccurs="0"/>
                <xsd:element ref="ns3:Workflows" minOccurs="0"/>
                <xsd:element ref="ns3:Region" minOccurs="0"/>
                <xsd:element ref="ns3:ViewItem" minOccurs="0"/>
                <xsd:element ref="ns3:Sum" minOccurs="0"/>
                <xsd:element ref="ns5:Contragent2" minOccurs="0"/>
                <xsd:element ref="ns7:OBDNSI" minOccurs="0"/>
                <xsd:element ref="ns7:OBDNSIDate" minOccurs="0"/>
                <xsd:element ref="ns7:ASBU" minOccurs="0"/>
                <xsd:element ref="ns7:ASBUDate" minOccurs="0"/>
                <xsd:element ref="ns7:ASEZ" minOccurs="0"/>
                <xsd:element ref="ns7:ASEZDate" minOccurs="0"/>
                <xsd:element ref="ns2:currentStatus" minOccurs="0"/>
                <xsd:element ref="ns2:BaseDocument" minOccurs="0"/>
                <xsd:element ref="ns3:Active" minOccurs="0"/>
                <xsd:element ref="ns8:notsend" minOccurs="0"/>
                <xsd:element ref="ns2:ANDelegatedFrom" minOccurs="0"/>
                <xsd:element ref="ns2:TitleUpdated" minOccurs="0"/>
                <xsd:element ref="ns2:CreatedFromTempl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2158fa-2dfd-4dac-9659-05db2796415b" elementFormDefault="qualified">
    <xsd:import namespace="http://schemas.microsoft.com/office/2006/documentManagement/types"/>
    <xsd:import namespace="http://schemas.microsoft.com/office/infopath/2007/PartnerControls"/>
    <xsd:element name="docType" ma:index="2" ma:displayName="Тип документа" ma:list="{b71444e9-adde-4426-90de-31dfb356afce}" ma:internalName="docType" ma:readOnly="false" ma:showField="Title" ma:web="6a1af6fe-9caa-4511-8b3d-e20c960acfd3">
      <xsd:simpleType>
        <xsd:restriction base="dms:Unknown"/>
      </xsd:simpleType>
    </xsd:element>
    <xsd:element name="currentStatus" ma:index="30" nillable="true" ma:displayName="Текущий статус" ma:internalName="currentStatus">
      <xsd:complexType>
        <xsd:complexContent>
          <xsd:extension base="dms:MultiChoice">
            <xsd:sequence>
              <xsd:element name="Value" maxOccurs="unbounded" minOccurs="0" nillable="true">
                <xsd:simpleType>
                  <xsd:restriction base="dms:Choice">
                    <xsd:enumeration value="На согласовании"/>
                    <xsd:enumeration value="Согласовано"/>
                    <xsd:enumeration value="На доработке"/>
                  </xsd:restriction>
                </xsd:simpleType>
              </xsd:element>
            </xsd:sequence>
          </xsd:extension>
        </xsd:complexContent>
      </xsd:complexType>
    </xsd:element>
    <xsd:element name="BaseDocument" ma:index="31" nillable="true" ma:displayName="Основной документ" ma:format="Hyperlink" ma:internalName="BaseDocument">
      <xsd:simpleType>
        <xsd:restriction base="dms:Unknown"/>
      </xsd:simpleType>
    </xsd:element>
    <xsd:element name="ANDelegatedFrom" ma:index="41" nillable="true" ma:displayName="Делегировано от" ma:list="UserInfo" ma:internalName="ANDelegatedFrom">
      <xsd:simpleType>
        <xsd:restriction base="dms:Unknown"/>
      </xsd:simpleType>
    </xsd:element>
    <xsd:element name="TitleUpdated" ma:index="42" nillable="true" ma:displayName="TitleUpdated" ma:hidden="true" ma:internalName="TitleUpdated">
      <xsd:simpleType>
        <xsd:restriction base="dms:Number"/>
      </xsd:simpleType>
    </xsd:element>
    <xsd:element name="CreatedFromTemplate" ma:index="43" nillable="true" ma:displayName="CreatedFromTemplate" ma:hidden="true" ma:internalName="CreatedFromTemplat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c9d583b-fa7d-4713-9bd0-9fe0c0e64db3" elementFormDefault="qualified">
    <xsd:import namespace="http://schemas.microsoft.com/office/2006/documentManagement/types"/>
    <xsd:import namespace="http://schemas.microsoft.com/office/infopath/2007/PartnerControls"/>
    <xsd:element name="ContrNum" ma:index="3" nillable="true" ma:displayName="№ Контрагента" ma:internalName="ContrNum">
      <xsd:simpleType>
        <xsd:restriction base="dms:Text">
          <xsd:maxLength value="255"/>
        </xsd:restriction>
      </xsd:simpleType>
    </xsd:element>
    <xsd:element name="ContractType" ma:index="4" nillable="true" ma:displayName="Вид договора" ma:format="Dropdown" ma:internalName="ContractType">
      <xsd:simpleType>
        <xsd:restriction base="dms:Choice">
          <xsd:enumeration value="Аг"/>
          <xsd:enumeration value="БС"/>
          <xsd:enumeration value="ДКП"/>
          <xsd:enumeration value="ДЗП"/>
          <xsd:enumeration value="Дпа"/>
          <xsd:enumeration value="ДИП"/>
          <xsd:enumeration value="ДОУ"/>
          <xsd:enumeration value="ДП"/>
          <xsd:enumeration value="ДПд"/>
          <xsd:enumeration value="Дхр"/>
          <xsd:enumeration value="КП"/>
          <xsd:enumeration value="Кр"/>
          <xsd:enumeration value="ПИР"/>
          <xsd:enumeration value="Ком"/>
          <xsd:enumeration value="СОК"/>
          <xsd:enumeration value="ОВУ"/>
          <xsd:enumeration value="Дар"/>
          <xsd:enumeration value="ДИП"/>
          <xsd:enumeration value="ДС"/>
          <xsd:enumeration value="АН"/>
          <xsd:enumeration value="СК"/>
          <xsd:enumeration value="ДОУ-Э"/>
        </xsd:restriction>
      </xsd:simpleType>
    </xsd:element>
    <xsd:element name="Year" ma:index="5" nillable="true" ma:displayName="Год" ma:internalName="Year" ma:readOnly="false">
      <xsd:simpleType>
        <xsd:restriction base="dms:Text">
          <xsd:maxLength value="255"/>
        </xsd:restriction>
      </xsd:simpleType>
    </xsd:element>
    <xsd:element name="Conclusion" ma:index="6" nillable="true" ma:displayName="Дата заключения" ma:format="DateOnly" ma:internalName="Conclusion">
      <xsd:simpleType>
        <xsd:restriction base="dms:DateTime"/>
      </xsd:simpleType>
    </xsd:element>
    <xsd:element name="Initiator" ma:index="7" nillable="true" ma:displayName="Инициатор" ma:list="UserInfo" ma:SharePointGroup="0" ma:internalName="Initi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lendarYear" ma:index="8" nillable="true" ma:displayName="Календарный год" ma:internalName="calendarYear">
      <xsd:simpleType>
        <xsd:restriction base="dms:Text">
          <xsd:maxLength value="255"/>
        </xsd:restriction>
      </xsd:simpleType>
    </xsd:element>
    <xsd:element name="StartsFrom" ma:index="10" nillable="true" ma:displayName="Начало действия" ma:format="DateOnly" ma:internalName="StartsFrom">
      <xsd:simpleType>
        <xsd:restriction base="dms:DateTime"/>
      </xsd:simpleType>
    </xsd:element>
    <xsd:element name="EndsAt" ma:index="11" nillable="true" ma:displayName="Окончание действия" ma:format="DateOnly" ma:internalName="EndsAt">
      <xsd:simpleType>
        <xsd:restriction base="dms:DateTime"/>
      </xsd:simpleType>
    </xsd:element>
    <xsd:element name="DocumentSetDescription" ma:index="12" nillable="true" ma:displayName="Описание" ma:internalName="DocumentSetDescription" ma:readOnly="false">
      <xsd:simpleType>
        <xsd:restriction base="dms:Note">
          <xsd:maxLength value="255"/>
        </xsd:restriction>
      </xsd:simpleType>
    </xsd:element>
    <xsd:element name="signedGenDirector" ma:index="13" nillable="true" ma:displayName="Подписан Ген Дир" ma:format="DateOnly" ma:internalName="signedGenDirector">
      <xsd:simpleType>
        <xsd:restriction base="dms:DateTime"/>
      </xsd:simpleType>
    </xsd:element>
    <xsd:element name="SentToArchive" ma:index="14" nillable="true" ma:displayName="Помещен в архив" ma:format="DateOnly" ma:internalName="SentToArchive">
      <xsd:simpleType>
        <xsd:restriction base="dms:DateTime"/>
      </xsd:simpleType>
    </xsd:element>
    <xsd:element name="ContractSubject" ma:index="15" nillable="true" ma:displayName="Предмет договора" ma:internalName="ContractSubject">
      <xsd:simpleType>
        <xsd:restriction base="dms:Text">
          <xsd:maxLength value="255"/>
        </xsd:restriction>
      </xsd:simpleType>
    </xsd:element>
    <xsd:element name="Description0" ma:index="16" nillable="true" ma:displayName="Примечание" ma:internalName="Description0">
      <xsd:simpleType>
        <xsd:restriction base="dms:Note">
          <xsd:maxLength value="255"/>
        </xsd:restriction>
      </xsd:simpleType>
    </xsd:element>
    <xsd:element name="Belonging" ma:index="17" nillable="true" ma:displayName="Принадлежность" ma:format="Dropdown" ma:internalName="Belonging">
      <xsd:simpleType>
        <xsd:restriction base="dms:Choice">
          <xsd:enumeration value="Альпика-Сервис"/>
          <xsd:enumeration value="03 - Каток"/>
          <xsd:enumeration value="04 - Вернадского"/>
          <xsd:enumeration value="05 - Обручева"/>
          <xsd:enumeration value="06 - Дружба"/>
          <xsd:enumeration value="07 - Зеленоградск"/>
          <xsd:enumeration value="08 - Союз"/>
          <xsd:enumeration value="09 - Хрустали"/>
          <xsd:enumeration value="11 - ГТЦ"/>
          <xsd:enumeration value="12 – Адм. Здание ОАО «Газпром»"/>
          <xsd:enumeration value="112 – Фили-Давыдково"/>
          <xsd:enumeration value="001 - Белгород"/>
          <xsd:enumeration value="002 – п. Газопровод"/>
          <xsd:enumeration value="003 - Екатеринбург"/>
          <xsd:enumeration value="004 – Новый Уренгой"/>
          <xsd:enumeration value="005 - Душанбе"/>
          <xsd:enumeration value="006 - Бишкек"/>
          <xsd:enumeration value="ДИП – Инвестиционные проекты"/>
          <xsd:enumeration value="14 - дер. Городище"/>
          <xsd:enumeration value="0107 - Учебный центр ОАО «Газпром»"/>
          <xsd:enumeration value="16 - Дом приемов официальных гостей &quot;Псехако&quot;"/>
          <xsd:enumeration value="10-12 – Научный проезд"/>
          <xsd:enumeration value="10-07 ГКК Альпика"/>
          <xsd:enumeration value="10-09 – Хрустали"/>
          <xsd:enumeration value="10-11 – Дом приема 1-я очередь"/>
          <xsd:enumeration value="10-13 – Дом приема 2-я очередь"/>
          <xsd:enumeration value="10-15 – СК Первый этап. Здание стадиона"/>
          <xsd:enumeration value="10-16 – СК Пятый этап. Гостиничный комплекс"/>
          <xsd:enumeration value="10-17 – ГТЦ"/>
          <xsd:enumeration value="10-18 – Реконструкция Дома приема 1-я очередь"/>
          <xsd:enumeration value="10-19 – СК Третий этап. Объекты спортивной технологии"/>
          <xsd:enumeration value="10-21 – СК Шестой этап. Подъездные автомобильные дороги"/>
          <xsd:enumeration value="10-22 – СК Второй этап. Коттеджный поселок"/>
          <xsd:enumeration value="10-23 – СК Четвертый этап. Общежитие квартирного типа"/>
          <xsd:enumeration value="10-25 – ОКЦ"/>
          <xsd:enumeration value="10-26 – Реконструкция Псехако -С"/>
          <xsd:enumeration value="10-01 ПИР будущих лет"/>
          <xsd:enumeration value="10-27 Газовая котельная"/>
          <xsd:enumeration value="Аэропортовый комплекс на аэродроме &quot;Левашово&quot;"/>
          <xsd:enumeration value="Гостиничный комплекс с яхт-клубом в Стрельне"/>
          <xsd:enumeration value="31 - Соединительный канализационный коллектор от гостиничного комплекса «Пик отель» до сетей канализации на правом берегу р. Мзымта"/>
          <xsd:enumeration value="10-36 Дом приема официальных гостей «Ачипсе»"/>
          <xsd:enumeration value="10-36 Расширение и реконструкция объекта «Дом приема официальных гостей «Ачипсе»"/>
          <xsd:enumeration value="10-42 Внешние сети и сооружения водоснабжения и водоотведения объектов на площадке «Псехако»"/>
          <xsd:enumeration value="10-34 Соединительные трассы между горнолыжными склонами &quot;G&quot; и &quot;F&quot;"/>
          <xsd:enumeration value="29 Реконструкция пассажирской подвесной канатной дороги «Псехако F»"/>
          <xsd:enumeration value="10-43 Реконструкция объекта. Подъездные автомобильные дороги"/>
          <xsd:enumeration value="10-38 Инженерная противооползневая защита северного склона хребта Псехако"/>
          <xsd:enumeration value="Помещение в БЦ «Тринити» для размещения ОАО «Газпром» и компаний группы «Газпром»"/>
          <xsd:enumeration value="44 БЦ «Тринити Плейс»"/>
          <xsd:enumeration value="45 БЦ «Пулково Скай»"/>
          <xsd:enumeration value="46 БЦ «Технополис»"/>
          <xsd:enumeration value="47 БЦ «Виктория»"/>
          <xsd:enumeration value="48 БЦ «Леорса» («8 граней»)"/>
          <xsd:enumeration value="49 БЦ «Цеппелин»"/>
          <xsd:enumeration value="50 БЦ «Ренессанс Форум»"/>
          <xsd:enumeration value="156 БЦ «Электро»"/>
          <xsd:enumeration value="Лахта"/>
          <xsd:enumeration value="Логистический центр"/>
          <xsd:enumeration value="Махачкала"/>
          <xsd:enumeration value="Реконструкция ППКД &quot;Псехко D&quot;"/>
          <xsd:enumeration value="4716 Административно-лабораторный корпус (АЛК) МФ ООО «Газпром проектирование»"/>
          <xsd:enumeration value="010-2005296 Обустройство дополнительных помещений медицинского пункта расположенного по адресу: г. Санкт-Петербург, ул. Стартовая, д. 6, лит. А, БЦ «Юпитер»"/>
          <xsd:enumeration value="4418 Автомобильная дорога в Ленинском"/>
          <xsd:enumeration value="5292, ГТЦ-4 (Единый ски-пасс)"/>
          <xsd:enumeration value="5185 - СМИС и СМИК"/>
          <xsd:enumeration value="5181 - Модернизация объектов ГТЦ ПАО «Газпром»"/>
          <xsd:enumeration value="5182 - Реконструкция объектов горнолыжной инфраструктуры ГТЦ ПАО «Газпром»"/>
          <xsd:enumeration value="5183 - САИДИС ГКК Альпика-сервис"/>
          <xsd:enumeration value="5184 - Административный корпус для ГТЦ ПАО «Газпром»"/>
          <xsd:enumeration value="5180 - Реконструкция объектов энергетики ГТЦ ПАО «Газпром»"/>
          <xsd:enumeration value="5291 - Обустройство офисных помещений для размещения подразделений ПАО «Газпром» в г. Санкт-Петербурге в МФК «Лахта центр» (Фаза 1)"/>
          <xsd:enumeration value="5301 - Обустройство офисных помещений для размещения подразделений ПАО &quot;Газпром&quot; и дочерних обществ ПАО &quot;Газпром&quot; в г. Санкт-Петербурге по адресу: Невский, д.58"/>
          <xsd:enumeration value="5396 - Модернизация системы охранного телевидения на объекте «Дом приема официальных гостей «Ачипсе»"/>
          <xsd:enumeration value="5476 - Сети и сооружения теплоснабжения объекта «Дом приема официальных гостей «Ачипсе»"/>
          <xsd:enumeration value="5414 - Подъездная автомобильная дорога к учебно-тренировочному комплексу (полигон) ЧОУ ДПО &quot;Учебный центр ПАО &quot;Газпром&quot;"/>
          <xsd:enumeration value="Жилой микрорайон для Амурского ГПЗ в г. Свободный"/>
          <xsd:enumeration value="5385 - Центр диспетчерского управления производственными объектами ПАО «Газпром» в комплексе зданий и сооружений ПАО «Газпром» в г. Санкт-Петербурге"/>
        </xsd:restriction>
      </xsd:simpleType>
    </xsd:element>
    <xsd:element name="Workflows" ma:index="18" nillable="true" ma:displayName="Рабочие процессы" ma:internalName="Workflows">
      <xsd:simpleType>
        <xsd:restriction base="dms:Unknown"/>
      </xsd:simpleType>
    </xsd:element>
    <xsd:element name="Region" ma:index="19" nillable="true" ma:displayName="Регион" ma:format="Dropdown" ma:internalName="Region">
      <xsd:simpleType>
        <xsd:union memberTypes="dms:Text">
          <xsd:simpleType>
            <xsd:restriction base="dms:Choice">
              <xsd:enumeration value="Санкт-Петербург"/>
              <xsd:enumeration value="Москва"/>
              <xsd:enumeration value="Сочи"/>
              <xsd:enumeration value="Белгород"/>
              <xsd:enumeration value="Екатеринбург"/>
              <xsd:enumeration value="Зеленоградск"/>
              <xsd:enumeration value="Краснодар"/>
              <xsd:enumeration value="Тверь"/>
              <xsd:enumeration value="г. Щербинка"/>
              <xsd:enumeration value="Новый Уренгой"/>
              <xsd:enumeration value="Свободный"/>
            </xsd:restriction>
          </xsd:simpleType>
        </xsd:union>
      </xsd:simpleType>
    </xsd:element>
    <xsd:element name="ViewItem" ma:index="20" nillable="true" ma:displayName="Свойства" ma:internalName="ViewItem" ma:readOnly="false">
      <xsd:simpleType>
        <xsd:restriction base="dms:Unknown"/>
      </xsd:simpleType>
    </xsd:element>
    <xsd:element name="Sum" ma:index="21" nillable="true" ma:displayName="Сумма" ma:internalName="Sum">
      <xsd:simpleType>
        <xsd:restriction base="dms:Text">
          <xsd:maxLength value="255"/>
        </xsd:restriction>
      </xsd:simpleType>
    </xsd:element>
    <xsd:element name="Active" ma:index="34" nillable="true" ma:displayName="Активен" ma:default="1" ma:hidden="true" ma:internalName="Activ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ListId:contreco;" elementFormDefault="qualified">
    <xsd:import namespace="http://schemas.microsoft.com/office/2006/documentManagement/types"/>
    <xsd:import namespace="http://schemas.microsoft.com/office/infopath/2007/PartnerControls"/>
    <xsd:element name="Contractor" ma:index="9" nillable="true" ma:displayName="Контрагент старый" ma:list="{f8147f7d-4852-4f18-87a9-f9330f8362db}" ma:internalName="Contractor" ma:showField="Title" ma:web="6a1af6fe-9caa-4511-8b3d-e20c960acfd3">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ListId:contracts;" elementFormDefault="qualified">
    <xsd:import namespace="http://schemas.microsoft.com/office/2006/documentManagement/types"/>
    <xsd:import namespace="http://schemas.microsoft.com/office/infopath/2007/PartnerControls"/>
    <xsd:element name="Contragent2" ma:index="22" nillable="true" ma:displayName="Контрагент" ma:list="{f8147f7d-4852-4f18-87a9-f9330f8362db}" ma:internalName="Contragent2" ma:showField="Title" ma:web="6a1af6fe-9caa-4511-8b3d-e20c960acfd3">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1af6fe-9caa-4511-8b3d-e20c960acfd3" elementFormDefault="qualified">
    <xsd:import namespace="http://schemas.microsoft.com/office/2006/documentManagement/types"/>
    <xsd:import namespace="http://schemas.microsoft.com/office/infopath/2007/PartnerControls"/>
    <xsd:element name="OBDNSI" ma:index="24" nillable="true" ma:displayName="ОБД НСИ" ma:default="0" ma:description="Договор включен в ОБД НСИ" ma:internalName="OBDNSI">
      <xsd:simpleType>
        <xsd:restriction base="dms:Boolean"/>
      </xsd:simpleType>
    </xsd:element>
    <xsd:element name="OBDNSIDate" ma:index="25" nillable="true" ma:displayName="Дата включения в ОБД НСИ" ma:format="DateOnly" ma:internalName="OBDNSIDate">
      <xsd:simpleType>
        <xsd:restriction base="dms:DateTime"/>
      </xsd:simpleType>
    </xsd:element>
    <xsd:element name="ASBU" ma:index="26" nillable="true" ma:displayName="АСБУ" ma:default="0" ma:description="Договор включен в АСБУ" ma:internalName="ASBU">
      <xsd:simpleType>
        <xsd:restriction base="dms:Boolean"/>
      </xsd:simpleType>
    </xsd:element>
    <xsd:element name="ASBUDate" ma:index="27" nillable="true" ma:displayName="Дата включения в АСБУ" ma:format="DateOnly" ma:internalName="ASBUDate">
      <xsd:simpleType>
        <xsd:restriction base="dms:DateTime"/>
      </xsd:simpleType>
    </xsd:element>
    <xsd:element name="ASEZ" ma:index="28" nillable="true" ma:displayName="АСЭЗ" ma:default="0" ma:description="Договор включен в АСЭЗ" ma:internalName="ASEZ">
      <xsd:simpleType>
        <xsd:restriction base="dms:Boolean"/>
      </xsd:simpleType>
    </xsd:element>
    <xsd:element name="ASEZDate" ma:index="29" nillable="true" ma:displayName="Дата включения в АСЭЗ" ma:format="DateOnly" ma:internalName="ASEZ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267d686-1007-4088-907f-becfc4896295" elementFormDefault="qualified">
    <xsd:import namespace="http://schemas.microsoft.com/office/2006/documentManagement/types"/>
    <xsd:import namespace="http://schemas.microsoft.com/office/infopath/2007/PartnerControls"/>
    <xsd:element name="notsend" ma:index="40" nillable="true" ma:displayName="notsend" ma:hidden="true" ma:internalName="notsend">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8" ma:displayName="Тип контента"/>
        <xsd:element ref="dc:title" maxOccurs="1" ma:index="1" ma:displayName="№ п/н"/>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Belonging xmlns="ac9d583b-fa7d-4713-9bd0-9fe0c0e64db3" xsi:nil="true"/>
    <StartsFrom xmlns="ac9d583b-fa7d-4713-9bd0-9fe0c0e64db3" xsi:nil="true"/>
    <SentToArchive xmlns="ac9d583b-fa7d-4713-9bd0-9fe0c0e64db3" xsi:nil="true"/>
    <BaseDocument xmlns="6b2158fa-2dfd-4dac-9659-05db2796415b" xsi:nil="true"/>
    <ANDelegatedFrom xmlns="6b2158fa-2dfd-4dac-9659-05db2796415b" xsi:nil="true"/>
    <Conclusion xmlns="ac9d583b-fa7d-4713-9bd0-9fe0c0e64db3" xsi:nil="true"/>
    <Contractor xmlns="$ListId:contreco;" xsi:nil="true"/>
    <ASEZ xmlns="6a1af6fe-9caa-4511-8b3d-e20c960acfd3">false</ASEZ>
    <notsend xmlns="c267d686-1007-4088-907f-becfc4896295" xsi:nil="true"/>
    <Initiator xmlns="ac9d583b-fa7d-4713-9bd0-9fe0c0e64db3">
      <UserInfo>
        <DisplayName/>
        <AccountId xsi:nil="true"/>
        <AccountType/>
      </UserInfo>
    </Initiator>
    <Workflows xmlns="ac9d583b-fa7d-4713-9bd0-9fe0c0e64db3" xsi:nil="true"/>
    <Year xmlns="ac9d583b-fa7d-4713-9bd0-9fe0c0e64db3" xsi:nil="true"/>
    <DocumentSetDescription xmlns="ac9d583b-fa7d-4713-9bd0-9fe0c0e64db3" xsi:nil="true"/>
    <TitleUpdated xmlns="6b2158fa-2dfd-4dac-9659-05db2796415b" xsi:nil="true"/>
    <ContractSubject xmlns="ac9d583b-fa7d-4713-9bd0-9fe0c0e64db3" xsi:nil="true"/>
    <OBDNSIDate xmlns="6a1af6fe-9caa-4511-8b3d-e20c960acfd3" xsi:nil="true"/>
    <currentStatus xmlns="6b2158fa-2dfd-4dac-9659-05db2796415b"/>
    <ContrNum xmlns="ac9d583b-fa7d-4713-9bd0-9fe0c0e64db3" xsi:nil="true"/>
    <Description0 xmlns="ac9d583b-fa7d-4713-9bd0-9fe0c0e64db3" xsi:nil="true"/>
    <Sum xmlns="ac9d583b-fa7d-4713-9bd0-9fe0c0e64db3" xsi:nil="true"/>
    <CreatedFromTemplate xmlns="6b2158fa-2dfd-4dac-9659-05db2796415b" xsi:nil="true"/>
    <ViewItem xmlns="ac9d583b-fa7d-4713-9bd0-9fe0c0e64db3" xsi:nil="true"/>
    <Contragent2 xmlns="$ListId:contracts;">0</Contragent2>
    <ContractType xmlns="ac9d583b-fa7d-4713-9bd0-9fe0c0e64db3" xsi:nil="true"/>
    <calendarYear xmlns="ac9d583b-fa7d-4713-9bd0-9fe0c0e64db3" xsi:nil="true"/>
    <ASEZDate xmlns="6a1af6fe-9caa-4511-8b3d-e20c960acfd3" xsi:nil="true"/>
    <signedGenDirector xmlns="ac9d583b-fa7d-4713-9bd0-9fe0c0e64db3" xsi:nil="true"/>
    <Region xmlns="ac9d583b-fa7d-4713-9bd0-9fe0c0e64db3" xsi:nil="true"/>
    <ASBU xmlns="6a1af6fe-9caa-4511-8b3d-e20c960acfd3">false</ASBU>
    <ASBUDate xmlns="6a1af6fe-9caa-4511-8b3d-e20c960acfd3" xsi:nil="true"/>
    <Active xmlns="ac9d583b-fa7d-4713-9bd0-9fe0c0e64db3">true</Active>
    <EndsAt xmlns="ac9d583b-fa7d-4713-9bd0-9fe0c0e64db3" xsi:nil="true"/>
    <docType xmlns="6b2158fa-2dfd-4dac-9659-05db2796415b">82</docType>
    <OBDNSI xmlns="6a1af6fe-9caa-4511-8b3d-e20c960acfd3">false</OBDNSI>
  </documentManagement>
</p:properties>
</file>

<file path=customXml/itemProps1.xml><?xml version="1.0" encoding="utf-8"?>
<ds:datastoreItem xmlns:ds="http://schemas.openxmlformats.org/officeDocument/2006/customXml" ds:itemID="{BB5DEEA7-40E0-4006-A961-105B66549304}">
  <ds:schemaRefs>
    <ds:schemaRef ds:uri="http://schemas.microsoft.com/sharepoint/v3/contenttype/forms"/>
  </ds:schemaRefs>
</ds:datastoreItem>
</file>

<file path=customXml/itemProps2.xml><?xml version="1.0" encoding="utf-8"?>
<ds:datastoreItem xmlns:ds="http://schemas.openxmlformats.org/officeDocument/2006/customXml" ds:itemID="{BB50DB62-7780-45CF-97BD-E9185CE674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2158fa-2dfd-4dac-9659-05db2796415b"/>
    <ds:schemaRef ds:uri="ac9d583b-fa7d-4713-9bd0-9fe0c0e64db3"/>
    <ds:schemaRef ds:uri="$ListId:contreco;"/>
    <ds:schemaRef ds:uri="$ListId:contracts;"/>
    <ds:schemaRef ds:uri="6a1af6fe-9caa-4511-8b3d-e20c960acfd3"/>
    <ds:schemaRef ds:uri="c267d686-1007-4088-907f-becfc4896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AA42CE-FADA-49A3-9897-DB2EBB034455}">
  <ds:schemaRefs>
    <ds:schemaRef ds:uri="$ListId:contreco;"/>
    <ds:schemaRef ds:uri="c267d686-1007-4088-907f-becfc4896295"/>
    <ds:schemaRef ds:uri="6b2158fa-2dfd-4dac-9659-05db2796415b"/>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6a1af6fe-9caa-4511-8b3d-e20c960acfd3"/>
    <ds:schemaRef ds:uri="http://purl.org/dc/elements/1.1/"/>
    <ds:schemaRef ds:uri="http://schemas.microsoft.com/office/2006/metadata/properties"/>
    <ds:schemaRef ds:uri="$ListId:contracts;"/>
    <ds:schemaRef ds:uri="ac9d583b-fa7d-4713-9bd0-9fe0c0e64db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ДМСГ</vt:lpstr>
      <vt:lpstr>ИЮНЬ-ИЮЛЬ 23</vt:lpstr>
      <vt:lpstr>ДМСГ!Заголовки_для_печати</vt:lpstr>
      <vt:lpstr>'ИЮНЬ-ИЮЛЬ 23'!Заголовки_для_печати</vt:lpstr>
      <vt:lpstr>ДМСГ!Область_печати</vt:lpstr>
      <vt:lpstr>'ИЮНЬ-ИЮЛЬ 23'!Область_печати</vt:lpstr>
    </vt:vector>
  </TitlesOfParts>
  <Company>ООО "Газпром социнвест"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0583</dc:title>
  <dc:creator>Коваленко Александр Михайлович</dc:creator>
  <cp:lastModifiedBy>Тихонова Виолетта Александровна</cp:lastModifiedBy>
  <cp:lastPrinted>2024-09-24T13:16:11Z</cp:lastPrinted>
  <dcterms:created xsi:type="dcterms:W3CDTF">2018-02-19T11:49:54Z</dcterms:created>
  <dcterms:modified xsi:type="dcterms:W3CDTF">2024-10-15T07:26:22Z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0x010100314E3F370D48F345BD493B8CA1013A9B</vt:lpwstr>
  </property>
</Properties>
</file>