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Finance\УЗ\Тендеры\Матвеев\Июнь 2024\ТО ИС Сити\"/>
    </mc:Choice>
  </mc:AlternateContent>
  <xr:revisionPtr revIDLastSave="0" documentId="13_ncr:1_{AD10B5CE-1D97-47E0-AB4D-B92E8DD360CF}" xr6:coauthVersionLast="36" xr6:coauthVersionMax="36" xr10:uidLastSave="{00000000-0000-0000-0000-000000000000}"/>
  <bookViews>
    <workbookView xWindow="0" yWindow="0" windowWidth="28800" windowHeight="11628" activeTab="1" xr2:uid="{22CF00AD-E822-4F0A-86EB-71FD348D6723}"/>
  </bookViews>
  <sheets>
    <sheet name="Перечень ИС" sheetId="1" r:id="rId1"/>
    <sheet name="График обслуживания" sheetId="2" r:id="rId2"/>
  </sheets>
  <definedNames>
    <definedName name="_xlnm._FilterDatabase" localSheetId="1" hidden="1">'График обслуживания'!$A$2:$G$248</definedName>
    <definedName name="_xlnm._FilterDatabase" localSheetId="0" hidden="1">'Перечень ИС'!$A$4:$I$124</definedName>
    <definedName name="_xlnm.Print_Titles" localSheetId="1">'График обслуживания'!$2:$2</definedName>
    <definedName name="_xlnm.Print_Titles" localSheetId="0">'Перечень ИС'!$4:$4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1" i="2" l="1"/>
  <c r="A222" i="2" s="1"/>
  <c r="A223" i="2" s="1"/>
  <c r="A224" i="2" s="1"/>
  <c r="A225" i="2" s="1"/>
  <c r="A226" i="2" s="1"/>
  <c r="A227" i="2" s="1"/>
  <c r="A228" i="2" s="1"/>
  <c r="A229" i="2" s="1"/>
  <c r="A230" i="2" s="1"/>
  <c r="A205" i="2"/>
  <c r="A203" i="2"/>
  <c r="A201" i="2"/>
  <c r="A199" i="2"/>
  <c r="A198" i="2"/>
  <c r="B183" i="2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A183" i="2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B173" i="2"/>
  <c r="B174" i="2" s="1"/>
  <c r="B175" i="2" s="1"/>
  <c r="B176" i="2" s="1"/>
  <c r="B177" i="2" s="1"/>
  <c r="B178" i="2" s="1"/>
  <c r="B179" i="2" s="1"/>
  <c r="B180" i="2" s="1"/>
  <c r="B181" i="2" s="1"/>
  <c r="A173" i="2"/>
  <c r="A174" i="2" s="1"/>
  <c r="A175" i="2" s="1"/>
  <c r="A176" i="2" s="1"/>
  <c r="A177" i="2" s="1"/>
  <c r="A178" i="2" s="1"/>
  <c r="A179" i="2" s="1"/>
  <c r="A180" i="2" s="1"/>
  <c r="A181" i="2" s="1"/>
  <c r="B194" i="2" l="1"/>
  <c r="B195" i="2"/>
  <c r="A195" i="2"/>
  <c r="A194" i="2"/>
  <c r="B65" i="1" l="1"/>
  <c r="B66" i="1" s="1"/>
  <c r="B67" i="1" s="1"/>
  <c r="B68" i="1" s="1"/>
  <c r="B69" i="1" s="1"/>
  <c r="B70" i="1" s="1"/>
  <c r="A65" i="1"/>
  <c r="A66" i="1" s="1"/>
  <c r="A67" i="1" s="1"/>
  <c r="A68" i="1" s="1"/>
  <c r="A69" i="1" s="1"/>
  <c r="A70" i="1" s="1"/>
  <c r="B61" i="1"/>
  <c r="B62" i="1" s="1"/>
  <c r="B63" i="1" s="1"/>
  <c r="A55" i="1" l="1"/>
  <c r="A56" i="1" s="1"/>
  <c r="A57" i="1" s="1"/>
  <c r="A58" i="1" s="1"/>
  <c r="A59" i="1" s="1"/>
  <c r="I47" i="1" l="1"/>
  <c r="F48" i="1"/>
  <c r="F26" i="1" l="1"/>
  <c r="F20" i="1"/>
  <c r="G120" i="1" l="1"/>
  <c r="F95" i="1" l="1"/>
  <c r="F43" i="1" l="1"/>
  <c r="G47" i="1"/>
  <c r="G40" i="1"/>
  <c r="F31" i="1" l="1"/>
  <c r="F56" i="1" l="1"/>
  <c r="G58" i="1"/>
  <c r="G83" i="1" l="1"/>
  <c r="G84" i="1"/>
  <c r="G107" i="1"/>
  <c r="F87" i="1"/>
  <c r="F91" i="1" l="1"/>
  <c r="F98" i="1"/>
  <c r="F89" i="1" l="1"/>
  <c r="F88" i="1" l="1"/>
  <c r="F77" i="1"/>
  <c r="F80" i="1"/>
  <c r="F76" i="1"/>
  <c r="F78" i="1"/>
  <c r="F75" i="1"/>
  <c r="F66" i="1" l="1"/>
  <c r="F67" i="1"/>
  <c r="F69" i="1"/>
  <c r="F68" i="1"/>
  <c r="F70" i="1"/>
  <c r="F65" i="1"/>
  <c r="F101" i="1"/>
  <c r="F99" i="1"/>
  <c r="F100" i="1"/>
  <c r="F105" i="1"/>
  <c r="F107" i="1"/>
  <c r="F103" i="1"/>
  <c r="F102" i="1"/>
  <c r="F108" i="1"/>
  <c r="F106" i="1"/>
  <c r="F104" i="1"/>
  <c r="F84" i="1"/>
  <c r="F83" i="1"/>
  <c r="F85" i="1"/>
  <c r="F86" i="1"/>
  <c r="F82" i="1"/>
  <c r="I49" i="1"/>
  <c r="F42" i="1"/>
  <c r="F51" i="1"/>
  <c r="F50" i="1"/>
  <c r="F46" i="1"/>
  <c r="F41" i="1" l="1"/>
  <c r="F40" i="1"/>
  <c r="F23" i="1"/>
  <c r="F24" i="1"/>
  <c r="F25" i="1"/>
  <c r="F29" i="1"/>
  <c r="F30" i="1"/>
  <c r="F32" i="1"/>
  <c r="F33" i="1"/>
  <c r="F19" i="1" l="1"/>
  <c r="I18" i="1"/>
  <c r="F18" i="1" s="1"/>
  <c r="F21" i="1"/>
  <c r="F59" i="1"/>
  <c r="F62" i="1"/>
  <c r="F55" i="1"/>
  <c r="F57" i="1"/>
  <c r="F58" i="1"/>
  <c r="F73" i="1"/>
  <c r="F72" i="1"/>
  <c r="F9" i="1" l="1"/>
  <c r="F49" i="1" l="1"/>
  <c r="F47" i="1"/>
  <c r="F8" i="1"/>
  <c r="F11" i="1"/>
  <c r="F12" i="1"/>
  <c r="F38" i="1"/>
  <c r="F27" i="1"/>
  <c r="F28" i="1"/>
  <c r="F34" i="1"/>
  <c r="F16" i="1"/>
  <c r="F14" i="1" l="1"/>
  <c r="F15" i="1"/>
  <c r="F17" i="1"/>
  <c r="F35" i="1"/>
  <c r="F36" i="1"/>
  <c r="F37" i="1"/>
  <c r="F52" i="1"/>
  <c r="F45" i="1"/>
  <c r="F44" i="1"/>
  <c r="F63" i="1"/>
  <c r="F61" i="1"/>
  <c r="F97" i="1"/>
  <c r="F90" i="1"/>
  <c r="F93" i="1"/>
  <c r="F94" i="1"/>
  <c r="F92" i="1"/>
  <c r="F79" i="1"/>
  <c r="F10" i="1"/>
  <c r="F121" i="1"/>
  <c r="F120" i="1"/>
  <c r="F109" i="1"/>
  <c r="F114" i="1"/>
  <c r="F116" i="1"/>
  <c r="F112" i="1"/>
  <c r="F115" i="1"/>
  <c r="F113" i="1"/>
  <c r="F118" i="1"/>
  <c r="F117" i="1"/>
  <c r="F110" i="1"/>
  <c r="F111" i="1"/>
  <c r="F122" i="1"/>
  <c r="F119" i="1"/>
  <c r="F123" i="1"/>
  <c r="F124" i="1"/>
  <c r="F6" i="1"/>
</calcChain>
</file>

<file path=xl/sharedStrings.xml><?xml version="1.0" encoding="utf-8"?>
<sst xmlns="http://schemas.openxmlformats.org/spreadsheetml/2006/main" count="931" uniqueCount="385">
  <si>
    <t>№ п/п</t>
  </si>
  <si>
    <t>Параметр/Система</t>
  </si>
  <si>
    <t>Ед. измерения</t>
  </si>
  <si>
    <t>ИТОГО</t>
  </si>
  <si>
    <t>Объем</t>
  </si>
  <si>
    <t>Общая информация по объекту</t>
  </si>
  <si>
    <t>Обслуживаемая площадь помещений</t>
  </si>
  <si>
    <t>Кв.м.</t>
  </si>
  <si>
    <t>Система вентиляции и кондиционирования воздуха</t>
  </si>
  <si>
    <t>Штука</t>
  </si>
  <si>
    <t>шт</t>
  </si>
  <si>
    <t>М.кв.</t>
  </si>
  <si>
    <t>Система внутреннего водоснабжения (ГВС и ХВС) и канализации</t>
  </si>
  <si>
    <t>-</t>
  </si>
  <si>
    <t>Водомерный узел</t>
  </si>
  <si>
    <t>Смеситель сенсорный</t>
  </si>
  <si>
    <t>Мойка кухонная</t>
  </si>
  <si>
    <t>Комплект</t>
  </si>
  <si>
    <t>Система отопления</t>
  </si>
  <si>
    <t xml:space="preserve">Внутрипольный конвектор с электронным управлением </t>
  </si>
  <si>
    <t>Системы электроснабжения и осветительные системы 380/220 вольт</t>
  </si>
  <si>
    <t>Система основного и аварийного освещения.</t>
  </si>
  <si>
    <t>Розеточные сети, электроустановочные устройства</t>
  </si>
  <si>
    <t xml:space="preserve">Автоматическая установка газового пожаротушения (АУГПТ) </t>
  </si>
  <si>
    <t>Элементы системы пожарной безопасности</t>
  </si>
  <si>
    <t xml:space="preserve">Домофон </t>
  </si>
  <si>
    <t>Элементы конструкций и здания</t>
  </si>
  <si>
    <t>Шторы электрические</t>
  </si>
  <si>
    <t>Шторы механические</t>
  </si>
  <si>
    <t>Бытовая техника и оборудование прочее</t>
  </si>
  <si>
    <t>Посудомоечная машина</t>
  </si>
  <si>
    <t>Стиральная машина</t>
  </si>
  <si>
    <t>Машина для сушки белья</t>
  </si>
  <si>
    <t>СВЧ</t>
  </si>
  <si>
    <t>Машинка для чистки обуви</t>
  </si>
  <si>
    <t>Сушка для рук</t>
  </si>
  <si>
    <t>Кофе-машина</t>
  </si>
  <si>
    <t>Перечень инженерных систем и оборудования, подлежащих техническому обслуживанию</t>
  </si>
  <si>
    <t>СИТИ 60 этаж</t>
  </si>
  <si>
    <t>СИТИ 59 этаж</t>
  </si>
  <si>
    <t>Алкон 6 этаж</t>
  </si>
  <si>
    <t>Фанкойл</t>
  </si>
  <si>
    <t>шт.</t>
  </si>
  <si>
    <t>Вентиляция</t>
  </si>
  <si>
    <t>Мобильный кондиционер</t>
  </si>
  <si>
    <t>м.кв.</t>
  </si>
  <si>
    <t>Унитаз</t>
  </si>
  <si>
    <t>Писуар</t>
  </si>
  <si>
    <t>Гигиенический душ</t>
  </si>
  <si>
    <t>Прибор учета электроэнергии</t>
  </si>
  <si>
    <t>Площадь помещения защищаемая системой</t>
  </si>
  <si>
    <t>Огнетушитель</t>
  </si>
  <si>
    <t>Контроллер СКУД</t>
  </si>
  <si>
    <t xml:space="preserve">Тревожная кнопка </t>
  </si>
  <si>
    <t>абонентов</t>
  </si>
  <si>
    <t>Клапан противопожарный</t>
  </si>
  <si>
    <t>Теплосчетчик</t>
  </si>
  <si>
    <t>Окно витринное</t>
  </si>
  <si>
    <t>Светильник</t>
  </si>
  <si>
    <t>Шредер</t>
  </si>
  <si>
    <t>Акустическая офисная будка Framery</t>
  </si>
  <si>
    <t>Установка</t>
  </si>
  <si>
    <t>комплект</t>
  </si>
  <si>
    <t>Сплинкерный ороситель</t>
  </si>
  <si>
    <t>Газовый балон</t>
  </si>
  <si>
    <t>Шкаф пожарный</t>
  </si>
  <si>
    <t>Вентиляционная решетка</t>
  </si>
  <si>
    <t>ш</t>
  </si>
  <si>
    <t>Прибор учета расхода воды (водосчетчик)</t>
  </si>
  <si>
    <t>Система контроля протечек</t>
  </si>
  <si>
    <t>Выключатель дифференциальный (УЗО)</t>
  </si>
  <si>
    <t>Трансформаторы тока</t>
  </si>
  <si>
    <t>Выключатель (автоматический, разъединитель)</t>
  </si>
  <si>
    <t>Дифференциальный автомат (АВДТ) </t>
  </si>
  <si>
    <t>Контроллер</t>
  </si>
  <si>
    <t>Извещатель пожарный</t>
  </si>
  <si>
    <t>Помещения оборудованных СКУД</t>
  </si>
  <si>
    <t>Сервер СКУД</t>
  </si>
  <si>
    <t>Програмное обеспечение</t>
  </si>
  <si>
    <t>Считыватель безконтактный</t>
  </si>
  <si>
    <t>Кнопка открывания двери</t>
  </si>
  <si>
    <t>Источник безперебойного питания</t>
  </si>
  <si>
    <t>Устройство разблокировки двери</t>
  </si>
  <si>
    <t>Извещатель магнитоконтактный</t>
  </si>
  <si>
    <t>Замок электромагнитный</t>
  </si>
  <si>
    <t>Автоматическая установка порошкового пожаротушения (АУГП)</t>
  </si>
  <si>
    <t>Блок приемно-контрольный</t>
  </si>
  <si>
    <t>Извещатель световой</t>
  </si>
  <si>
    <t>Оповещатель светозвуковой</t>
  </si>
  <si>
    <t>Модуль порошкового пожаротушения</t>
  </si>
  <si>
    <t xml:space="preserve">Система охранной сигнализации </t>
  </si>
  <si>
    <t>Извещатель охранный</t>
  </si>
  <si>
    <t>Шкаф пожарной сигнализации</t>
  </si>
  <si>
    <t>помещений</t>
  </si>
  <si>
    <t>Помещения оборудованные СВН</t>
  </si>
  <si>
    <t>Видеорегистратор</t>
  </si>
  <si>
    <t>Видеокамера</t>
  </si>
  <si>
    <t>Жесткий диск СВН</t>
  </si>
  <si>
    <t>ИБП СВН</t>
  </si>
  <si>
    <t>Защелка электромеханическая</t>
  </si>
  <si>
    <t xml:space="preserve">Насосная установка </t>
  </si>
  <si>
    <t xml:space="preserve">Розетка </t>
  </si>
  <si>
    <t>Система видеонаблюдения (СВН)</t>
  </si>
  <si>
    <t>Система контроля и управления доступом СКУД</t>
  </si>
  <si>
    <t>Громкоговоритель, оповещатель речевой</t>
  </si>
  <si>
    <t>Система автоматического водяного пожаротушения (сплинкеры)</t>
  </si>
  <si>
    <t>Вентиль пожарный</t>
  </si>
  <si>
    <t>Световые указатели пожарные (выход, направление, ПК и т.д.)</t>
  </si>
  <si>
    <t>Помещения находящиеся под видеонаблюдением</t>
  </si>
  <si>
    <t>Рабочее место оператора</t>
  </si>
  <si>
    <t>место</t>
  </si>
  <si>
    <t>Раковина для умывания (в комплекте)</t>
  </si>
  <si>
    <t>Душевая кабина (в комплекте)</t>
  </si>
  <si>
    <t>Помещения оборудованные системой (санузел, кухня, душевая и т.п.)</t>
  </si>
  <si>
    <t>Дверь межкомнатная стеклянная (в комплекте с фарнитурой, доводчиком и т.д.)</t>
  </si>
  <si>
    <t>Дверь межкомнатная  (в комплекте с фарнитурой, доводчиком и т.д.)</t>
  </si>
  <si>
    <t>Дверь входная (в комплекте с фарнитурой, доводчиком и т.д.)</t>
  </si>
  <si>
    <t>Дверь противопожарная (в комплекте с фарнитурой, доводчиком и т.д.)</t>
  </si>
  <si>
    <t>Линия от электрощитов, группа</t>
  </si>
  <si>
    <t>Мебель в ассортименте</t>
  </si>
  <si>
    <t xml:space="preserve">Блок согласования </t>
  </si>
  <si>
    <t>Сплит-система (кондиционер)</t>
  </si>
  <si>
    <t>Система дымоудаления</t>
  </si>
  <si>
    <t>Измерительные приборы (манометр, термометр и т.п.)</t>
  </si>
  <si>
    <t>Щит вводной, распределительный</t>
  </si>
  <si>
    <t>в т.ч. светильник с ПДУ</t>
  </si>
  <si>
    <t>в том числе Светильник аварийного освещения</t>
  </si>
  <si>
    <t>УСТАНОВКИ ПОЖАРОТУШЕНИЯ АВТОМАТИЧЕСКИЕ (АУП)</t>
  </si>
  <si>
    <t>Мелкая бытовая техника (увлажнитель, урна электрическая, утюг, отпариватель и т.п.)</t>
  </si>
  <si>
    <t>Холодильник, фригобар, винный шкаф</t>
  </si>
  <si>
    <t>Воздухоувлажнитель (обслуживаемая площадь более 30 м.кв.)</t>
  </si>
  <si>
    <t>Система пажарной сигнализации (СПС)</t>
  </si>
  <si>
    <t>№</t>
  </si>
  <si>
    <t>Наименование работ</t>
  </si>
  <si>
    <t>Периодичность</t>
  </si>
  <si>
    <t>Кол-во в год</t>
  </si>
  <si>
    <t>ед.изм</t>
  </si>
  <si>
    <t xml:space="preserve">Проверка состояния помещения, исправности дверей, замков, ручек, петель, другой дверной фарнитуры, дверных доводчиков. Устранение при необходимости (регулировка, настройка, подгонка и т.д.). </t>
  </si>
  <si>
    <t>1 р/ 1 нед</t>
  </si>
  <si>
    <t xml:space="preserve">Визуальный осмотр потолочных плиток. Замена поврежденных потолочных плиток (в следствие обнаружения следов протечек, загрязнений, механических повреждений, царапин и т.д.) </t>
  </si>
  <si>
    <t>Визуальный осмотр стен, пола, настенных и напольных коробов и т.п. на предмет исправности и аккуратности. Устранение выявленных неисправностей. При невозможности фиксирование неисправности в журнале</t>
  </si>
  <si>
    <t>Визуальный осмотр (с уровня этажей, внутри здания) остекления на предмент обнаружения трещин в стеклопакетах, протечек; стен и колон на наличие трещин, сколов и т.д.</t>
  </si>
  <si>
    <t>1 р/ 1 кв</t>
  </si>
  <si>
    <t xml:space="preserve">Система вентиляции и кондиционирования воздуха </t>
  </si>
  <si>
    <t>Фан-койлы</t>
  </si>
  <si>
    <t>Внешний осмотр и проверка работоспособности на всех режимах, выявление явных ошибок и жалоб, устранение или фиксация для последующего решения</t>
  </si>
  <si>
    <t>Оценка работоспособности воздушных  фильтров, степень их загрязнения. При необходимости чистка или замена</t>
  </si>
  <si>
    <t>1 р/ 6 мес</t>
  </si>
  <si>
    <t>Оценка работоспособности воздушных  фильтров, степень их загрязнения (для гр. А). При необходимости чистка или замена</t>
  </si>
  <si>
    <t>Чистка и антибактериальная обработка  внутреннего блока.</t>
  </si>
  <si>
    <t>Диагностика режимов работы фанкойла. Проверка работы на всех режимах. Измерение и протоколирование температуры  воздушных потоков на выходе и температуры подачи теплоносителя</t>
  </si>
  <si>
    <t>Диагностика режимов работы фанкойла (для гр. А). Проверка работы на всех режимах. Измерение и протоколирование температуры  воздушных потоков на выходе и температуры подачи теплоносителя</t>
  </si>
  <si>
    <t>1 р/ 2 мес</t>
  </si>
  <si>
    <t>Проверка целостности трассы и исключение возможной утечки теплоносителя</t>
  </si>
  <si>
    <t>Осмотр теплоизоляции трубопроводов , при необходимости-ремонт</t>
  </si>
  <si>
    <t>Диагностика  дренажной систем, включая помпу, промывка сетчатого фильтра и дренажа</t>
  </si>
  <si>
    <t>Диагностика  дренажной систем, включая помпу, промывка сетчатого фильтра и дренажа (для гр. А)</t>
  </si>
  <si>
    <t>Осмотр опор, наличие вибрации, посторонних шумов и т.п.</t>
  </si>
  <si>
    <t>1 р/ 1 год</t>
  </si>
  <si>
    <t>Проверка грязеуловителя на загрязнение, при необходимости чистка</t>
  </si>
  <si>
    <t>Диагностика рабочих токов. Протоколирование показателей</t>
  </si>
  <si>
    <t>Обслуживание пульта управления (протяжка контактов, чистка)</t>
  </si>
  <si>
    <t>Проверка  наличия и  соответствия  маркировок трубопроводов, воздуховодов и оборудования, при необходимости -восстановление</t>
  </si>
  <si>
    <t>Проверка работоспособности терморегулирующих клапанов контура охлаждения и отопления (при наличии)</t>
  </si>
  <si>
    <t>Сплит системы (кондиционеры)</t>
  </si>
  <si>
    <t>Внешний осмотр оборудования, проверка креплений, ограждений и конструкций кондиционера</t>
  </si>
  <si>
    <t>Чистка фильтров; осмотр электродвигателя; очистка крыльчаток; проверка работы пульта; проверка работы электронных
компонентов; проверка работы трехходового клапана.</t>
  </si>
  <si>
    <t>Чистка фильтров; осмотр электродвигателя; очистка крыльчаток; проверка работы пульта; проверка работы электронных
компонентов; проверка работы трехходового клапана. (для гр. А)</t>
  </si>
  <si>
    <t>Проверка электропитания по фазам, проверка дисбаланса по напряжению, проверка дисбаланса по току (для 3-х фазных систем). Протоколирование показаний</t>
  </si>
  <si>
    <t>Диагностика режимов работы. Проверка работы на всех режимах. Измерение и протоколирование температуры  воздушных потоков на выходе</t>
  </si>
  <si>
    <t>Диагностика режимов работы кондиционеров (для гр. А). Проверка работы на всех режимах. Измерение и протоколирование температуры  воздушных потоков на выходе</t>
  </si>
  <si>
    <t>Проверка состояния силовых и управляющих электрических кабелей. Протяжка резьбовых электрических соединений наружного и внутреннего блоков.</t>
  </si>
  <si>
    <t>Проверка рабочего давления и герметичности фреонового контура, при необходимости дозаправка</t>
  </si>
  <si>
    <t>Проверка состояния воздушного фильтра внутреннего блока, при необходимости промывка, чистка</t>
  </si>
  <si>
    <t>Чистка и антибактериальная обработка теплообменника внутреннего блока.</t>
  </si>
  <si>
    <t>Проверка и чистка лопастей вентиляторов</t>
  </si>
  <si>
    <t>Проверка работы дренажной системы чистка по необходимости</t>
  </si>
  <si>
    <t>Проверка работы ТЭНов подогрева масла в картере компрессора</t>
  </si>
  <si>
    <t>Проверка  наличия и  соответствия  маркировок воздуховодов и оборудования, при необходимости -восстановление</t>
  </si>
  <si>
    <t>Проверка корректной работы Блока согласования кондиционеров</t>
  </si>
  <si>
    <t>Проверка загрязненности и чистка теплообменника внешнего блока.</t>
  </si>
  <si>
    <t>Проверка загрязненности и чистка теплообменника внешнего блока (для гр. А)</t>
  </si>
  <si>
    <t>Воздухораспределительная сеть</t>
  </si>
  <si>
    <t>Внешний осмотр воздухораспределительных устройств (диффузоры, решетки) на наличие загрязнений, повреждений, ржавчины, осмотр крепежа и установки, устранение видимых неисправностей, чистка при необходимости</t>
  </si>
  <si>
    <t>Внешний осмотр сети в целом, проверка на целостность трубопроводов, изоляции и  надежность креплений. При необходимости востановление теплоизоляции</t>
  </si>
  <si>
    <t>1 р/ 1 мес</t>
  </si>
  <si>
    <t>Чистка и антибактериальная обработка дифузоров</t>
  </si>
  <si>
    <t>Проверка на наличие загрязнений, повреждений, ржавчины вент.коробов, камер, вент. каналов, чистка при необходимости, проверка  целостности и  качества  уплотнений трубопроводов (исключение подсоса воздуха).</t>
  </si>
  <si>
    <t>Регулировка воздушных потоков с помощью заслонок</t>
  </si>
  <si>
    <t>При необходимости</t>
  </si>
  <si>
    <t>Осмотр и устранение неисправностей клапанов дымоудаления (загрязнения, механические повреждения, коррозия)</t>
  </si>
  <si>
    <t xml:space="preserve">Контроль работоспособности клапанов дымоудаления </t>
  </si>
  <si>
    <t>Проверка срабатывающего устройства огнезадерживающих клапанов (контакт, расщепляющее. ус-во) на загрязнение и на функционирование, при необходимости, замена. Проверка  правильности рабочего положения  заслонок огнезедерживающих  клапанов</t>
  </si>
  <si>
    <t>Проверка заслонки огнезадерживающих клапанов на свободный ход</t>
  </si>
  <si>
    <t>Проверка на функционирование устройства индикации положения огнезадерживающих клапанов</t>
  </si>
  <si>
    <t>Чистка срабатывающих и обратных механизмов огнезадерживающих клапанов</t>
  </si>
  <si>
    <t>Проверка функционирования механических частей воздушных заслонок</t>
  </si>
  <si>
    <t>Трубопроводы и сантехнические приборы</t>
  </si>
  <si>
    <t>Визуальный осмотр на предмет подтеков и утечек, функционирования, контроль величины слива работоспособности системы и сантехнических приборов. При необходимости регулирование</t>
  </si>
  <si>
    <t>Осмотр запорной и регулирующей арматуры, смесителей и всех прокладочных соединений, при необходимости устранить течь воды.</t>
  </si>
  <si>
    <t>Контроль герметичности мест соединений фланцевых соединений и сальниковых уплотнений</t>
  </si>
  <si>
    <t>Контроль работы напорной и безнапорной систем фекальной канализации</t>
  </si>
  <si>
    <t>Контроль состояния внутренних трубопроводов, крепление их к строительным конструкциям, поэтажной запорной арматуры</t>
  </si>
  <si>
    <t>Проверить закрытием до отказа с последующим открытием регулирующие органы задвижек и вентилей</t>
  </si>
  <si>
    <t>Проверка и затяжка болтовых и винтовых соединений функциональных и декоративных элементов сантехнических приборов</t>
  </si>
  <si>
    <t>Проверка состояния гидроизоляций узлов проходки канализационных выпусков</t>
  </si>
  <si>
    <t>Проверка состояния емкостей, люков, крышек люков</t>
  </si>
  <si>
    <t>Проверка состояния крепления сантехнических приборов</t>
  </si>
  <si>
    <t>Проверка состояния сифонов, при необходимости выполнение очистки</t>
  </si>
  <si>
    <t>Проверка состояния трубопроводов, водостоков, ревизий, прочисток, крепления трубопроводов и водостоков.</t>
  </si>
  <si>
    <t xml:space="preserve">Промывку фильтров и грязевиков, аэраторов систем холодного и горячего водоснабжения, </t>
  </si>
  <si>
    <t>Профилактическая чистка системы канализации с применением специальных средств и оборудования</t>
  </si>
  <si>
    <t>Гидравлические испытания на прочность и плотность оборудования систем холодного и горячего водоснабжения;</t>
  </si>
  <si>
    <t>Насосное и другое оборудование</t>
  </si>
  <si>
    <t>Очистка насосного оборудования и запорно-регулирующей арматуры от пыли, грязи и подтеков масла, осмотр сороулавливающей корзины и опорожнение в случае её наполнения.</t>
  </si>
  <si>
    <t>Проверка внешним осмотром состояния сальниковых уплотнений задвижек, насосных агрегатов и запорно-регулирующей арматуры, исправности их упругих соединительных муфт. При необходимости устранение (подтянуть, заменить и т.п.)</t>
  </si>
  <si>
    <t>Проверка на нагрев подшипниковых узлов работающих насосных агрегатов (убедиться в отсутствии вибраций и посторонних шумов)</t>
  </si>
  <si>
    <t>Профилактическая чистка и обслуживание с частичной разборкой насосов и электродвигателей</t>
  </si>
  <si>
    <t xml:space="preserve">Измерение тока нагрузки (рабочий ток под номинальной загрузкой насоса). </t>
  </si>
  <si>
    <t>Проверка и настройка (при необходимости и при наличии) устройства плавного пуска насосных агрегатов;</t>
  </si>
  <si>
    <t>Измерение напряжения на обмотках двигателя под номинальной нагрузкой;</t>
  </si>
  <si>
    <t>Измерение сопротивления изоляции обмоток электродвигателей насосов, датчиков уровня.</t>
  </si>
  <si>
    <t>Проверка затяжки силовых и контрольных контактов на пусковых устройствах, автоматических переключателях, клеммных группах;</t>
  </si>
  <si>
    <t>Проверка плотности соединения съёмной крышки и корпуса клеммной (распределительной) коробки (при наличии) насосного оборудования;</t>
  </si>
  <si>
    <t>Проверка срабатывания световой и звуковой сигнализации путем имитации аварийного режима. Проверке подлежат все виды защит;</t>
  </si>
  <si>
    <t xml:space="preserve">Приборы учета </t>
  </si>
  <si>
    <t xml:space="preserve">Проверка работоспособности прибора учета в целом. Визуальный осмотр, проверку и целостность пломб, контрольное снятие и протоколирование показаний, очистка фильтров от отложений. </t>
  </si>
  <si>
    <t>Визуальный осмотр системы контроля протечки</t>
  </si>
  <si>
    <t>Проверка срабатывания системы контроля протечки</t>
  </si>
  <si>
    <t>КИП и другое оборудование</t>
  </si>
  <si>
    <t>Проверка работоспособности автоматики управления насосным оборудованием, пускорегулирующей аппаратуры и работоспособность отключающих аппаратов</t>
  </si>
  <si>
    <t>Проверка целостности манометров, термометров и соответствие их показаний реальным значениям контролируемых параметров</t>
  </si>
  <si>
    <t>Продувку импульсных линий манометров путем кратковременного открытия 3-х ходовых кранов, при этом произвести установку стрелок манометров в нулевое положение</t>
  </si>
  <si>
    <t>Осмотр электрических соединений, протяжка, корректной работы в электронных устройств (смесители, сушки для рук и т.д.)</t>
  </si>
  <si>
    <t>Проверка срабатывания УЗО (устройства защитного отключения) для оборудования</t>
  </si>
  <si>
    <t>Система отопления (работы ведутся накануне и во время отопительного сезона)</t>
  </si>
  <si>
    <t>Внешний осмотр отопительных приборов (конвекторов) на целостность, ржавчина, подтеки и т.п.</t>
  </si>
  <si>
    <t>Удаление воздуха из конвекторов отопления, при необходимости</t>
  </si>
  <si>
    <t>Проверка работоспособности системы управления с протоколированием показаний температуры теплоносителя на подаче и обратке (при минимальной и максимальной уставке)</t>
  </si>
  <si>
    <t>Проверка общего технического состояния и устранение видимых неисправностей (подтекания, ослабление крепежа, повышенный шум, вибрация и т. д.)</t>
  </si>
  <si>
    <t>Участие в работах по пуску системы отопления в отопительный сезон (совместно с УК)</t>
  </si>
  <si>
    <t>Участие в гидравлических испытаниях системы (совместно с УК)</t>
  </si>
  <si>
    <t>Системы электроснабжения и осветительных систем 380/220 вольт</t>
  </si>
  <si>
    <t>Электросеть в целом</t>
  </si>
  <si>
    <t>Лабораторные испытания и измерения параметров системы электросети, с оформлением Технического отчета.</t>
  </si>
  <si>
    <t>1 р/ 3 года</t>
  </si>
  <si>
    <t>Предоставление отчета по анализу информации об авариях, повреждениях, отказах и дефектах оборудования, зданий и сооружений, выявляемых при эксплуатации и ТОиР, выполнению по результатам анализа мероприятий по повышению надежности работы оборудования и сооружений, с целью предотвращения их повторения</t>
  </si>
  <si>
    <t>Проверка соответствие электрических (технологических) схем (чертежей) фактическим эксплуатационным  с отметкой на них о дате проверки. 
При несоответствии предоставить требования и техническое задание на внесение изменений в документацию.</t>
  </si>
  <si>
    <t>Поддержание в актуальном состоянии расчета  аварийного запаса оборудования, запасных частей и материалов. Контроль за его наличием, расходованием и пополнением;</t>
  </si>
  <si>
    <t xml:space="preserve">Контроль за наличием, расходованием и пополнением  аварийного запаса оборудования, запасных частей и материалов. </t>
  </si>
  <si>
    <t>Контроль наличия средств защиты в электроустановках и инструмента, необходимых для эксплуатации электроустановок, проведения проверок и испытаний таких средств защиты и инструмента в соответствии с нормативными правовыми актами, устанавливающими требования надежности и безопасности в сфере электроэнергетики, а также Правилами</t>
  </si>
  <si>
    <t>Контроль значений показателей качества электрической энергии, обусловленных работой электроустановок, в том числе путем проведения замеров таких показателей.</t>
  </si>
  <si>
    <t>Осмотр открыто проложенных кабелей; проверка и устранение обнаруженных дефектов, устранение провиса сетей, мест с поврежденной изоляцией; осмотр мест прохода сетей через стены и перекрытия, крепление и состояние конструкций, по которым проложены кабели провода, проверка заземления, состояния заземления трубных проводок; затяжка крепежных деталей, чистка контактов от грязи и окислов</t>
  </si>
  <si>
    <t>Проверка маркировки и биркования системы распределительных кабельных линий розеточной сети на соответствие эксплуатационной документации.</t>
  </si>
  <si>
    <t>Контроль наличия и ведение документации в соотвествии с Правилами технической эксплуатации электроустановок потребителей электрической энергии (ПТЭЭП)</t>
  </si>
  <si>
    <t xml:space="preserve">Система основного и аварийного освещения. </t>
  </si>
  <si>
    <t xml:space="preserve">  Визуальный осмотр основного рабочего и аварийного освещения (светильники, лампы, пускорегулирующей аппаратуры (ПРА), элементов питания,  дросели и блоки питания и т.п.). 
  Проверка состояния изоляции проводов в местах ввода их в светильники и в местах оконцеванияпроверка маркировки. 
  Устранение видимых неисправностей, замена лам, дроселей, блоков питания </t>
  </si>
  <si>
    <t>Проверка работы пультов дистанционного управления светильников, при необходимости настройка, замена батареек</t>
  </si>
  <si>
    <t>Протяжка контактных соединений в светильниках рабочего и аварийного освещения.Чистка светильников рабочего и аварийного освещения.</t>
  </si>
  <si>
    <t xml:space="preserve">Розеточные сети, электроустановочные устройства </t>
  </si>
  <si>
    <t xml:space="preserve">Визуальный осмотр розеточной сети и электроустановочных лементов, наличие заломов, потертостей, повреждения изоляции, безопасное подключение оборудования и использование удленнителей, проверка маркировки. 
  Устранение видимых неисправностей (повреждений) кабельных линий, несущих конструкций, креплений, распаек, соединительных коробок, электроустановочных изделий. </t>
  </si>
  <si>
    <t>Протяжка контактных соединений розеточных групп, чистка коробок и лотков.</t>
  </si>
  <si>
    <t>Щиты вводные, распределительные</t>
  </si>
  <si>
    <t>Наружный визуальный осмотр без разборки (проверка соответствия условиям эксплуатации, контроль отсутствия перегрева контактных зажимов, проверка чистоты, отсутствие трещин на предохранителях, разрядов и т.п.).</t>
  </si>
  <si>
    <t>Протяжка соединительных зажимов (выборочно - по результатам измерения температуры контактов, обязательно - в местах повышенной вибрации)</t>
  </si>
  <si>
    <t>Измерение токов нагрузки и напряжений, принятие мер по распределению равномерной нагрузки в фазах внутренних сетей.</t>
  </si>
  <si>
    <t>Уборка электропомещений, обеспылеание и устранение загрязнений в щитах  и панелях</t>
  </si>
  <si>
    <t xml:space="preserve">Возобновление маркировки (надписей, диспетчерских наименований и однолинейных схем) и проверка соответствия схем </t>
  </si>
  <si>
    <t>Проверка функционирования УЗО (нажатием кнопки "test"). Протоколирование результатов</t>
  </si>
  <si>
    <t xml:space="preserve"> Удаление пыли с корпуса и лицевой панели счетчиков. Проверка надежности подключения силовых и интерфейсных цепей. Проверка функционирования. Проверка соотвествия параметров микроклимата и других условий нормальной эксплуатации счетчиков</t>
  </si>
  <si>
    <t>Протоколирование показаний счетчиков электроэнергии (по согласованному графику). Контроль сроков поверки (информировать за 3 месяца до необходимости)</t>
  </si>
  <si>
    <t>Внешний осмотр гидромеханических технических средств АУП и трубопроводов на предмет отсутствия повреждений, коррозии, грязи, течи; наличие пломб и т.п.</t>
  </si>
  <si>
    <t>кв.м</t>
  </si>
  <si>
    <t>Внешний осмотр и регистрация показаний измерительной аппаратуры</t>
  </si>
  <si>
    <t>Контроль рабочего положения затвора запорных устройств</t>
  </si>
  <si>
    <t>Контроль состояния основного и резервного источников питания. Замер показателей РИП, протоколирование</t>
  </si>
  <si>
    <t>Автоматическое переключение цепей питания с основного ввода на резервный</t>
  </si>
  <si>
    <t>Проверка работоспособности узлов управления в целом и их технических средств</t>
  </si>
  <si>
    <t>Проверка работоспособности насосной установки: насосных агрегатов, шкафов управления и т.п.</t>
  </si>
  <si>
    <t>Проверка работоспособности компрессора</t>
  </si>
  <si>
    <t>Проверка выдачи команды при срабатывании АУП на включение всех видов сигнализации и оповещения, на включение вентиляционных систем, в том числе и дымоудаления, на управление технологическим оборудованием (выдача соответствующих звуковых и световых сигналов в защищаемые помещения, в насосную станцию, в диспетчерскую или пожарный пост и т.п.)</t>
  </si>
  <si>
    <t>Проверка работоспособности сигнализации при неисправности АУП или ее технических средств</t>
  </si>
  <si>
    <t>Проверка работоспособности гидропневматического бака</t>
  </si>
  <si>
    <t>Проверка наличия эксплуатационной документации (инструкций, журналов, гидравлических схем, табличек и т.п.)</t>
  </si>
  <si>
    <t>Проверка наличия в помещении насосной станции инструкции о порядке включения пожарных насосов и инструкции о порядке действия обслуживающего персонала при получении сигнала о неисправности АУП или пожаре, а также общей схемы противопожарного водоснабжения и схемы обвязки пожарных насосов, таблички на каждом запорном устройстве и каждом пожарном насосе с их обозначением по гидравлической схеме</t>
  </si>
  <si>
    <t>Проверка прочности крепления технических средств АУП и трубопроводов</t>
  </si>
  <si>
    <t>Проверка наличия на технических средствах АУП табличек или шильдиков с обозначением, аналогичным нанесенным на гидравлической схеме</t>
  </si>
  <si>
    <t>Проверка работоспособности АУП при ручном (местном, дистанционном) пуске без подачи воды через ороситель</t>
  </si>
  <si>
    <t>Проверка работоспособности всех запорных устройств (открытие - закрытие), в том числе и с электроприводом</t>
  </si>
  <si>
    <t>Проверка работоспособности АУП в автоматическом режиме без пуска воды через ороситель</t>
  </si>
  <si>
    <t>Внешний осмотр оросителей и пеногенераторов, при необходимости очистка их от пыли и грязи</t>
  </si>
  <si>
    <t>Проверка качества пенообразователя и при необходимости его замена</t>
  </si>
  <si>
    <t>Согласно требованиям изготовителя</t>
  </si>
  <si>
    <t>Проверка сопротивления защитного заземления. Протоколирование</t>
  </si>
  <si>
    <t>Промывка трубопроводов дренчерных АУП</t>
  </si>
  <si>
    <t>Смена воды в гидропневматическом баке и в пожарном резервуаре</t>
  </si>
  <si>
    <t>Проверка настройки диапазона давлений электроконтактных манометров и сигнализаторов давления, а также значения расходов, на которые настроены сигнализаторы потока жидкости</t>
  </si>
  <si>
    <t>Метрологическая поверка контрольно-измерительных приборов</t>
  </si>
  <si>
    <t>Ревизия гидроэлектромеханических средств АУП (при необходимости демонтировать их с трубопровода) с разборкой и промывкой затвора, сборкой на месте и с заменой неисправных элементов; проверка герметичности затвора запорных устройств</t>
  </si>
  <si>
    <t>Смена воды из резервуаров, питающих и распределительных трубопроводов</t>
  </si>
  <si>
    <t>Измерение сопротивления изоляции электрических цепей. Протоколирование</t>
  </si>
  <si>
    <t>Проверка работоспособности АУП (определение общего расхода АУП, давления у диктующего оросителя при его срабатывании и при общем расходе АУП)</t>
  </si>
  <si>
    <t>Проведение гидравлических и пневматических испытаний трубопроводов на герметичность и прочность</t>
  </si>
  <si>
    <t>Техническое освидетельствование сосудов, работающих под давлением . Наружный и внутренний осмотры</t>
  </si>
  <si>
    <t>1 р/ 2 года</t>
  </si>
  <si>
    <t>Техническое освидетельствование сосудов, работающих под давлением. Наружный и внутренний осмотры. Гидравлическое испытание пробным давлением</t>
  </si>
  <si>
    <t>1 р/ 8 лет</t>
  </si>
  <si>
    <t>Техническое освидетельствование технических средств АУП, у которых истек срок службы</t>
  </si>
  <si>
    <t>Накануне истечения срока службы технических средств</t>
  </si>
  <si>
    <t>Автоматическая установка газового пожаротушения (АУГПТ)</t>
  </si>
  <si>
    <t>Внешний осмотр составных частей установки на отсутствие механических повреждений, грязи, а также внешний осмотр прочности крепления, сохранности пломб</t>
  </si>
  <si>
    <t>Контроль рабочего положения запорной арматуры, давления в побудительной сети и пусковых баллонах</t>
  </si>
  <si>
    <t>Контроль количества (массы) огнетушащего вещества без газа-вытеснителя и/или давления газа-вытеснителя, давления сжатого ГОТВ</t>
  </si>
  <si>
    <t>Проведение регламентных работ для составных частей (элементов) установки</t>
  </si>
  <si>
    <t>В соответствии с ТД на элементы</t>
  </si>
  <si>
    <t>Профилактические работы</t>
  </si>
  <si>
    <t>Проверка работоспособности установки в ручном (дистанционном) и автоматическом режимах</t>
  </si>
  <si>
    <t>Метрологическая проверка контрольно-измерительных приборов</t>
  </si>
  <si>
    <t>Замена элементов АУП, выработавших ресурс</t>
  </si>
  <si>
    <t>В соответствии с перечнем по замене</t>
  </si>
  <si>
    <t>Проверка отсутствия изменений типа пожарной нагрузки, а также объема и герметичности защищаемых помещений от проектной документации</t>
  </si>
  <si>
    <t>Внешний осмотр составных частей установки на отсутствие механических повреждений, грязи, а также внешний осмотр прочности крепления, сохранности пломб, ориентации в пространстве модулей импульсного пожаротушения или насадков</t>
  </si>
  <si>
    <t>Контроль давления газа-вытеснителя в модулях или массы (давления) в отдельных баллонах</t>
  </si>
  <si>
    <t>Контроль качества огнетушащего порошка</t>
  </si>
  <si>
    <t>В соответствии с ТД на модуль и огнетушащий порошок</t>
  </si>
  <si>
    <t>Проведение регламентных работ составных частей (элементов) установки</t>
  </si>
  <si>
    <t>Проверка отсутствия изменений пожарной нагрузки и ее затенения от проектной документации</t>
  </si>
  <si>
    <t>Гидравлические (пневматические) испытания трубопроводов на герметичность и прочность</t>
  </si>
  <si>
    <t>1 р/ 5 лет</t>
  </si>
  <si>
    <t>Техническое освидетельствование АУП</t>
  </si>
  <si>
    <t>Огнетушители</t>
  </si>
  <si>
    <t>Осмотр места установки огнетушителя и подходов к нему, а также проведение внешнего осмотра огнетушителя</t>
  </si>
  <si>
    <t xml:space="preserve">Контроль величины утечки вытесняющего газа из газового баллона или ОТВ из газового огнетушителя. </t>
  </si>
  <si>
    <t>Обследование контактов, изоляции и креплений, тестирование датчиков и других рабочих механизмов, диагностика включения и отключения, органов управления и настройки ПО</t>
  </si>
  <si>
    <t>Инспекция тревожной кнопки</t>
  </si>
  <si>
    <t>Проверка работы системы в целом и взаимодействия ее элементов, инструментальная диагностика датчиков, аппаратуры, источников бесперебойного питания, аккумуляторов, кабелей</t>
  </si>
  <si>
    <t>Проверка работоспособности составных частей системы и всей системы целиком в ручном и автоматическом режимах</t>
  </si>
  <si>
    <t>Профилактика и устранение причин ложных срабатываний</t>
  </si>
  <si>
    <t>Замеры сопротивления заземлений и изоляции. Протоколирование</t>
  </si>
  <si>
    <t>Система пожарной сигнализации (СПС).</t>
  </si>
  <si>
    <t>ТО ИП, выносных устройств индикации ИП (Осмотр)</t>
  </si>
  <si>
    <t>ТО ИП, выносных устройств индикации ИП (Контроль функционирования)</t>
  </si>
  <si>
    <t>ТО ППКП (в том числе все функциональные модули блочно-модульных ППКП)  (Осмотр)</t>
  </si>
  <si>
    <t>ТО ППКП (в том числе все функциональные модули блочно-модульных ППКП) (Контроль функционирования)</t>
  </si>
  <si>
    <t>ТО источников бесперебойного электропитания (ИБЭ) технических средств пожарной автоматики  (Осмотр)</t>
  </si>
  <si>
    <t>ТО источников бесперебойного электропитания (ИБЭ) технических средств пожарной автоматики (Контроль функционирования)</t>
  </si>
  <si>
    <t>Комплексные испытания на работоспособность СПС</t>
  </si>
  <si>
    <t>Замена технических средств СПС</t>
  </si>
  <si>
    <t>В соответствии с графиком замены или при необходимости</t>
  </si>
  <si>
    <t>Ремонт СПС</t>
  </si>
  <si>
    <t>Устранение неисправностей, ложных срабатываний, восстановление дежурного режима работы АПС после срабатывания</t>
  </si>
  <si>
    <t>Выполнение рекомендаций, изложенных в технической документации производителей технических средств АПС</t>
  </si>
  <si>
    <t>В соответствии с технической документацией производителей технических средств АПС</t>
  </si>
  <si>
    <t>Контроль функционирования ИП, выносных устройств индикации ИП</t>
  </si>
  <si>
    <t>Система видеонаблюдения</t>
  </si>
  <si>
    <t xml:space="preserve">Проверка работоспособности, внешний осмотр центрального оборудования: серверов, видеорегистраторов, мультиплексоров, мониторов, пультов управления  </t>
  </si>
  <si>
    <t>Чистка центрального оборудования</t>
  </si>
  <si>
    <t>Осмотр видеокамер без подъема на высоту, визуальный (на мониторе) контроль качества сигнала</t>
  </si>
  <si>
    <t>Чистка оптических элементов, проверка герметичности пыле и влого защиты видеокамер</t>
  </si>
  <si>
    <t xml:space="preserve">Контроль основного и резервного источников питания. </t>
  </si>
  <si>
    <t>Проверка выполнения основных функций, на автоматизированном рабочем месте АРМ сотрудника отвечающего за обслуживания системы. При обнаружении несоответствия — проведение анализа причины несоответствия и локализация его источника. Полная проверка правильности функционирования всей СВН, включая вспомогательное и дополнительное оборудование.</t>
  </si>
  <si>
    <t>Проверка соответствия продолжительности работы системы, питающейся от автономного источника питания, нормативным требованиям, при обнаружении несоответствия, замеры емкости АКБ. Протоколирование</t>
  </si>
  <si>
    <t xml:space="preserve">Проверка качества работы видеокамер, юстировка, регулировка и настройка. </t>
  </si>
  <si>
    <t>Контроль работоспособности домофона</t>
  </si>
  <si>
    <t xml:space="preserve">Домофон. Проверка надежности электрических соединений, устранение загрязнений, коррозии </t>
  </si>
  <si>
    <t>Система контроля и управления доступом (СКУД)</t>
  </si>
  <si>
    <t>Внешний осмотр, проверка технического состояния и тестирование периферийных устройств системы СКУД в соответствии с инструкциями. Проверка правильности работы и времени реакции системы. Проверка конфигурации, проверка исправности разъемных соединений и правильности подключений соединительных линий.</t>
  </si>
  <si>
    <t>Проверка работоспособности ПО, чистка кэш, установка обновлений. Чистка жестких дисков, устранение ошибок ПО, удаление программ, не имеющих отношения к работе системы. В случае необходимости - переустановка программного обеспечения системы с сохранением архивных данных.</t>
  </si>
  <si>
    <t>Инспекция устройства разблокировки дверей в экстренной ситуации</t>
  </si>
  <si>
    <t>Контроль рабочего положения выключателей, переключателей. Контроль исправности световой индикации, наличия пломб.</t>
  </si>
  <si>
    <t>Проверка работы оборудования от основного и резервного источников электропитания, проверка автоматического переключения питания с рабочего источника на резервный.</t>
  </si>
  <si>
    <t>Профилактические работы по устранению грязи, коррозии, восстановлению прочности крепления с использованием специальных жидкостей и (или) аэрозолей в соответствии с инструкциями изготовителей устройств.</t>
  </si>
  <si>
    <t>Инспекция  контролера</t>
  </si>
  <si>
    <t>Проверка качества работы замков, вызывных панелей, считывателей, доводчиков, регулировка и настройка.</t>
  </si>
  <si>
    <t>Измерения сопротивления защитного и рабочего заземления. Протоколирование</t>
  </si>
  <si>
    <t xml:space="preserve">Визуальный осмотр мебели, штор на предмет исправности. Устранение выявленных неисправностей. </t>
  </si>
  <si>
    <t>Внешний осмотр бытовой техники, наличие явных повреждений. Проверка корректной работы, соответсвия технического состояния безопасной эксплуатации и электробезопасноти. Устрание выявленных дефектов</t>
  </si>
  <si>
    <t>Проверка подключения, настроек, режимов работ, правильность установленных встроенных часов. Устрание выявленных ошибок, при возможности.</t>
  </si>
  <si>
    <t>Протяжка электрических контактов и крепежных соединений. Чистка от грязи и пыли в местах недоступных при текущей эксплуатации.</t>
  </si>
  <si>
    <t>Проверка состояния и работоспособности штор, полная прокрутка, корректность работы ПУ. Устранение выявленных неисправностей, замена батареек</t>
  </si>
  <si>
    <t>Шредер. Чистка от грязи и пыли с неполной разборкой. Смазка механизма путем прогона промасленной бумаги</t>
  </si>
  <si>
    <t xml:space="preserve">Проверка состояния мебели на предмет исправности. Устранение выявленных неисправностей. </t>
  </si>
  <si>
    <t>Примечание</t>
  </si>
  <si>
    <t>Группа А</t>
  </si>
  <si>
    <t xml:space="preserve">Помещения для особого внимания: серверные, кабинеты высшего руководства и т.п.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</si>
</sst>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04"/>
      <scheme val="minor"/>
    </font>
    <font>
      <sz val="10"/>
      <color theme="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trike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0" fontId="4" fillId="0" borderId="0" xfId="0" applyNumberFormat="1" applyFont="1" applyFill="1" applyAlignment="1"/>
    <xf numFmtId="0" fontId="3" fillId="0" borderId="0" xfId="0" applyFont="1" applyFill="1" applyAlignment="1"/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left" vertical="center"/>
    </xf>
    <xf numFmtId="0" fontId="6" fillId="0" borderId="8" xfId="0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1" fillId="0" borderId="4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right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vertical="center"/>
    </xf>
    <xf numFmtId="0" fontId="8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" fillId="0" borderId="9" xfId="0" applyFont="1" applyFill="1" applyBorder="1" applyAlignment="1"/>
    <xf numFmtId="0" fontId="2" fillId="0" borderId="9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2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0" xfId="0" applyFill="1" applyBorder="1"/>
    <xf numFmtId="49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/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49" fontId="16" fillId="0" borderId="0" xfId="0" applyNumberFormat="1" applyFont="1" applyFill="1" applyBorder="1"/>
    <xf numFmtId="0" fontId="16" fillId="0" borderId="0" xfId="0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/>
    </xf>
    <xf numFmtId="49" fontId="16" fillId="0" borderId="1" xfId="0" applyNumberFormat="1" applyFont="1" applyFill="1" applyBorder="1" applyAlignment="1">
      <alignment horizontal="left"/>
    </xf>
    <xf numFmtId="0" fontId="17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0" fillId="0" borderId="1" xfId="0" applyFill="1" applyBorder="1"/>
    <xf numFmtId="0" fontId="16" fillId="0" borderId="1" xfId="1" applyFont="1" applyFill="1" applyBorder="1" applyAlignment="1">
      <alignment horizontal="center" vertical="center" wrapText="1"/>
    </xf>
    <xf numFmtId="0" fontId="16" fillId="0" borderId="1" xfId="0" applyFont="1" applyFill="1" applyBorder="1"/>
    <xf numFmtId="0" fontId="19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3E842-4F56-4B95-AD3C-72728F8CB2EE}">
  <dimension ref="A1:I124"/>
  <sheetViews>
    <sheetView zoomScale="130" zoomScaleNormal="130" workbookViewId="0">
      <selection activeCell="D10" sqref="D10"/>
    </sheetView>
  </sheetViews>
  <sheetFormatPr defaultColWidth="9.109375" defaultRowHeight="13.8" x14ac:dyDescent="0.3"/>
  <cols>
    <col min="1" max="1" width="3.44140625" style="3" customWidth="1"/>
    <col min="2" max="2" width="3.109375" style="3" customWidth="1"/>
    <col min="3" max="3" width="2.88671875" style="3" customWidth="1"/>
    <col min="4" max="4" width="66.5546875" style="4" customWidth="1"/>
    <col min="5" max="5" width="12.109375" style="4" customWidth="1"/>
    <col min="6" max="6" width="11.6640625" style="4" customWidth="1"/>
    <col min="7" max="7" width="11.33203125" style="4" customWidth="1"/>
    <col min="8" max="8" width="10.88671875" style="4" customWidth="1"/>
    <col min="9" max="9" width="8.33203125" style="5" customWidth="1"/>
    <col min="10" max="16384" width="9.109375" style="6"/>
  </cols>
  <sheetData>
    <row r="1" spans="1:9" x14ac:dyDescent="0.3">
      <c r="A1" s="62" t="s">
        <v>37</v>
      </c>
      <c r="B1" s="62"/>
      <c r="C1" s="62"/>
      <c r="D1" s="62"/>
      <c r="E1" s="62"/>
      <c r="F1" s="62"/>
      <c r="G1" s="62"/>
      <c r="H1" s="62"/>
      <c r="I1" s="62"/>
    </row>
    <row r="2" spans="1:9" ht="22.5" customHeight="1" x14ac:dyDescent="0.3">
      <c r="A2" s="63" t="s">
        <v>0</v>
      </c>
      <c r="B2" s="64"/>
      <c r="C2" s="64"/>
      <c r="D2" s="67" t="s">
        <v>1</v>
      </c>
      <c r="E2" s="67" t="s">
        <v>2</v>
      </c>
      <c r="F2" s="68" t="s">
        <v>3</v>
      </c>
      <c r="G2" s="67" t="s">
        <v>4</v>
      </c>
      <c r="H2" s="67"/>
      <c r="I2" s="67"/>
    </row>
    <row r="3" spans="1:9" ht="26.4" x14ac:dyDescent="0.3">
      <c r="A3" s="65"/>
      <c r="B3" s="66"/>
      <c r="C3" s="66"/>
      <c r="D3" s="67"/>
      <c r="E3" s="67"/>
      <c r="F3" s="68"/>
      <c r="G3" s="7" t="s">
        <v>38</v>
      </c>
      <c r="H3" s="7" t="s">
        <v>39</v>
      </c>
      <c r="I3" s="8" t="s">
        <v>40</v>
      </c>
    </row>
    <row r="4" spans="1:9" s="13" customFormat="1" x14ac:dyDescent="0.3">
      <c r="A4" s="9">
        <v>11</v>
      </c>
      <c r="B4" s="2">
        <v>1</v>
      </c>
      <c r="C4" s="1">
        <v>12</v>
      </c>
      <c r="D4" s="10">
        <v>2</v>
      </c>
      <c r="E4" s="10">
        <v>3</v>
      </c>
      <c r="F4" s="11">
        <v>4</v>
      </c>
      <c r="G4" s="10">
        <v>5</v>
      </c>
      <c r="H4" s="10">
        <v>6</v>
      </c>
      <c r="I4" s="12">
        <v>7</v>
      </c>
    </row>
    <row r="5" spans="1:9" s="18" customFormat="1" x14ac:dyDescent="0.3">
      <c r="A5" s="51">
        <v>0</v>
      </c>
      <c r="B5" s="14">
        <v>0</v>
      </c>
      <c r="C5" s="14"/>
      <c r="D5" s="15" t="s">
        <v>5</v>
      </c>
      <c r="E5" s="16"/>
      <c r="F5" s="57"/>
      <c r="G5" s="58"/>
      <c r="H5" s="57"/>
      <c r="I5" s="17"/>
    </row>
    <row r="6" spans="1:9" s="18" customFormat="1" x14ac:dyDescent="0.3">
      <c r="A6" s="19">
        <v>0</v>
      </c>
      <c r="B6" s="20">
        <v>0</v>
      </c>
      <c r="C6" s="21"/>
      <c r="D6" s="22" t="s">
        <v>6</v>
      </c>
      <c r="E6" s="23" t="s">
        <v>7</v>
      </c>
      <c r="F6" s="24">
        <f>SUM(G6:I6)</f>
        <v>2605.3199999999997</v>
      </c>
      <c r="G6" s="25">
        <v>2138.4</v>
      </c>
      <c r="H6" s="24">
        <v>39.700000000000003</v>
      </c>
      <c r="I6" s="26">
        <v>427.22</v>
      </c>
    </row>
    <row r="7" spans="1:9" s="18" customFormat="1" x14ac:dyDescent="0.3">
      <c r="A7" s="52">
        <v>1</v>
      </c>
      <c r="B7" s="14">
        <v>0</v>
      </c>
      <c r="C7" s="14"/>
      <c r="D7" s="27" t="s">
        <v>26</v>
      </c>
      <c r="E7" s="16"/>
      <c r="F7" s="28"/>
      <c r="G7" s="58"/>
      <c r="H7" s="57"/>
      <c r="I7" s="17"/>
    </row>
    <row r="8" spans="1:9" s="18" customFormat="1" x14ac:dyDescent="0.3">
      <c r="A8" s="53">
        <v>1</v>
      </c>
      <c r="B8" s="29"/>
      <c r="C8" s="29">
        <v>1</v>
      </c>
      <c r="D8" s="30" t="s">
        <v>116</v>
      </c>
      <c r="E8" s="31" t="s">
        <v>10</v>
      </c>
      <c r="F8" s="32">
        <f>SUM(G8:I8)</f>
        <v>4</v>
      </c>
      <c r="G8" s="33">
        <v>2</v>
      </c>
      <c r="H8" s="32"/>
      <c r="I8" s="34">
        <v>2</v>
      </c>
    </row>
    <row r="9" spans="1:9" s="18" customFormat="1" x14ac:dyDescent="0.3">
      <c r="A9" s="53">
        <v>1</v>
      </c>
      <c r="B9" s="29"/>
      <c r="C9" s="29">
        <v>2</v>
      </c>
      <c r="D9" s="30" t="s">
        <v>115</v>
      </c>
      <c r="E9" s="31" t="s">
        <v>10</v>
      </c>
      <c r="F9" s="32">
        <f>SUM(G9:I9)</f>
        <v>24</v>
      </c>
      <c r="G9" s="33">
        <v>20</v>
      </c>
      <c r="H9" s="32">
        <v>2</v>
      </c>
      <c r="I9" s="34">
        <v>2</v>
      </c>
    </row>
    <row r="10" spans="1:9" s="18" customFormat="1" x14ac:dyDescent="0.3">
      <c r="A10" s="53">
        <v>1</v>
      </c>
      <c r="B10" s="29"/>
      <c r="C10" s="29">
        <v>3</v>
      </c>
      <c r="D10" s="30" t="s">
        <v>114</v>
      </c>
      <c r="E10" s="31" t="s">
        <v>10</v>
      </c>
      <c r="F10" s="32">
        <f>SUM(G10:I10)</f>
        <v>95</v>
      </c>
      <c r="G10" s="33">
        <v>86</v>
      </c>
      <c r="H10" s="32" t="s">
        <v>13</v>
      </c>
      <c r="I10" s="34">
        <v>9</v>
      </c>
    </row>
    <row r="11" spans="1:9" s="18" customFormat="1" x14ac:dyDescent="0.3">
      <c r="A11" s="53">
        <v>1</v>
      </c>
      <c r="B11" s="29"/>
      <c r="C11" s="29">
        <v>4</v>
      </c>
      <c r="D11" s="30" t="s">
        <v>117</v>
      </c>
      <c r="E11" s="31" t="s">
        <v>10</v>
      </c>
      <c r="F11" s="32">
        <f>SUM(G11:I11)</f>
        <v>2</v>
      </c>
      <c r="G11" s="33">
        <v>1</v>
      </c>
      <c r="H11" s="32"/>
      <c r="I11" s="34">
        <v>1</v>
      </c>
    </row>
    <row r="12" spans="1:9" s="18" customFormat="1" x14ac:dyDescent="0.3">
      <c r="A12" s="54">
        <v>1</v>
      </c>
      <c r="B12" s="21"/>
      <c r="C12" s="21">
        <v>5</v>
      </c>
      <c r="D12" s="35" t="s">
        <v>57</v>
      </c>
      <c r="E12" s="22" t="s">
        <v>10</v>
      </c>
      <c r="F12" s="24">
        <f>SUM(G12:I12)</f>
        <v>140</v>
      </c>
      <c r="G12" s="25">
        <v>120</v>
      </c>
      <c r="H12" s="24"/>
      <c r="I12" s="26">
        <v>20</v>
      </c>
    </row>
    <row r="13" spans="1:9" s="18" customFormat="1" x14ac:dyDescent="0.3">
      <c r="A13" s="52">
        <v>2</v>
      </c>
      <c r="B13" s="14">
        <v>0</v>
      </c>
      <c r="C13" s="14"/>
      <c r="D13" s="36" t="s">
        <v>8</v>
      </c>
      <c r="E13" s="16"/>
      <c r="F13" s="28"/>
      <c r="G13" s="58"/>
      <c r="H13" s="57"/>
      <c r="I13" s="17"/>
    </row>
    <row r="14" spans="1:9" s="18" customFormat="1" x14ac:dyDescent="0.3">
      <c r="A14" s="53">
        <v>2</v>
      </c>
      <c r="B14" s="29"/>
      <c r="C14" s="29">
        <v>1</v>
      </c>
      <c r="D14" s="31" t="s">
        <v>41</v>
      </c>
      <c r="E14" s="31" t="s">
        <v>42</v>
      </c>
      <c r="F14" s="32">
        <f t="shared" ref="F14:F21" si="0">SUM(G14:I14)</f>
        <v>123</v>
      </c>
      <c r="G14" s="33">
        <v>103</v>
      </c>
      <c r="H14" s="32">
        <v>2</v>
      </c>
      <c r="I14" s="34">
        <v>18</v>
      </c>
    </row>
    <row r="15" spans="1:9" s="18" customFormat="1" x14ac:dyDescent="0.3">
      <c r="A15" s="53">
        <v>2</v>
      </c>
      <c r="B15" s="29"/>
      <c r="C15" s="29">
        <v>2</v>
      </c>
      <c r="D15" s="31" t="s">
        <v>121</v>
      </c>
      <c r="E15" s="37" t="s">
        <v>10</v>
      </c>
      <c r="F15" s="32">
        <f t="shared" si="0"/>
        <v>2</v>
      </c>
      <c r="G15" s="33"/>
      <c r="H15" s="32"/>
      <c r="I15" s="34">
        <v>2</v>
      </c>
    </row>
    <row r="16" spans="1:9" s="18" customFormat="1" x14ac:dyDescent="0.3">
      <c r="A16" s="53">
        <v>2</v>
      </c>
      <c r="B16" s="29"/>
      <c r="C16" s="29">
        <v>3</v>
      </c>
      <c r="D16" s="31" t="s">
        <v>44</v>
      </c>
      <c r="E16" s="37" t="s">
        <v>10</v>
      </c>
      <c r="F16" s="32">
        <f t="shared" si="0"/>
        <v>1</v>
      </c>
      <c r="G16" s="33">
        <v>1</v>
      </c>
      <c r="H16" s="32"/>
      <c r="I16" s="34"/>
    </row>
    <row r="17" spans="1:9" s="18" customFormat="1" x14ac:dyDescent="0.3">
      <c r="A17" s="53">
        <v>2</v>
      </c>
      <c r="B17" s="29"/>
      <c r="C17" s="29">
        <v>4</v>
      </c>
      <c r="D17" s="31" t="s">
        <v>43</v>
      </c>
      <c r="E17" s="37" t="s">
        <v>11</v>
      </c>
      <c r="F17" s="32">
        <f t="shared" si="0"/>
        <v>2605.3199999999997</v>
      </c>
      <c r="G17" s="33">
        <v>2138.4</v>
      </c>
      <c r="H17" s="32">
        <v>39.700000000000003</v>
      </c>
      <c r="I17" s="34">
        <v>427.22</v>
      </c>
    </row>
    <row r="18" spans="1:9" s="18" customFormat="1" x14ac:dyDescent="0.3">
      <c r="A18" s="53">
        <v>2</v>
      </c>
      <c r="B18" s="29"/>
      <c r="C18" s="29">
        <v>5</v>
      </c>
      <c r="D18" s="31" t="s">
        <v>66</v>
      </c>
      <c r="E18" s="37" t="s">
        <v>42</v>
      </c>
      <c r="F18" s="32">
        <f t="shared" si="0"/>
        <v>37</v>
      </c>
      <c r="G18" s="33" t="s">
        <v>13</v>
      </c>
      <c r="H18" s="32" t="s">
        <v>13</v>
      </c>
      <c r="I18" s="34">
        <f>22+9+6</f>
        <v>37</v>
      </c>
    </row>
    <row r="19" spans="1:9" s="18" customFormat="1" x14ac:dyDescent="0.3">
      <c r="A19" s="53">
        <v>2</v>
      </c>
      <c r="B19" s="29"/>
      <c r="C19" s="29">
        <v>6</v>
      </c>
      <c r="D19" s="31" t="s">
        <v>120</v>
      </c>
      <c r="E19" s="37" t="s">
        <v>67</v>
      </c>
      <c r="F19" s="32">
        <f t="shared" si="0"/>
        <v>1</v>
      </c>
      <c r="G19" s="33"/>
      <c r="H19" s="32"/>
      <c r="I19" s="34">
        <v>1</v>
      </c>
    </row>
    <row r="20" spans="1:9" s="18" customFormat="1" x14ac:dyDescent="0.3">
      <c r="A20" s="53">
        <v>2</v>
      </c>
      <c r="B20" s="29"/>
      <c r="C20" s="29">
        <v>7</v>
      </c>
      <c r="D20" s="31" t="s">
        <v>122</v>
      </c>
      <c r="E20" s="37" t="s">
        <v>10</v>
      </c>
      <c r="F20" s="32">
        <f t="shared" si="0"/>
        <v>3</v>
      </c>
      <c r="G20" s="33">
        <v>1</v>
      </c>
      <c r="H20" s="32">
        <v>1</v>
      </c>
      <c r="I20" s="34">
        <v>1</v>
      </c>
    </row>
    <row r="21" spans="1:9" s="18" customFormat="1" x14ac:dyDescent="0.3">
      <c r="A21" s="54">
        <v>2</v>
      </c>
      <c r="B21" s="21"/>
      <c r="C21" s="21">
        <v>8</v>
      </c>
      <c r="D21" s="22" t="s">
        <v>55</v>
      </c>
      <c r="E21" s="23" t="s">
        <v>10</v>
      </c>
      <c r="F21" s="24">
        <f t="shared" si="0"/>
        <v>4</v>
      </c>
      <c r="G21" s="25" t="s">
        <v>13</v>
      </c>
      <c r="H21" s="24" t="s">
        <v>13</v>
      </c>
      <c r="I21" s="26">
        <v>4</v>
      </c>
    </row>
    <row r="22" spans="1:9" s="18" customFormat="1" x14ac:dyDescent="0.3">
      <c r="A22" s="52">
        <v>3</v>
      </c>
      <c r="B22" s="14">
        <v>0</v>
      </c>
      <c r="C22" s="14"/>
      <c r="D22" s="27" t="s">
        <v>12</v>
      </c>
      <c r="E22" s="16"/>
      <c r="F22" s="28"/>
      <c r="G22" s="58"/>
      <c r="H22" s="57"/>
      <c r="I22" s="17"/>
    </row>
    <row r="23" spans="1:9" s="18" customFormat="1" x14ac:dyDescent="0.3">
      <c r="A23" s="53">
        <v>3</v>
      </c>
      <c r="B23" s="29"/>
      <c r="C23" s="29">
        <v>1</v>
      </c>
      <c r="D23" s="30" t="s">
        <v>113</v>
      </c>
      <c r="E23" s="31" t="s">
        <v>45</v>
      </c>
      <c r="F23" s="32">
        <f t="shared" ref="F23:F38" si="1">SUM(G23:I23)</f>
        <v>118.2</v>
      </c>
      <c r="G23" s="33">
        <v>102.8</v>
      </c>
      <c r="H23" s="32">
        <v>0</v>
      </c>
      <c r="I23" s="34">
        <v>15.4</v>
      </c>
    </row>
    <row r="24" spans="1:9" s="18" customFormat="1" x14ac:dyDescent="0.3">
      <c r="A24" s="53">
        <v>3</v>
      </c>
      <c r="B24" s="29"/>
      <c r="C24" s="29">
        <v>2</v>
      </c>
      <c r="D24" s="31" t="s">
        <v>14</v>
      </c>
      <c r="E24" s="37" t="s">
        <v>42</v>
      </c>
      <c r="F24" s="32">
        <f t="shared" si="1"/>
        <v>14</v>
      </c>
      <c r="G24" s="33">
        <v>14</v>
      </c>
      <c r="H24" s="38">
        <v>0</v>
      </c>
      <c r="I24" s="34">
        <v>0</v>
      </c>
    </row>
    <row r="25" spans="1:9" s="18" customFormat="1" x14ac:dyDescent="0.3">
      <c r="A25" s="53">
        <v>3</v>
      </c>
      <c r="B25" s="29"/>
      <c r="C25" s="29">
        <v>3</v>
      </c>
      <c r="D25" s="31" t="s">
        <v>68</v>
      </c>
      <c r="E25" s="37" t="s">
        <v>42</v>
      </c>
      <c r="F25" s="32">
        <f t="shared" si="1"/>
        <v>28</v>
      </c>
      <c r="G25" s="33">
        <v>25</v>
      </c>
      <c r="H25" s="38">
        <v>0</v>
      </c>
      <c r="I25" s="34">
        <v>3</v>
      </c>
    </row>
    <row r="26" spans="1:9" s="18" customFormat="1" x14ac:dyDescent="0.3">
      <c r="A26" s="53">
        <v>3</v>
      </c>
      <c r="B26" s="29"/>
      <c r="C26" s="29">
        <v>4</v>
      </c>
      <c r="D26" s="31" t="s">
        <v>123</v>
      </c>
      <c r="E26" s="37" t="s">
        <v>10</v>
      </c>
      <c r="F26" s="32">
        <f t="shared" si="1"/>
        <v>0</v>
      </c>
      <c r="G26" s="33"/>
      <c r="H26" s="38"/>
      <c r="I26" s="34"/>
    </row>
    <row r="27" spans="1:9" s="18" customFormat="1" x14ac:dyDescent="0.3">
      <c r="A27" s="53">
        <v>3</v>
      </c>
      <c r="B27" s="29"/>
      <c r="C27" s="29">
        <v>5</v>
      </c>
      <c r="D27" s="31" t="s">
        <v>112</v>
      </c>
      <c r="E27" s="37" t="s">
        <v>10</v>
      </c>
      <c r="F27" s="32">
        <f t="shared" si="1"/>
        <v>4</v>
      </c>
      <c r="G27" s="33">
        <v>4</v>
      </c>
      <c r="H27" s="32"/>
      <c r="I27" s="34"/>
    </row>
    <row r="28" spans="1:9" s="18" customFormat="1" x14ac:dyDescent="0.3">
      <c r="A28" s="53">
        <v>3</v>
      </c>
      <c r="B28" s="29"/>
      <c r="C28" s="29">
        <v>6</v>
      </c>
      <c r="D28" s="31" t="s">
        <v>16</v>
      </c>
      <c r="E28" s="37" t="s">
        <v>10</v>
      </c>
      <c r="F28" s="32">
        <f t="shared" si="1"/>
        <v>4</v>
      </c>
      <c r="G28" s="33">
        <v>3</v>
      </c>
      <c r="H28" s="32"/>
      <c r="I28" s="34">
        <v>1</v>
      </c>
    </row>
    <row r="29" spans="1:9" s="18" customFormat="1" x14ac:dyDescent="0.3">
      <c r="A29" s="53">
        <v>3</v>
      </c>
      <c r="B29" s="29"/>
      <c r="C29" s="29">
        <v>7</v>
      </c>
      <c r="D29" s="31" t="s">
        <v>15</v>
      </c>
      <c r="E29" s="37" t="s">
        <v>10</v>
      </c>
      <c r="F29" s="32">
        <f t="shared" si="1"/>
        <v>5</v>
      </c>
      <c r="G29" s="33">
        <v>5</v>
      </c>
      <c r="H29" s="32"/>
      <c r="I29" s="34"/>
    </row>
    <row r="30" spans="1:9" s="18" customFormat="1" x14ac:dyDescent="0.3">
      <c r="A30" s="53">
        <v>3</v>
      </c>
      <c r="B30" s="29"/>
      <c r="C30" s="29">
        <v>8</v>
      </c>
      <c r="D30" s="31" t="s">
        <v>48</v>
      </c>
      <c r="E30" s="37" t="s">
        <v>10</v>
      </c>
      <c r="F30" s="32">
        <f t="shared" si="1"/>
        <v>0</v>
      </c>
      <c r="G30" s="33"/>
      <c r="H30" s="32"/>
      <c r="I30" s="34"/>
    </row>
    <row r="31" spans="1:9" s="18" customFormat="1" x14ac:dyDescent="0.3">
      <c r="A31" s="53">
        <v>3</v>
      </c>
      <c r="B31" s="29"/>
      <c r="C31" s="29">
        <v>9</v>
      </c>
      <c r="D31" s="31" t="s">
        <v>47</v>
      </c>
      <c r="E31" s="37" t="s">
        <v>10</v>
      </c>
      <c r="F31" s="32">
        <f t="shared" si="1"/>
        <v>0</v>
      </c>
      <c r="G31" s="33"/>
      <c r="H31" s="32"/>
      <c r="I31" s="34"/>
    </row>
    <row r="32" spans="1:9" s="18" customFormat="1" x14ac:dyDescent="0.3">
      <c r="A32" s="53">
        <v>3</v>
      </c>
      <c r="B32" s="29"/>
      <c r="C32" s="29">
        <v>10</v>
      </c>
      <c r="D32" s="31" t="s">
        <v>46</v>
      </c>
      <c r="E32" s="37" t="s">
        <v>10</v>
      </c>
      <c r="F32" s="32">
        <f t="shared" si="1"/>
        <v>12</v>
      </c>
      <c r="G32" s="33">
        <v>12</v>
      </c>
      <c r="H32" s="32"/>
      <c r="I32" s="34"/>
    </row>
    <row r="33" spans="1:9" s="18" customFormat="1" x14ac:dyDescent="0.3">
      <c r="A33" s="53">
        <v>3</v>
      </c>
      <c r="B33" s="29"/>
      <c r="C33" s="29">
        <v>11</v>
      </c>
      <c r="D33" s="31" t="s">
        <v>111</v>
      </c>
      <c r="E33" s="37" t="s">
        <v>10</v>
      </c>
      <c r="F33" s="32">
        <f t="shared" si="1"/>
        <v>11</v>
      </c>
      <c r="G33" s="33">
        <v>11</v>
      </c>
      <c r="H33" s="32"/>
      <c r="I33" s="34"/>
    </row>
    <row r="34" spans="1:9" s="18" customFormat="1" x14ac:dyDescent="0.3">
      <c r="A34" s="53">
        <v>3</v>
      </c>
      <c r="B34" s="29"/>
      <c r="C34" s="29">
        <v>12</v>
      </c>
      <c r="D34" s="31" t="s">
        <v>69</v>
      </c>
      <c r="E34" s="37" t="s">
        <v>17</v>
      </c>
      <c r="F34" s="32">
        <f t="shared" si="1"/>
        <v>9</v>
      </c>
      <c r="G34" s="33">
        <v>6</v>
      </c>
      <c r="H34" s="32" t="s">
        <v>13</v>
      </c>
      <c r="I34" s="34">
        <v>3</v>
      </c>
    </row>
    <row r="35" spans="1:9" s="18" customFormat="1" x14ac:dyDescent="0.3">
      <c r="A35" s="54">
        <v>3</v>
      </c>
      <c r="B35" s="21"/>
      <c r="C35" s="21">
        <v>13</v>
      </c>
      <c r="D35" s="22" t="s">
        <v>100</v>
      </c>
      <c r="E35" s="23" t="s">
        <v>17</v>
      </c>
      <c r="F35" s="24">
        <f t="shared" si="1"/>
        <v>4</v>
      </c>
      <c r="G35" s="25">
        <v>3</v>
      </c>
      <c r="H35" s="24" t="s">
        <v>13</v>
      </c>
      <c r="I35" s="26">
        <v>1</v>
      </c>
    </row>
    <row r="36" spans="1:9" s="18" customFormat="1" x14ac:dyDescent="0.3">
      <c r="A36" s="52">
        <v>4</v>
      </c>
      <c r="B36" s="14">
        <v>0</v>
      </c>
      <c r="C36" s="14"/>
      <c r="D36" s="27" t="s">
        <v>18</v>
      </c>
      <c r="E36" s="16"/>
      <c r="F36" s="28">
        <f t="shared" si="1"/>
        <v>0</v>
      </c>
      <c r="G36" s="58"/>
      <c r="H36" s="57"/>
      <c r="I36" s="17"/>
    </row>
    <row r="37" spans="1:9" s="18" customFormat="1" x14ac:dyDescent="0.3">
      <c r="A37" s="53">
        <v>4</v>
      </c>
      <c r="B37" s="29"/>
      <c r="C37" s="29">
        <v>1</v>
      </c>
      <c r="D37" s="31" t="s">
        <v>19</v>
      </c>
      <c r="E37" s="37" t="s">
        <v>17</v>
      </c>
      <c r="F37" s="32">
        <f t="shared" si="1"/>
        <v>139</v>
      </c>
      <c r="G37" s="33">
        <v>120</v>
      </c>
      <c r="H37" s="32"/>
      <c r="I37" s="34">
        <v>19</v>
      </c>
    </row>
    <row r="38" spans="1:9" s="18" customFormat="1" x14ac:dyDescent="0.3">
      <c r="A38" s="54">
        <v>4</v>
      </c>
      <c r="B38" s="21"/>
      <c r="C38" s="21">
        <v>2</v>
      </c>
      <c r="D38" s="22" t="s">
        <v>56</v>
      </c>
      <c r="E38" s="23" t="s">
        <v>42</v>
      </c>
      <c r="F38" s="24">
        <f t="shared" si="1"/>
        <v>1</v>
      </c>
      <c r="G38" s="25"/>
      <c r="H38" s="24"/>
      <c r="I38" s="26">
        <v>1</v>
      </c>
    </row>
    <row r="39" spans="1:9" s="18" customFormat="1" x14ac:dyDescent="0.3">
      <c r="A39" s="52">
        <v>5</v>
      </c>
      <c r="B39" s="14"/>
      <c r="C39" s="14"/>
      <c r="D39" s="27" t="s">
        <v>20</v>
      </c>
      <c r="E39" s="16"/>
      <c r="F39" s="28"/>
      <c r="G39" s="58"/>
      <c r="H39" s="57"/>
      <c r="I39" s="17"/>
    </row>
    <row r="40" spans="1:9" s="18" customFormat="1" x14ac:dyDescent="0.3">
      <c r="A40" s="53">
        <v>5</v>
      </c>
      <c r="B40" s="39"/>
      <c r="C40" s="32">
        <v>1</v>
      </c>
      <c r="D40" s="31" t="s">
        <v>72</v>
      </c>
      <c r="E40" s="37"/>
      <c r="F40" s="32">
        <f t="shared" ref="F40:F52" si="2">SUM(G40:I40)</f>
        <v>34</v>
      </c>
      <c r="G40" s="33">
        <f>1+1</f>
        <v>2</v>
      </c>
      <c r="H40" s="32">
        <v>0</v>
      </c>
      <c r="I40" s="34">
        <v>32</v>
      </c>
    </row>
    <row r="41" spans="1:9" s="18" customFormat="1" x14ac:dyDescent="0.3">
      <c r="A41" s="53">
        <v>5</v>
      </c>
      <c r="B41" s="39"/>
      <c r="C41" s="32">
        <v>2</v>
      </c>
      <c r="D41" s="31" t="s">
        <v>70</v>
      </c>
      <c r="E41" s="37"/>
      <c r="F41" s="32">
        <f t="shared" si="2"/>
        <v>3</v>
      </c>
      <c r="G41" s="33" t="s">
        <v>13</v>
      </c>
      <c r="H41" s="32" t="s">
        <v>13</v>
      </c>
      <c r="I41" s="34">
        <v>3</v>
      </c>
    </row>
    <row r="42" spans="1:9" s="18" customFormat="1" x14ac:dyDescent="0.3">
      <c r="A42" s="53">
        <v>5</v>
      </c>
      <c r="B42" s="39"/>
      <c r="C42" s="32">
        <v>3</v>
      </c>
      <c r="D42" s="31" t="s">
        <v>73</v>
      </c>
      <c r="E42" s="37"/>
      <c r="F42" s="32">
        <f t="shared" si="2"/>
        <v>20</v>
      </c>
      <c r="G42" s="33" t="s">
        <v>13</v>
      </c>
      <c r="H42" s="32" t="s">
        <v>13</v>
      </c>
      <c r="I42" s="34">
        <v>20</v>
      </c>
    </row>
    <row r="43" spans="1:9" s="18" customFormat="1" x14ac:dyDescent="0.3">
      <c r="A43" s="53">
        <v>5</v>
      </c>
      <c r="B43" s="39"/>
      <c r="C43" s="32">
        <v>4</v>
      </c>
      <c r="D43" s="31" t="s">
        <v>118</v>
      </c>
      <c r="E43" s="37" t="s">
        <v>10</v>
      </c>
      <c r="F43" s="32">
        <f t="shared" si="2"/>
        <v>228</v>
      </c>
      <c r="G43" s="33">
        <v>228</v>
      </c>
      <c r="H43" s="32" t="s">
        <v>13</v>
      </c>
      <c r="I43" s="34" t="s">
        <v>13</v>
      </c>
    </row>
    <row r="44" spans="1:9" s="18" customFormat="1" x14ac:dyDescent="0.3">
      <c r="A44" s="53">
        <v>5</v>
      </c>
      <c r="B44" s="39"/>
      <c r="C44" s="32">
        <v>5</v>
      </c>
      <c r="D44" s="31" t="s">
        <v>49</v>
      </c>
      <c r="E44" s="37" t="s">
        <v>42</v>
      </c>
      <c r="F44" s="32">
        <f t="shared" si="2"/>
        <v>3</v>
      </c>
      <c r="G44" s="33">
        <v>2</v>
      </c>
      <c r="H44" s="32">
        <v>0</v>
      </c>
      <c r="I44" s="34">
        <v>1</v>
      </c>
    </row>
    <row r="45" spans="1:9" s="18" customFormat="1" x14ac:dyDescent="0.3">
      <c r="A45" s="53">
        <v>5</v>
      </c>
      <c r="B45" s="39"/>
      <c r="C45" s="32">
        <v>6</v>
      </c>
      <c r="D45" s="31" t="s">
        <v>101</v>
      </c>
      <c r="E45" s="37"/>
      <c r="F45" s="32">
        <f t="shared" si="2"/>
        <v>852</v>
      </c>
      <c r="G45" s="33">
        <v>785</v>
      </c>
      <c r="H45" s="32">
        <v>2</v>
      </c>
      <c r="I45" s="34">
        <v>65</v>
      </c>
    </row>
    <row r="46" spans="1:9" s="18" customFormat="1" x14ac:dyDescent="0.3">
      <c r="A46" s="53">
        <v>5</v>
      </c>
      <c r="B46" s="39"/>
      <c r="C46" s="32">
        <v>7</v>
      </c>
      <c r="D46" s="31" t="s">
        <v>22</v>
      </c>
      <c r="E46" s="37" t="s">
        <v>11</v>
      </c>
      <c r="F46" s="32">
        <f t="shared" si="2"/>
        <v>2605.3199999999997</v>
      </c>
      <c r="G46" s="33">
        <v>2138.4</v>
      </c>
      <c r="H46" s="32">
        <v>39.700000000000003</v>
      </c>
      <c r="I46" s="34">
        <v>427.22</v>
      </c>
    </row>
    <row r="47" spans="1:9" s="18" customFormat="1" x14ac:dyDescent="0.3">
      <c r="A47" s="53">
        <v>5</v>
      </c>
      <c r="B47" s="39"/>
      <c r="C47" s="32">
        <v>8</v>
      </c>
      <c r="D47" s="31" t="s">
        <v>58</v>
      </c>
      <c r="E47" s="37"/>
      <c r="F47" s="32">
        <f t="shared" si="2"/>
        <v>831</v>
      </c>
      <c r="G47" s="33">
        <f>729+4</f>
        <v>733</v>
      </c>
      <c r="H47" s="32">
        <v>6</v>
      </c>
      <c r="I47" s="34">
        <f>79+13</f>
        <v>92</v>
      </c>
    </row>
    <row r="48" spans="1:9" s="18" customFormat="1" x14ac:dyDescent="0.3">
      <c r="A48" s="53"/>
      <c r="B48" s="39"/>
      <c r="C48" s="32">
        <v>81</v>
      </c>
      <c r="D48" s="40" t="s">
        <v>125</v>
      </c>
      <c r="E48" s="37"/>
      <c r="F48" s="32">
        <f t="shared" si="2"/>
        <v>1</v>
      </c>
      <c r="G48" s="33">
        <v>1</v>
      </c>
      <c r="H48" s="32"/>
      <c r="I48" s="34">
        <v>0</v>
      </c>
    </row>
    <row r="49" spans="1:9" s="18" customFormat="1" x14ac:dyDescent="0.3">
      <c r="A49" s="53">
        <v>5</v>
      </c>
      <c r="B49" s="39"/>
      <c r="C49" s="32">
        <v>82</v>
      </c>
      <c r="D49" s="40" t="s">
        <v>126</v>
      </c>
      <c r="E49" s="37"/>
      <c r="F49" s="32">
        <f t="shared" si="2"/>
        <v>13</v>
      </c>
      <c r="G49" s="33" t="s">
        <v>13</v>
      </c>
      <c r="H49" s="32" t="s">
        <v>13</v>
      </c>
      <c r="I49" s="34">
        <f>6+7</f>
        <v>13</v>
      </c>
    </row>
    <row r="50" spans="1:9" s="18" customFormat="1" x14ac:dyDescent="0.3">
      <c r="A50" s="53">
        <v>5</v>
      </c>
      <c r="B50" s="39"/>
      <c r="C50" s="32">
        <v>9</v>
      </c>
      <c r="D50" s="31" t="s">
        <v>21</v>
      </c>
      <c r="E50" s="37" t="s">
        <v>11</v>
      </c>
      <c r="F50" s="32">
        <f t="shared" si="2"/>
        <v>2605.3199999999997</v>
      </c>
      <c r="G50" s="33">
        <v>2138.4</v>
      </c>
      <c r="H50" s="32">
        <v>39.700000000000003</v>
      </c>
      <c r="I50" s="34">
        <v>427.22</v>
      </c>
    </row>
    <row r="51" spans="1:9" s="18" customFormat="1" x14ac:dyDescent="0.3">
      <c r="A51" s="53">
        <v>5</v>
      </c>
      <c r="B51" s="39"/>
      <c r="C51" s="32">
        <v>10</v>
      </c>
      <c r="D51" s="31" t="s">
        <v>71</v>
      </c>
      <c r="E51" s="37"/>
      <c r="F51" s="32">
        <f t="shared" si="2"/>
        <v>3</v>
      </c>
      <c r="G51" s="33" t="s">
        <v>13</v>
      </c>
      <c r="H51" s="32" t="s">
        <v>13</v>
      </c>
      <c r="I51" s="34">
        <v>3</v>
      </c>
    </row>
    <row r="52" spans="1:9" s="18" customFormat="1" x14ac:dyDescent="0.3">
      <c r="A52" s="54">
        <v>5</v>
      </c>
      <c r="B52" s="41"/>
      <c r="C52" s="24">
        <v>11</v>
      </c>
      <c r="D52" s="22" t="s">
        <v>124</v>
      </c>
      <c r="E52" s="23"/>
      <c r="F52" s="24">
        <f t="shared" si="2"/>
        <v>37</v>
      </c>
      <c r="G52" s="25">
        <v>32</v>
      </c>
      <c r="H52" s="24">
        <v>0</v>
      </c>
      <c r="I52" s="26">
        <v>5</v>
      </c>
    </row>
    <row r="53" spans="1:9" s="18" customFormat="1" x14ac:dyDescent="0.3">
      <c r="A53" s="52">
        <v>6</v>
      </c>
      <c r="B53" s="42"/>
      <c r="C53" s="42"/>
      <c r="D53" s="16" t="s">
        <v>127</v>
      </c>
      <c r="E53" s="43"/>
      <c r="F53" s="28"/>
      <c r="G53" s="44"/>
      <c r="H53" s="28"/>
      <c r="I53" s="45"/>
    </row>
    <row r="54" spans="1:9" s="18" customFormat="1" x14ac:dyDescent="0.3">
      <c r="A54" s="53">
        <v>6</v>
      </c>
      <c r="B54" s="29">
        <v>1</v>
      </c>
      <c r="C54" s="46">
        <v>0</v>
      </c>
      <c r="D54" s="47" t="s">
        <v>105</v>
      </c>
      <c r="E54" s="48"/>
      <c r="F54" s="32"/>
      <c r="G54" s="59"/>
      <c r="H54" s="60"/>
      <c r="I54" s="61"/>
    </row>
    <row r="55" spans="1:9" s="18" customFormat="1" x14ac:dyDescent="0.3">
      <c r="A55" s="53">
        <f>A54</f>
        <v>6</v>
      </c>
      <c r="B55" s="29">
        <v>1</v>
      </c>
      <c r="C55" s="29">
        <v>1</v>
      </c>
      <c r="D55" s="55" t="s">
        <v>61</v>
      </c>
      <c r="E55" s="55" t="s">
        <v>17</v>
      </c>
      <c r="F55" s="32">
        <f>SUM(G55:I55)</f>
        <v>2</v>
      </c>
      <c r="G55" s="33">
        <v>1</v>
      </c>
      <c r="H55" s="32"/>
      <c r="I55" s="34">
        <v>1</v>
      </c>
    </row>
    <row r="56" spans="1:9" s="18" customFormat="1" x14ac:dyDescent="0.3">
      <c r="A56" s="53">
        <f t="shared" ref="A56:A59" si="3">A55</f>
        <v>6</v>
      </c>
      <c r="B56" s="29">
        <v>1</v>
      </c>
      <c r="C56" s="29">
        <v>2</v>
      </c>
      <c r="D56" s="31" t="s">
        <v>106</v>
      </c>
      <c r="E56" s="31" t="s">
        <v>10</v>
      </c>
      <c r="F56" s="32">
        <f>SUM(G56:I56)</f>
        <v>3</v>
      </c>
      <c r="G56" s="33">
        <v>3</v>
      </c>
      <c r="H56" s="32"/>
      <c r="I56" s="34"/>
    </row>
    <row r="57" spans="1:9" s="18" customFormat="1" x14ac:dyDescent="0.3">
      <c r="A57" s="53">
        <f t="shared" si="3"/>
        <v>6</v>
      </c>
      <c r="B57" s="29">
        <v>1</v>
      </c>
      <c r="C57" s="29">
        <v>3</v>
      </c>
      <c r="D57" s="31" t="s">
        <v>50</v>
      </c>
      <c r="E57" s="31" t="s">
        <v>45</v>
      </c>
      <c r="F57" s="32">
        <f>SUM(G57:I57)</f>
        <v>2565.62</v>
      </c>
      <c r="G57" s="33">
        <v>2138.4</v>
      </c>
      <c r="H57" s="32" t="s">
        <v>13</v>
      </c>
      <c r="I57" s="34">
        <v>427.22</v>
      </c>
    </row>
    <row r="58" spans="1:9" s="18" customFormat="1" x14ac:dyDescent="0.3">
      <c r="A58" s="53">
        <f t="shared" si="3"/>
        <v>6</v>
      </c>
      <c r="B58" s="29">
        <v>1</v>
      </c>
      <c r="C58" s="29">
        <v>4</v>
      </c>
      <c r="D58" s="31" t="s">
        <v>63</v>
      </c>
      <c r="E58" s="31" t="s">
        <v>10</v>
      </c>
      <c r="F58" s="32">
        <f>SUM(G58:I58)</f>
        <v>664</v>
      </c>
      <c r="G58" s="33">
        <f>168+376</f>
        <v>544</v>
      </c>
      <c r="H58" s="32"/>
      <c r="I58" s="34">
        <v>120</v>
      </c>
    </row>
    <row r="59" spans="1:9" s="18" customFormat="1" x14ac:dyDescent="0.3">
      <c r="A59" s="54">
        <f t="shared" si="3"/>
        <v>6</v>
      </c>
      <c r="B59" s="21">
        <v>1</v>
      </c>
      <c r="C59" s="21">
        <v>5</v>
      </c>
      <c r="D59" s="22" t="s">
        <v>65</v>
      </c>
      <c r="E59" s="22" t="s">
        <v>17</v>
      </c>
      <c r="F59" s="24">
        <f>SUM(G59:I59)</f>
        <v>2</v>
      </c>
      <c r="G59" s="25"/>
      <c r="H59" s="24"/>
      <c r="I59" s="26">
        <v>2</v>
      </c>
    </row>
    <row r="60" spans="1:9" s="18" customFormat="1" x14ac:dyDescent="0.3">
      <c r="A60" s="52">
        <v>6</v>
      </c>
      <c r="B60" s="49">
        <v>2</v>
      </c>
      <c r="C60" s="14">
        <v>0</v>
      </c>
      <c r="D60" s="27" t="s">
        <v>23</v>
      </c>
      <c r="E60" s="16"/>
      <c r="F60" s="28"/>
      <c r="G60" s="58"/>
      <c r="H60" s="57"/>
      <c r="I60" s="17"/>
    </row>
    <row r="61" spans="1:9" s="18" customFormat="1" x14ac:dyDescent="0.3">
      <c r="A61" s="53">
        <v>6</v>
      </c>
      <c r="B61" s="29">
        <f>B60</f>
        <v>2</v>
      </c>
      <c r="C61" s="29">
        <v>1</v>
      </c>
      <c r="D61" s="31" t="s">
        <v>61</v>
      </c>
      <c r="E61" s="37" t="s">
        <v>62</v>
      </c>
      <c r="F61" s="32">
        <f>SUM(G61:I61)</f>
        <v>1</v>
      </c>
      <c r="G61" s="33">
        <v>1</v>
      </c>
      <c r="H61" s="32" t="s">
        <v>13</v>
      </c>
      <c r="I61" s="34"/>
    </row>
    <row r="62" spans="1:9" s="18" customFormat="1" x14ac:dyDescent="0.3">
      <c r="A62" s="53">
        <v>6</v>
      </c>
      <c r="B62" s="29">
        <f t="shared" ref="B62:B63" si="4">B61</f>
        <v>2</v>
      </c>
      <c r="C62" s="29">
        <v>2</v>
      </c>
      <c r="D62" s="31" t="s">
        <v>64</v>
      </c>
      <c r="E62" s="37"/>
      <c r="F62" s="32">
        <f>SUM(G62:I62)</f>
        <v>1</v>
      </c>
      <c r="G62" s="33">
        <v>1</v>
      </c>
      <c r="H62" s="32"/>
      <c r="I62" s="34"/>
    </row>
    <row r="63" spans="1:9" s="18" customFormat="1" x14ac:dyDescent="0.3">
      <c r="A63" s="54">
        <v>6</v>
      </c>
      <c r="B63" s="21">
        <f t="shared" si="4"/>
        <v>2</v>
      </c>
      <c r="C63" s="21">
        <v>3</v>
      </c>
      <c r="D63" s="22" t="s">
        <v>50</v>
      </c>
      <c r="E63" s="22" t="s">
        <v>45</v>
      </c>
      <c r="F63" s="24">
        <f>SUM(G63:I63)</f>
        <v>11.4</v>
      </c>
      <c r="G63" s="25">
        <v>11.4</v>
      </c>
      <c r="H63" s="24"/>
      <c r="I63" s="26"/>
    </row>
    <row r="64" spans="1:9" s="18" customFormat="1" x14ac:dyDescent="0.3">
      <c r="A64" s="52">
        <v>6</v>
      </c>
      <c r="B64" s="49">
        <v>3</v>
      </c>
      <c r="C64" s="14"/>
      <c r="D64" s="27" t="s">
        <v>85</v>
      </c>
      <c r="E64" s="16"/>
      <c r="F64" s="28"/>
      <c r="G64" s="58"/>
      <c r="H64" s="57"/>
      <c r="I64" s="17"/>
    </row>
    <row r="65" spans="1:9" s="18" customFormat="1" x14ac:dyDescent="0.3">
      <c r="A65" s="53">
        <f>A64</f>
        <v>6</v>
      </c>
      <c r="B65" s="29">
        <f>B64</f>
        <v>3</v>
      </c>
      <c r="C65" s="29">
        <v>1</v>
      </c>
      <c r="D65" s="55" t="s">
        <v>61</v>
      </c>
      <c r="E65" s="55" t="s">
        <v>17</v>
      </c>
      <c r="F65" s="32">
        <f t="shared" ref="F65:F70" si="5">SUM(G65:I65)</f>
        <v>1</v>
      </c>
      <c r="G65" s="33"/>
      <c r="H65" s="32"/>
      <c r="I65" s="34">
        <v>1</v>
      </c>
    </row>
    <row r="66" spans="1:9" s="18" customFormat="1" x14ac:dyDescent="0.3">
      <c r="A66" s="53">
        <f t="shared" ref="A66:A70" si="6">A65</f>
        <v>6</v>
      </c>
      <c r="B66" s="29">
        <f t="shared" ref="B66:B70" si="7">B65</f>
        <v>3</v>
      </c>
      <c r="C66" s="29">
        <v>2</v>
      </c>
      <c r="D66" s="31" t="s">
        <v>86</v>
      </c>
      <c r="E66" s="31"/>
      <c r="F66" s="32">
        <f t="shared" si="5"/>
        <v>1</v>
      </c>
      <c r="G66" s="33"/>
      <c r="H66" s="32"/>
      <c r="I66" s="34">
        <v>1</v>
      </c>
    </row>
    <row r="67" spans="1:9" s="18" customFormat="1" x14ac:dyDescent="0.3">
      <c r="A67" s="53">
        <f t="shared" si="6"/>
        <v>6</v>
      </c>
      <c r="B67" s="29">
        <f t="shared" si="7"/>
        <v>3</v>
      </c>
      <c r="C67" s="29">
        <v>3</v>
      </c>
      <c r="D67" s="31" t="s">
        <v>87</v>
      </c>
      <c r="E67" s="31"/>
      <c r="F67" s="32">
        <f t="shared" si="5"/>
        <v>3</v>
      </c>
      <c r="G67" s="33"/>
      <c r="H67" s="32"/>
      <c r="I67" s="34">
        <v>3</v>
      </c>
    </row>
    <row r="68" spans="1:9" s="18" customFormat="1" x14ac:dyDescent="0.3">
      <c r="A68" s="53">
        <f t="shared" si="6"/>
        <v>6</v>
      </c>
      <c r="B68" s="29">
        <f t="shared" si="7"/>
        <v>3</v>
      </c>
      <c r="C68" s="29">
        <v>4</v>
      </c>
      <c r="D68" s="31" t="s">
        <v>89</v>
      </c>
      <c r="E68" s="31"/>
      <c r="F68" s="32">
        <f t="shared" si="5"/>
        <v>6</v>
      </c>
      <c r="G68" s="33"/>
      <c r="H68" s="32"/>
      <c r="I68" s="34">
        <v>6</v>
      </c>
    </row>
    <row r="69" spans="1:9" s="18" customFormat="1" x14ac:dyDescent="0.3">
      <c r="A69" s="53">
        <f t="shared" si="6"/>
        <v>6</v>
      </c>
      <c r="B69" s="29">
        <f t="shared" si="7"/>
        <v>3</v>
      </c>
      <c r="C69" s="29">
        <v>5</v>
      </c>
      <c r="D69" s="31" t="s">
        <v>88</v>
      </c>
      <c r="E69" s="31"/>
      <c r="F69" s="32">
        <f t="shared" si="5"/>
        <v>1</v>
      </c>
      <c r="G69" s="33"/>
      <c r="H69" s="32"/>
      <c r="I69" s="34">
        <v>1</v>
      </c>
    </row>
    <row r="70" spans="1:9" s="18" customFormat="1" x14ac:dyDescent="0.3">
      <c r="A70" s="54">
        <f t="shared" si="6"/>
        <v>6</v>
      </c>
      <c r="B70" s="21">
        <f t="shared" si="7"/>
        <v>3</v>
      </c>
      <c r="C70" s="21">
        <v>6</v>
      </c>
      <c r="D70" s="22" t="s">
        <v>50</v>
      </c>
      <c r="E70" s="22" t="s">
        <v>45</v>
      </c>
      <c r="F70" s="24">
        <f t="shared" si="5"/>
        <v>9.91</v>
      </c>
      <c r="G70" s="25"/>
      <c r="H70" s="24"/>
      <c r="I70" s="26">
        <v>9.91</v>
      </c>
    </row>
    <row r="71" spans="1:9" s="18" customFormat="1" x14ac:dyDescent="0.3">
      <c r="A71" s="52">
        <v>7</v>
      </c>
      <c r="B71" s="14">
        <v>0</v>
      </c>
      <c r="C71" s="14"/>
      <c r="D71" s="27" t="s">
        <v>24</v>
      </c>
      <c r="E71" s="16"/>
      <c r="F71" s="28"/>
      <c r="G71" s="58"/>
      <c r="H71" s="57"/>
      <c r="I71" s="17"/>
    </row>
    <row r="72" spans="1:9" s="18" customFormat="1" x14ac:dyDescent="0.3">
      <c r="A72" s="53">
        <v>7</v>
      </c>
      <c r="B72" s="29"/>
      <c r="C72" s="29">
        <v>1</v>
      </c>
      <c r="D72" s="31" t="s">
        <v>51</v>
      </c>
      <c r="E72" s="37" t="s">
        <v>9</v>
      </c>
      <c r="F72" s="32">
        <f>SUM(G72:I72)</f>
        <v>7</v>
      </c>
      <c r="G72" s="33">
        <v>3</v>
      </c>
      <c r="H72" s="32">
        <v>2</v>
      </c>
      <c r="I72" s="34">
        <v>2</v>
      </c>
    </row>
    <row r="73" spans="1:9" s="18" customFormat="1" x14ac:dyDescent="0.3">
      <c r="A73" s="54">
        <v>7</v>
      </c>
      <c r="B73" s="21"/>
      <c r="C73" s="21">
        <v>2</v>
      </c>
      <c r="D73" s="35" t="s">
        <v>107</v>
      </c>
      <c r="E73" s="23" t="s">
        <v>10</v>
      </c>
      <c r="F73" s="24">
        <f>SUM(G73:I73)</f>
        <v>36</v>
      </c>
      <c r="G73" s="25">
        <v>36</v>
      </c>
      <c r="H73" s="24" t="s">
        <v>13</v>
      </c>
      <c r="I73" s="26"/>
    </row>
    <row r="74" spans="1:9" s="18" customFormat="1" x14ac:dyDescent="0.3">
      <c r="A74" s="52">
        <v>8</v>
      </c>
      <c r="B74" s="14"/>
      <c r="C74" s="14"/>
      <c r="D74" s="27" t="s">
        <v>90</v>
      </c>
      <c r="E74" s="16"/>
      <c r="F74" s="28"/>
      <c r="G74" s="58"/>
      <c r="H74" s="57"/>
      <c r="I74" s="17"/>
    </row>
    <row r="75" spans="1:9" s="18" customFormat="1" x14ac:dyDescent="0.3">
      <c r="A75" s="53">
        <v>8</v>
      </c>
      <c r="B75" s="29"/>
      <c r="C75" s="29">
        <v>1</v>
      </c>
      <c r="D75" s="55" t="s">
        <v>61</v>
      </c>
      <c r="E75" s="55" t="s">
        <v>17</v>
      </c>
      <c r="F75" s="32">
        <f t="shared" ref="F75:F80" si="8">SUM(G75:I75)</f>
        <v>1</v>
      </c>
      <c r="G75" s="33"/>
      <c r="H75" s="32"/>
      <c r="I75" s="34">
        <v>1</v>
      </c>
    </row>
    <row r="76" spans="1:9" s="18" customFormat="1" x14ac:dyDescent="0.3">
      <c r="A76" s="53">
        <v>8</v>
      </c>
      <c r="B76" s="29"/>
      <c r="C76" s="29">
        <v>2</v>
      </c>
      <c r="D76" s="31" t="s">
        <v>91</v>
      </c>
      <c r="E76" s="31" t="s">
        <v>10</v>
      </c>
      <c r="F76" s="32">
        <f t="shared" si="8"/>
        <v>16</v>
      </c>
      <c r="G76" s="33"/>
      <c r="H76" s="32"/>
      <c r="I76" s="34">
        <v>16</v>
      </c>
    </row>
    <row r="77" spans="1:9" s="18" customFormat="1" x14ac:dyDescent="0.3">
      <c r="A77" s="53">
        <v>8</v>
      </c>
      <c r="B77" s="29"/>
      <c r="C77" s="29">
        <v>3</v>
      </c>
      <c r="D77" s="31" t="s">
        <v>88</v>
      </c>
      <c r="E77" s="31" t="s">
        <v>10</v>
      </c>
      <c r="F77" s="32">
        <f t="shared" si="8"/>
        <v>3</v>
      </c>
      <c r="G77" s="33"/>
      <c r="H77" s="32"/>
      <c r="I77" s="34">
        <v>3</v>
      </c>
    </row>
    <row r="78" spans="1:9" s="18" customFormat="1" x14ac:dyDescent="0.3">
      <c r="A78" s="53">
        <v>8</v>
      </c>
      <c r="B78" s="29"/>
      <c r="C78" s="29">
        <v>4</v>
      </c>
      <c r="D78" s="55" t="s">
        <v>50</v>
      </c>
      <c r="E78" s="55" t="s">
        <v>45</v>
      </c>
      <c r="F78" s="32">
        <f t="shared" si="8"/>
        <v>427.22</v>
      </c>
      <c r="G78" s="33"/>
      <c r="H78" s="32"/>
      <c r="I78" s="34">
        <v>427.22</v>
      </c>
    </row>
    <row r="79" spans="1:9" s="18" customFormat="1" x14ac:dyDescent="0.3">
      <c r="A79" s="53">
        <v>8</v>
      </c>
      <c r="B79" s="29"/>
      <c r="C79" s="29">
        <v>5</v>
      </c>
      <c r="D79" s="31" t="s">
        <v>53</v>
      </c>
      <c r="E79" s="37" t="s">
        <v>54</v>
      </c>
      <c r="F79" s="32">
        <f t="shared" si="8"/>
        <v>8</v>
      </c>
      <c r="G79" s="33">
        <v>8</v>
      </c>
      <c r="H79" s="32"/>
      <c r="I79" s="34"/>
    </row>
    <row r="80" spans="1:9" s="18" customFormat="1" x14ac:dyDescent="0.3">
      <c r="A80" s="54">
        <v>8</v>
      </c>
      <c r="B80" s="21"/>
      <c r="C80" s="21">
        <v>6</v>
      </c>
      <c r="D80" s="22" t="s">
        <v>92</v>
      </c>
      <c r="E80" s="22" t="s">
        <v>62</v>
      </c>
      <c r="F80" s="24">
        <f t="shared" si="8"/>
        <v>1</v>
      </c>
      <c r="G80" s="25"/>
      <c r="H80" s="24"/>
      <c r="I80" s="26">
        <v>1</v>
      </c>
    </row>
    <row r="81" spans="1:9" s="18" customFormat="1" x14ac:dyDescent="0.3">
      <c r="A81" s="52">
        <v>9</v>
      </c>
      <c r="B81" s="14">
        <v>0</v>
      </c>
      <c r="C81" s="14"/>
      <c r="D81" s="27" t="s">
        <v>131</v>
      </c>
      <c r="E81" s="16"/>
      <c r="F81" s="28"/>
      <c r="G81" s="58"/>
      <c r="H81" s="57"/>
      <c r="I81" s="17"/>
    </row>
    <row r="82" spans="1:9" s="18" customFormat="1" x14ac:dyDescent="0.3">
      <c r="A82" s="53">
        <v>9</v>
      </c>
      <c r="B82" s="29"/>
      <c r="C82" s="29">
        <v>1</v>
      </c>
      <c r="D82" s="55" t="s">
        <v>61</v>
      </c>
      <c r="E82" s="55" t="s">
        <v>17</v>
      </c>
      <c r="F82" s="32">
        <f t="shared" ref="F82:F95" si="9">SUM(G82:I82)</f>
        <v>1</v>
      </c>
      <c r="G82" s="33"/>
      <c r="H82" s="32"/>
      <c r="I82" s="34">
        <v>1</v>
      </c>
    </row>
    <row r="83" spans="1:9" s="18" customFormat="1" x14ac:dyDescent="0.3">
      <c r="A83" s="53">
        <v>9</v>
      </c>
      <c r="B83" s="29"/>
      <c r="C83" s="29">
        <v>2</v>
      </c>
      <c r="D83" s="31" t="s">
        <v>104</v>
      </c>
      <c r="E83" s="37" t="s">
        <v>10</v>
      </c>
      <c r="F83" s="32">
        <f t="shared" si="9"/>
        <v>148</v>
      </c>
      <c r="G83" s="33">
        <f>62+69+3</f>
        <v>134</v>
      </c>
      <c r="H83" s="32"/>
      <c r="I83" s="34">
        <v>14</v>
      </c>
    </row>
    <row r="84" spans="1:9" s="18" customFormat="1" x14ac:dyDescent="0.3">
      <c r="A84" s="53">
        <v>9</v>
      </c>
      <c r="B84" s="29"/>
      <c r="C84" s="29">
        <v>3</v>
      </c>
      <c r="D84" s="31" t="s">
        <v>75</v>
      </c>
      <c r="E84" s="37" t="s">
        <v>10</v>
      </c>
      <c r="F84" s="32">
        <f t="shared" si="9"/>
        <v>357</v>
      </c>
      <c r="G84" s="33">
        <f>291+7</f>
        <v>298</v>
      </c>
      <c r="H84" s="32" t="s">
        <v>13</v>
      </c>
      <c r="I84" s="34">
        <v>59</v>
      </c>
    </row>
    <row r="85" spans="1:9" s="18" customFormat="1" x14ac:dyDescent="0.3">
      <c r="A85" s="53">
        <v>9</v>
      </c>
      <c r="B85" s="29"/>
      <c r="C85" s="29">
        <v>4</v>
      </c>
      <c r="D85" s="55" t="s">
        <v>74</v>
      </c>
      <c r="E85" s="56" t="s">
        <v>10</v>
      </c>
      <c r="F85" s="32">
        <f t="shared" si="9"/>
        <v>1</v>
      </c>
      <c r="G85" s="33"/>
      <c r="H85" s="32"/>
      <c r="I85" s="34">
        <v>1</v>
      </c>
    </row>
    <row r="86" spans="1:9" s="18" customFormat="1" x14ac:dyDescent="0.3">
      <c r="A86" s="54">
        <v>9</v>
      </c>
      <c r="B86" s="21"/>
      <c r="C86" s="21">
        <v>5</v>
      </c>
      <c r="D86" s="22" t="s">
        <v>50</v>
      </c>
      <c r="E86" s="23" t="s">
        <v>45</v>
      </c>
      <c r="F86" s="24">
        <f t="shared" si="9"/>
        <v>2565.62</v>
      </c>
      <c r="G86" s="25">
        <v>2138.4</v>
      </c>
      <c r="H86" s="24" t="s">
        <v>13</v>
      </c>
      <c r="I86" s="26">
        <v>427.22</v>
      </c>
    </row>
    <row r="87" spans="1:9" s="18" customFormat="1" x14ac:dyDescent="0.3">
      <c r="A87" s="52">
        <v>10</v>
      </c>
      <c r="B87" s="14"/>
      <c r="C87" s="14"/>
      <c r="D87" s="36" t="s">
        <v>102</v>
      </c>
      <c r="E87" s="50"/>
      <c r="F87" s="28">
        <f t="shared" si="9"/>
        <v>0</v>
      </c>
      <c r="G87" s="58"/>
      <c r="H87" s="57"/>
      <c r="I87" s="17"/>
    </row>
    <row r="88" spans="1:9" s="18" customFormat="1" x14ac:dyDescent="0.3">
      <c r="A88" s="53">
        <v>10</v>
      </c>
      <c r="B88" s="29"/>
      <c r="C88" s="29">
        <v>1</v>
      </c>
      <c r="D88" s="31" t="s">
        <v>94</v>
      </c>
      <c r="E88" s="37" t="s">
        <v>45</v>
      </c>
      <c r="F88" s="32">
        <f t="shared" si="9"/>
        <v>802.82999999999993</v>
      </c>
      <c r="G88" s="33">
        <v>461.7</v>
      </c>
      <c r="H88" s="32"/>
      <c r="I88" s="34">
        <v>341.13</v>
      </c>
    </row>
    <row r="89" spans="1:9" s="18" customFormat="1" x14ac:dyDescent="0.3">
      <c r="A89" s="53">
        <v>10</v>
      </c>
      <c r="B89" s="29"/>
      <c r="C89" s="29">
        <v>2</v>
      </c>
      <c r="D89" s="31" t="s">
        <v>108</v>
      </c>
      <c r="E89" s="37" t="s">
        <v>93</v>
      </c>
      <c r="F89" s="32">
        <f t="shared" si="9"/>
        <v>13</v>
      </c>
      <c r="G89" s="33">
        <v>6</v>
      </c>
      <c r="H89" s="32"/>
      <c r="I89" s="34">
        <v>7</v>
      </c>
    </row>
    <row r="90" spans="1:9" s="18" customFormat="1" x14ac:dyDescent="0.3">
      <c r="A90" s="53">
        <v>10</v>
      </c>
      <c r="B90" s="29"/>
      <c r="C90" s="29">
        <v>3</v>
      </c>
      <c r="D90" s="31" t="s">
        <v>96</v>
      </c>
      <c r="E90" s="37" t="s">
        <v>42</v>
      </c>
      <c r="F90" s="32">
        <f t="shared" si="9"/>
        <v>41</v>
      </c>
      <c r="G90" s="33">
        <v>30</v>
      </c>
      <c r="H90" s="32"/>
      <c r="I90" s="34">
        <v>11</v>
      </c>
    </row>
    <row r="91" spans="1:9" s="18" customFormat="1" x14ac:dyDescent="0.3">
      <c r="A91" s="53">
        <v>10</v>
      </c>
      <c r="B91" s="29"/>
      <c r="C91" s="29">
        <v>4</v>
      </c>
      <c r="D91" s="31" t="s">
        <v>95</v>
      </c>
      <c r="E91" s="37" t="s">
        <v>62</v>
      </c>
      <c r="F91" s="32">
        <f t="shared" si="9"/>
        <v>2</v>
      </c>
      <c r="G91" s="33">
        <v>1</v>
      </c>
      <c r="H91" s="32"/>
      <c r="I91" s="34">
        <v>1</v>
      </c>
    </row>
    <row r="92" spans="1:9" s="18" customFormat="1" x14ac:dyDescent="0.3">
      <c r="A92" s="53">
        <v>10</v>
      </c>
      <c r="B92" s="29"/>
      <c r="C92" s="29">
        <v>5</v>
      </c>
      <c r="D92" s="31" t="s">
        <v>25</v>
      </c>
      <c r="E92" s="37" t="s">
        <v>9</v>
      </c>
      <c r="F92" s="32">
        <f t="shared" si="9"/>
        <v>1</v>
      </c>
      <c r="G92" s="33">
        <v>1</v>
      </c>
      <c r="H92" s="32" t="s">
        <v>13</v>
      </c>
      <c r="I92" s="34"/>
    </row>
    <row r="93" spans="1:9" s="18" customFormat="1" x14ac:dyDescent="0.3">
      <c r="A93" s="53">
        <v>10</v>
      </c>
      <c r="B93" s="29"/>
      <c r="C93" s="29">
        <v>6</v>
      </c>
      <c r="D93" s="31" t="s">
        <v>97</v>
      </c>
      <c r="E93" s="37" t="s">
        <v>62</v>
      </c>
      <c r="F93" s="32">
        <f t="shared" si="9"/>
        <v>2</v>
      </c>
      <c r="G93" s="33">
        <v>1</v>
      </c>
      <c r="H93" s="32"/>
      <c r="I93" s="34">
        <v>1</v>
      </c>
    </row>
    <row r="94" spans="1:9" s="18" customFormat="1" x14ac:dyDescent="0.3">
      <c r="A94" s="53">
        <v>10</v>
      </c>
      <c r="B94" s="29"/>
      <c r="C94" s="29">
        <v>7</v>
      </c>
      <c r="D94" s="31" t="s">
        <v>98</v>
      </c>
      <c r="E94" s="37" t="s">
        <v>62</v>
      </c>
      <c r="F94" s="32">
        <f t="shared" si="9"/>
        <v>2</v>
      </c>
      <c r="G94" s="33">
        <v>1</v>
      </c>
      <c r="H94" s="32"/>
      <c r="I94" s="34">
        <v>1</v>
      </c>
    </row>
    <row r="95" spans="1:9" s="18" customFormat="1" x14ac:dyDescent="0.3">
      <c r="A95" s="54">
        <v>10</v>
      </c>
      <c r="B95" s="21"/>
      <c r="C95" s="21">
        <v>8</v>
      </c>
      <c r="D95" s="22" t="s">
        <v>109</v>
      </c>
      <c r="E95" s="23" t="s">
        <v>110</v>
      </c>
      <c r="F95" s="24">
        <f t="shared" si="9"/>
        <v>2</v>
      </c>
      <c r="G95" s="25">
        <v>1</v>
      </c>
      <c r="H95" s="24"/>
      <c r="I95" s="26">
        <v>1</v>
      </c>
    </row>
    <row r="96" spans="1:9" s="18" customFormat="1" x14ac:dyDescent="0.3">
      <c r="A96" s="52">
        <v>11</v>
      </c>
      <c r="B96" s="14">
        <v>0</v>
      </c>
      <c r="C96" s="14"/>
      <c r="D96" s="27" t="s">
        <v>103</v>
      </c>
      <c r="E96" s="50"/>
      <c r="F96" s="28"/>
      <c r="G96" s="58"/>
      <c r="H96" s="57"/>
      <c r="I96" s="17"/>
    </row>
    <row r="97" spans="1:9" s="18" customFormat="1" x14ac:dyDescent="0.3">
      <c r="A97" s="53">
        <v>11</v>
      </c>
      <c r="B97" s="29"/>
      <c r="C97" s="29">
        <v>1</v>
      </c>
      <c r="D97" s="31" t="s">
        <v>76</v>
      </c>
      <c r="E97" s="37" t="s">
        <v>45</v>
      </c>
      <c r="F97" s="32">
        <f t="shared" ref="F97:F124" si="10">SUM(G97:I97)</f>
        <v>1295.3200000000002</v>
      </c>
      <c r="G97" s="33">
        <v>868.1</v>
      </c>
      <c r="H97" s="32" t="s">
        <v>13</v>
      </c>
      <c r="I97" s="34">
        <v>427.22</v>
      </c>
    </row>
    <row r="98" spans="1:9" s="18" customFormat="1" x14ac:dyDescent="0.3">
      <c r="A98" s="53">
        <v>11</v>
      </c>
      <c r="B98" s="29"/>
      <c r="C98" s="29">
        <v>2</v>
      </c>
      <c r="D98" s="31" t="s">
        <v>76</v>
      </c>
      <c r="E98" s="37" t="s">
        <v>93</v>
      </c>
      <c r="F98" s="32">
        <f t="shared" si="10"/>
        <v>31</v>
      </c>
      <c r="G98" s="33">
        <v>27</v>
      </c>
      <c r="H98" s="32"/>
      <c r="I98" s="34">
        <v>4</v>
      </c>
    </row>
    <row r="99" spans="1:9" s="18" customFormat="1" x14ac:dyDescent="0.3">
      <c r="A99" s="53">
        <v>11</v>
      </c>
      <c r="B99" s="29"/>
      <c r="C99" s="29">
        <v>3</v>
      </c>
      <c r="D99" s="31" t="s">
        <v>84</v>
      </c>
      <c r="E99" s="37" t="s">
        <v>10</v>
      </c>
      <c r="F99" s="32">
        <f t="shared" si="10"/>
        <v>35</v>
      </c>
      <c r="G99" s="33">
        <v>32</v>
      </c>
      <c r="H99" s="32"/>
      <c r="I99" s="34">
        <v>3</v>
      </c>
    </row>
    <row r="100" spans="1:9" s="18" customFormat="1" x14ac:dyDescent="0.3">
      <c r="A100" s="53">
        <v>11</v>
      </c>
      <c r="B100" s="29"/>
      <c r="C100" s="29">
        <v>4</v>
      </c>
      <c r="D100" s="31" t="s">
        <v>99</v>
      </c>
      <c r="E100" s="37" t="s">
        <v>10</v>
      </c>
      <c r="F100" s="32">
        <f t="shared" si="10"/>
        <v>36</v>
      </c>
      <c r="G100" s="33">
        <v>32</v>
      </c>
      <c r="H100" s="32"/>
      <c r="I100" s="34">
        <v>4</v>
      </c>
    </row>
    <row r="101" spans="1:9" s="18" customFormat="1" x14ac:dyDescent="0.3">
      <c r="A101" s="53">
        <v>11</v>
      </c>
      <c r="B101" s="29"/>
      <c r="C101" s="29">
        <v>5</v>
      </c>
      <c r="D101" s="31" t="s">
        <v>83</v>
      </c>
      <c r="E101" s="37" t="s">
        <v>10</v>
      </c>
      <c r="F101" s="32">
        <f t="shared" si="10"/>
        <v>11</v>
      </c>
      <c r="G101" s="33"/>
      <c r="H101" s="32"/>
      <c r="I101" s="34">
        <v>11</v>
      </c>
    </row>
    <row r="102" spans="1:9" s="18" customFormat="1" x14ac:dyDescent="0.3">
      <c r="A102" s="53">
        <v>11</v>
      </c>
      <c r="B102" s="29"/>
      <c r="C102" s="29">
        <v>6</v>
      </c>
      <c r="D102" s="31" t="s">
        <v>81</v>
      </c>
      <c r="E102" s="37" t="s">
        <v>10</v>
      </c>
      <c r="F102" s="32">
        <f t="shared" si="10"/>
        <v>17</v>
      </c>
      <c r="G102" s="33">
        <v>9</v>
      </c>
      <c r="H102" s="32"/>
      <c r="I102" s="34">
        <v>8</v>
      </c>
    </row>
    <row r="103" spans="1:9" s="18" customFormat="1" x14ac:dyDescent="0.3">
      <c r="A103" s="53">
        <v>11</v>
      </c>
      <c r="B103" s="29"/>
      <c r="C103" s="29">
        <v>7</v>
      </c>
      <c r="D103" s="31" t="s">
        <v>80</v>
      </c>
      <c r="E103" s="37" t="s">
        <v>10</v>
      </c>
      <c r="F103" s="32">
        <f t="shared" si="10"/>
        <v>38</v>
      </c>
      <c r="G103" s="33">
        <v>32</v>
      </c>
      <c r="H103" s="32">
        <v>2</v>
      </c>
      <c r="I103" s="34">
        <v>4</v>
      </c>
    </row>
    <row r="104" spans="1:9" s="18" customFormat="1" x14ac:dyDescent="0.3">
      <c r="A104" s="53">
        <v>11</v>
      </c>
      <c r="B104" s="29"/>
      <c r="C104" s="29">
        <v>8</v>
      </c>
      <c r="D104" s="31" t="s">
        <v>52</v>
      </c>
      <c r="E104" s="37" t="s">
        <v>17</v>
      </c>
      <c r="F104" s="32">
        <f t="shared" si="10"/>
        <v>17</v>
      </c>
      <c r="G104" s="33">
        <v>10</v>
      </c>
      <c r="H104" s="32" t="s">
        <v>13</v>
      </c>
      <c r="I104" s="34">
        <v>7</v>
      </c>
    </row>
    <row r="105" spans="1:9" s="18" customFormat="1" x14ac:dyDescent="0.3">
      <c r="A105" s="53">
        <v>11</v>
      </c>
      <c r="B105" s="29"/>
      <c r="C105" s="29">
        <v>9</v>
      </c>
      <c r="D105" s="31" t="s">
        <v>78</v>
      </c>
      <c r="E105" s="37" t="s">
        <v>62</v>
      </c>
      <c r="F105" s="32">
        <f t="shared" si="10"/>
        <v>2</v>
      </c>
      <c r="G105" s="33">
        <v>1</v>
      </c>
      <c r="H105" s="32"/>
      <c r="I105" s="34">
        <v>1</v>
      </c>
    </row>
    <row r="106" spans="1:9" s="18" customFormat="1" x14ac:dyDescent="0.3">
      <c r="A106" s="53">
        <v>11</v>
      </c>
      <c r="B106" s="29"/>
      <c r="C106" s="29">
        <v>10</v>
      </c>
      <c r="D106" s="31" t="s">
        <v>77</v>
      </c>
      <c r="E106" s="37" t="s">
        <v>62</v>
      </c>
      <c r="F106" s="32">
        <f t="shared" si="10"/>
        <v>2</v>
      </c>
      <c r="G106" s="33">
        <v>1</v>
      </c>
      <c r="H106" s="32"/>
      <c r="I106" s="34">
        <v>1</v>
      </c>
    </row>
    <row r="107" spans="1:9" s="18" customFormat="1" x14ac:dyDescent="0.3">
      <c r="A107" s="53">
        <v>11</v>
      </c>
      <c r="B107" s="29"/>
      <c r="C107" s="29">
        <v>11</v>
      </c>
      <c r="D107" s="31" t="s">
        <v>79</v>
      </c>
      <c r="E107" s="37" t="s">
        <v>10</v>
      </c>
      <c r="F107" s="32">
        <f t="shared" si="10"/>
        <v>39</v>
      </c>
      <c r="G107" s="33">
        <f>24+3</f>
        <v>27</v>
      </c>
      <c r="H107" s="32">
        <v>2</v>
      </c>
      <c r="I107" s="34">
        <v>10</v>
      </c>
    </row>
    <row r="108" spans="1:9" s="18" customFormat="1" x14ac:dyDescent="0.3">
      <c r="A108" s="54">
        <v>11</v>
      </c>
      <c r="B108" s="21"/>
      <c r="C108" s="21">
        <v>12</v>
      </c>
      <c r="D108" s="22" t="s">
        <v>82</v>
      </c>
      <c r="E108" s="23" t="s">
        <v>10</v>
      </c>
      <c r="F108" s="24">
        <f t="shared" si="10"/>
        <v>33</v>
      </c>
      <c r="G108" s="25">
        <v>24</v>
      </c>
      <c r="H108" s="24">
        <v>2</v>
      </c>
      <c r="I108" s="26">
        <v>7</v>
      </c>
    </row>
    <row r="109" spans="1:9" s="18" customFormat="1" x14ac:dyDescent="0.3">
      <c r="A109" s="52">
        <v>12</v>
      </c>
      <c r="B109" s="14"/>
      <c r="C109" s="14"/>
      <c r="D109" s="27" t="s">
        <v>29</v>
      </c>
      <c r="E109" s="50"/>
      <c r="F109" s="28">
        <f t="shared" si="10"/>
        <v>0</v>
      </c>
      <c r="G109" s="58"/>
      <c r="H109" s="57"/>
      <c r="I109" s="17"/>
    </row>
    <row r="110" spans="1:9" s="18" customFormat="1" x14ac:dyDescent="0.3">
      <c r="A110" s="53">
        <v>12</v>
      </c>
      <c r="B110" s="29"/>
      <c r="C110" s="29">
        <v>1</v>
      </c>
      <c r="D110" s="31" t="s">
        <v>60</v>
      </c>
      <c r="E110" s="37" t="s">
        <v>10</v>
      </c>
      <c r="F110" s="32">
        <f t="shared" si="10"/>
        <v>8</v>
      </c>
      <c r="G110" s="33">
        <v>5</v>
      </c>
      <c r="H110" s="32"/>
      <c r="I110" s="34">
        <v>3</v>
      </c>
    </row>
    <row r="111" spans="1:9" s="18" customFormat="1" x14ac:dyDescent="0.3">
      <c r="A111" s="53">
        <v>12</v>
      </c>
      <c r="B111" s="29"/>
      <c r="C111" s="29">
        <v>2</v>
      </c>
      <c r="D111" s="31" t="s">
        <v>36</v>
      </c>
      <c r="E111" s="37" t="s">
        <v>10</v>
      </c>
      <c r="F111" s="32">
        <f t="shared" si="10"/>
        <v>6</v>
      </c>
      <c r="G111" s="33">
        <v>5</v>
      </c>
      <c r="H111" s="32"/>
      <c r="I111" s="34">
        <v>1</v>
      </c>
    </row>
    <row r="112" spans="1:9" s="18" customFormat="1" x14ac:dyDescent="0.3">
      <c r="A112" s="53">
        <v>12</v>
      </c>
      <c r="B112" s="29"/>
      <c r="C112" s="29">
        <v>3</v>
      </c>
      <c r="D112" s="31" t="s">
        <v>32</v>
      </c>
      <c r="E112" s="37" t="s">
        <v>10</v>
      </c>
      <c r="F112" s="32">
        <f t="shared" si="10"/>
        <v>1</v>
      </c>
      <c r="G112" s="33">
        <v>1</v>
      </c>
      <c r="H112" s="32"/>
      <c r="I112" s="34"/>
    </row>
    <row r="113" spans="1:9" s="18" customFormat="1" x14ac:dyDescent="0.3">
      <c r="A113" s="53">
        <v>12</v>
      </c>
      <c r="B113" s="29"/>
      <c r="C113" s="29">
        <v>4</v>
      </c>
      <c r="D113" s="31" t="s">
        <v>34</v>
      </c>
      <c r="E113" s="37" t="s">
        <v>10</v>
      </c>
      <c r="F113" s="32">
        <f t="shared" si="10"/>
        <v>2</v>
      </c>
      <c r="G113" s="33">
        <v>1</v>
      </c>
      <c r="H113" s="32"/>
      <c r="I113" s="34">
        <v>1</v>
      </c>
    </row>
    <row r="114" spans="1:9" s="18" customFormat="1" x14ac:dyDescent="0.3">
      <c r="A114" s="53">
        <v>12</v>
      </c>
      <c r="B114" s="29"/>
      <c r="C114" s="29">
        <v>5</v>
      </c>
      <c r="D114" s="31" t="s">
        <v>30</v>
      </c>
      <c r="E114" s="37" t="s">
        <v>10</v>
      </c>
      <c r="F114" s="32">
        <f t="shared" si="10"/>
        <v>2</v>
      </c>
      <c r="G114" s="33">
        <v>1</v>
      </c>
      <c r="H114" s="32"/>
      <c r="I114" s="34">
        <v>1</v>
      </c>
    </row>
    <row r="115" spans="1:9" s="18" customFormat="1" x14ac:dyDescent="0.3">
      <c r="A115" s="53">
        <v>12</v>
      </c>
      <c r="B115" s="29"/>
      <c r="C115" s="29">
        <v>6</v>
      </c>
      <c r="D115" s="31" t="s">
        <v>33</v>
      </c>
      <c r="E115" s="37" t="s">
        <v>10</v>
      </c>
      <c r="F115" s="32">
        <f t="shared" si="10"/>
        <v>5</v>
      </c>
      <c r="G115" s="33">
        <v>4</v>
      </c>
      <c r="H115" s="32"/>
      <c r="I115" s="34">
        <v>1</v>
      </c>
    </row>
    <row r="116" spans="1:9" s="18" customFormat="1" x14ac:dyDescent="0.3">
      <c r="A116" s="53">
        <v>12</v>
      </c>
      <c r="B116" s="29"/>
      <c r="C116" s="29">
        <v>7</v>
      </c>
      <c r="D116" s="31" t="s">
        <v>31</v>
      </c>
      <c r="E116" s="37" t="s">
        <v>10</v>
      </c>
      <c r="F116" s="32">
        <f t="shared" si="10"/>
        <v>1</v>
      </c>
      <c r="G116" s="33">
        <v>1</v>
      </c>
      <c r="H116" s="32"/>
      <c r="I116" s="34"/>
    </row>
    <row r="117" spans="1:9" s="18" customFormat="1" x14ac:dyDescent="0.3">
      <c r="A117" s="53">
        <v>12</v>
      </c>
      <c r="B117" s="29"/>
      <c r="C117" s="29">
        <v>8</v>
      </c>
      <c r="D117" s="31" t="s">
        <v>35</v>
      </c>
      <c r="E117" s="37" t="s">
        <v>10</v>
      </c>
      <c r="F117" s="32">
        <f t="shared" si="10"/>
        <v>1</v>
      </c>
      <c r="G117" s="33">
        <v>1</v>
      </c>
      <c r="H117" s="32"/>
      <c r="I117" s="34"/>
    </row>
    <row r="118" spans="1:9" s="18" customFormat="1" x14ac:dyDescent="0.3">
      <c r="A118" s="53">
        <v>12</v>
      </c>
      <c r="B118" s="29"/>
      <c r="C118" s="29">
        <v>9</v>
      </c>
      <c r="D118" s="31" t="s">
        <v>129</v>
      </c>
      <c r="E118" s="37" t="s">
        <v>10</v>
      </c>
      <c r="F118" s="32">
        <f t="shared" si="10"/>
        <v>6</v>
      </c>
      <c r="G118" s="33">
        <v>5</v>
      </c>
      <c r="H118" s="32"/>
      <c r="I118" s="34">
        <v>1</v>
      </c>
    </row>
    <row r="119" spans="1:9" s="18" customFormat="1" x14ac:dyDescent="0.3">
      <c r="A119" s="53">
        <v>12</v>
      </c>
      <c r="B119" s="29"/>
      <c r="C119" s="29">
        <v>10</v>
      </c>
      <c r="D119" s="31" t="s">
        <v>59</v>
      </c>
      <c r="E119" s="37" t="s">
        <v>10</v>
      </c>
      <c r="F119" s="32">
        <f t="shared" si="10"/>
        <v>7</v>
      </c>
      <c r="G119" s="33">
        <v>6</v>
      </c>
      <c r="H119" s="32"/>
      <c r="I119" s="34">
        <v>1</v>
      </c>
    </row>
    <row r="120" spans="1:9" s="18" customFormat="1" x14ac:dyDescent="0.3">
      <c r="A120" s="53">
        <v>12</v>
      </c>
      <c r="B120" s="29"/>
      <c r="C120" s="29">
        <v>11</v>
      </c>
      <c r="D120" s="31" t="s">
        <v>28</v>
      </c>
      <c r="E120" s="37" t="s">
        <v>10</v>
      </c>
      <c r="F120" s="32">
        <f t="shared" si="10"/>
        <v>128</v>
      </c>
      <c r="G120" s="33">
        <f>120-11</f>
        <v>109</v>
      </c>
      <c r="H120" s="32"/>
      <c r="I120" s="34">
        <v>19</v>
      </c>
    </row>
    <row r="121" spans="1:9" s="18" customFormat="1" x14ac:dyDescent="0.3">
      <c r="A121" s="53">
        <v>12</v>
      </c>
      <c r="B121" s="29"/>
      <c r="C121" s="29">
        <v>12</v>
      </c>
      <c r="D121" s="31" t="s">
        <v>27</v>
      </c>
      <c r="E121" s="37" t="s">
        <v>10</v>
      </c>
      <c r="F121" s="32">
        <f t="shared" si="10"/>
        <v>17</v>
      </c>
      <c r="G121" s="33">
        <v>17</v>
      </c>
      <c r="H121" s="32"/>
      <c r="I121" s="34"/>
    </row>
    <row r="122" spans="1:9" s="18" customFormat="1" x14ac:dyDescent="0.3">
      <c r="A122" s="53">
        <v>12</v>
      </c>
      <c r="B122" s="29"/>
      <c r="C122" s="29">
        <v>13</v>
      </c>
      <c r="D122" s="31" t="s">
        <v>119</v>
      </c>
      <c r="E122" s="37" t="s">
        <v>45</v>
      </c>
      <c r="F122" s="32">
        <f t="shared" si="10"/>
        <v>2605.3199999999997</v>
      </c>
      <c r="G122" s="33">
        <v>2138.4</v>
      </c>
      <c r="H122" s="32">
        <v>39.700000000000003</v>
      </c>
      <c r="I122" s="34">
        <v>427.22</v>
      </c>
    </row>
    <row r="123" spans="1:9" s="18" customFormat="1" x14ac:dyDescent="0.3">
      <c r="A123" s="53">
        <v>12</v>
      </c>
      <c r="B123" s="29"/>
      <c r="C123" s="29">
        <v>14</v>
      </c>
      <c r="D123" s="30" t="s">
        <v>130</v>
      </c>
      <c r="E123" s="37" t="s">
        <v>10</v>
      </c>
      <c r="F123" s="32">
        <f t="shared" si="10"/>
        <v>14</v>
      </c>
      <c r="G123" s="33">
        <v>12</v>
      </c>
      <c r="H123" s="32"/>
      <c r="I123" s="34">
        <v>2</v>
      </c>
    </row>
    <row r="124" spans="1:9" s="18" customFormat="1" ht="26.4" x14ac:dyDescent="0.3">
      <c r="A124" s="54">
        <v>12</v>
      </c>
      <c r="B124" s="21"/>
      <c r="C124" s="21">
        <v>15</v>
      </c>
      <c r="D124" s="35" t="s">
        <v>128</v>
      </c>
      <c r="E124" s="23" t="s">
        <v>10</v>
      </c>
      <c r="F124" s="24">
        <f t="shared" si="10"/>
        <v>35</v>
      </c>
      <c r="G124" s="25">
        <v>30</v>
      </c>
      <c r="H124" s="24"/>
      <c r="I124" s="26">
        <v>5</v>
      </c>
    </row>
  </sheetData>
  <sortState ref="A5:I124">
    <sortCondition ref="A5:A124"/>
    <sortCondition ref="B5:B124"/>
    <sortCondition ref="D5:D124"/>
  </sortState>
  <mergeCells count="6">
    <mergeCell ref="A1:I1"/>
    <mergeCell ref="A2:C3"/>
    <mergeCell ref="E2:E3"/>
    <mergeCell ref="F2:F3"/>
    <mergeCell ref="G2:I2"/>
    <mergeCell ref="D2:D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175FE-2ADE-4C8E-90DA-BF4661423BE1}">
  <sheetPr>
    <pageSetUpPr fitToPage="1"/>
  </sheetPr>
  <dimension ref="A1:G251"/>
  <sheetViews>
    <sheetView tabSelected="1" zoomScaleNormal="100" workbookViewId="0">
      <pane xSplit="3" ySplit="2" topLeftCell="D244" activePane="bottomRight" state="frozen"/>
      <selection pane="topRight" activeCell="D1" sqref="D1"/>
      <selection pane="bottomLeft" activeCell="A4" sqref="A4"/>
      <selection pane="bottomRight" activeCell="A2" sqref="A2:C248"/>
    </sheetView>
  </sheetViews>
  <sheetFormatPr defaultColWidth="9.109375" defaultRowHeight="14.4" x14ac:dyDescent="0.3"/>
  <cols>
    <col min="1" max="1" width="3" style="79" customWidth="1"/>
    <col min="2" max="2" width="3.44140625" style="79" customWidth="1"/>
    <col min="3" max="3" width="3.109375" style="79" customWidth="1"/>
    <col min="4" max="4" width="66.6640625" style="76" customWidth="1"/>
    <col min="5" max="5" width="10.6640625" style="76" customWidth="1"/>
    <col min="6" max="6" width="7.109375" style="76" customWidth="1"/>
    <col min="7" max="7" width="5.88671875" style="80" customWidth="1"/>
    <col min="8" max="16384" width="9.109375" style="72"/>
  </cols>
  <sheetData>
    <row r="1" spans="1:7" s="71" customFormat="1" ht="22.5" customHeight="1" x14ac:dyDescent="0.3">
      <c r="A1" s="81" t="s">
        <v>132</v>
      </c>
      <c r="B1" s="81"/>
      <c r="C1" s="81"/>
      <c r="D1" s="69" t="s">
        <v>133</v>
      </c>
      <c r="E1" s="69" t="s">
        <v>134</v>
      </c>
      <c r="F1" s="69" t="s">
        <v>135</v>
      </c>
      <c r="G1" s="70" t="s">
        <v>136</v>
      </c>
    </row>
    <row r="2" spans="1:7" s="71" customFormat="1" x14ac:dyDescent="0.3">
      <c r="A2" s="100">
        <v>0</v>
      </c>
      <c r="B2" s="101">
        <v>1</v>
      </c>
      <c r="C2" s="100">
        <v>11</v>
      </c>
      <c r="D2" s="69">
        <v>2</v>
      </c>
      <c r="E2" s="69">
        <v>3</v>
      </c>
      <c r="F2" s="69">
        <v>4</v>
      </c>
      <c r="G2" s="70">
        <v>5</v>
      </c>
    </row>
    <row r="3" spans="1:7" x14ac:dyDescent="0.3">
      <c r="A3" s="102">
        <v>1</v>
      </c>
      <c r="B3" s="103">
        <v>0</v>
      </c>
      <c r="C3" s="103">
        <v>0</v>
      </c>
      <c r="D3" s="83" t="s">
        <v>26</v>
      </c>
      <c r="E3" s="69"/>
      <c r="F3" s="69"/>
      <c r="G3" s="84"/>
    </row>
    <row r="4" spans="1:7" ht="41.4" x14ac:dyDescent="0.3">
      <c r="A4" s="102">
        <v>1</v>
      </c>
      <c r="B4" s="103">
        <v>0</v>
      </c>
      <c r="C4" s="102">
        <v>1</v>
      </c>
      <c r="D4" s="85" t="s">
        <v>137</v>
      </c>
      <c r="E4" s="69" t="s">
        <v>138</v>
      </c>
      <c r="F4" s="69">
        <v>52</v>
      </c>
      <c r="G4" s="84" t="s">
        <v>45</v>
      </c>
    </row>
    <row r="5" spans="1:7" ht="41.4" x14ac:dyDescent="0.3">
      <c r="A5" s="102">
        <v>1</v>
      </c>
      <c r="B5" s="103">
        <v>0</v>
      </c>
      <c r="C5" s="102">
        <v>2</v>
      </c>
      <c r="D5" s="85" t="s">
        <v>139</v>
      </c>
      <c r="E5" s="69" t="s">
        <v>138</v>
      </c>
      <c r="F5" s="69">
        <v>52</v>
      </c>
      <c r="G5" s="84" t="s">
        <v>45</v>
      </c>
    </row>
    <row r="6" spans="1:7" ht="55.2" x14ac:dyDescent="0.3">
      <c r="A6" s="102">
        <v>1</v>
      </c>
      <c r="B6" s="103">
        <v>0</v>
      </c>
      <c r="C6" s="102">
        <v>3</v>
      </c>
      <c r="D6" s="85" t="s">
        <v>140</v>
      </c>
      <c r="E6" s="69" t="s">
        <v>138</v>
      </c>
      <c r="F6" s="69">
        <v>52</v>
      </c>
      <c r="G6" s="84" t="s">
        <v>45</v>
      </c>
    </row>
    <row r="7" spans="1:7" s="73" customFormat="1" ht="41.4" x14ac:dyDescent="0.3">
      <c r="A7" s="102">
        <v>1</v>
      </c>
      <c r="B7" s="103">
        <v>0</v>
      </c>
      <c r="C7" s="102">
        <v>4</v>
      </c>
      <c r="D7" s="85" t="s">
        <v>141</v>
      </c>
      <c r="E7" s="69" t="s">
        <v>142</v>
      </c>
      <c r="F7" s="69">
        <v>4</v>
      </c>
      <c r="G7" s="84" t="s">
        <v>45</v>
      </c>
    </row>
    <row r="8" spans="1:7" x14ac:dyDescent="0.3">
      <c r="A8" s="102">
        <v>2</v>
      </c>
      <c r="B8" s="103">
        <v>0</v>
      </c>
      <c r="C8" s="103">
        <v>0</v>
      </c>
      <c r="D8" s="86" t="s">
        <v>143</v>
      </c>
      <c r="E8" s="87"/>
      <c r="F8" s="87"/>
      <c r="G8" s="88"/>
    </row>
    <row r="9" spans="1:7" x14ac:dyDescent="0.3">
      <c r="A9" s="102">
        <v>2</v>
      </c>
      <c r="B9" s="102">
        <v>1</v>
      </c>
      <c r="C9" s="103">
        <v>0</v>
      </c>
      <c r="D9" s="83" t="s">
        <v>144</v>
      </c>
      <c r="E9" s="87"/>
      <c r="F9" s="87"/>
      <c r="G9" s="88"/>
    </row>
    <row r="10" spans="1:7" ht="41.4" x14ac:dyDescent="0.3">
      <c r="A10" s="102">
        <v>2</v>
      </c>
      <c r="B10" s="102">
        <v>1</v>
      </c>
      <c r="C10" s="102">
        <v>1</v>
      </c>
      <c r="D10" s="85" t="s">
        <v>145</v>
      </c>
      <c r="E10" s="69" t="s">
        <v>138</v>
      </c>
      <c r="F10" s="69">
        <v>52</v>
      </c>
      <c r="G10" s="88" t="s">
        <v>10</v>
      </c>
    </row>
    <row r="11" spans="1:7" ht="27.6" x14ac:dyDescent="0.3">
      <c r="A11" s="102">
        <v>2</v>
      </c>
      <c r="B11" s="102">
        <v>1</v>
      </c>
      <c r="C11" s="102">
        <v>2</v>
      </c>
      <c r="D11" s="85" t="s">
        <v>146</v>
      </c>
      <c r="E11" s="87" t="s">
        <v>147</v>
      </c>
      <c r="F11" s="87">
        <v>2</v>
      </c>
      <c r="G11" s="88" t="s">
        <v>10</v>
      </c>
    </row>
    <row r="12" spans="1:7" ht="27.6" x14ac:dyDescent="0.3">
      <c r="A12" s="102">
        <v>2</v>
      </c>
      <c r="B12" s="102">
        <v>1</v>
      </c>
      <c r="C12" s="102">
        <v>3</v>
      </c>
      <c r="D12" s="85" t="s">
        <v>148</v>
      </c>
      <c r="E12" s="69" t="s">
        <v>142</v>
      </c>
      <c r="F12" s="69">
        <v>4</v>
      </c>
      <c r="G12" s="88" t="s">
        <v>10</v>
      </c>
    </row>
    <row r="13" spans="1:7" x14ac:dyDescent="0.3">
      <c r="A13" s="102">
        <v>2</v>
      </c>
      <c r="B13" s="102">
        <v>1</v>
      </c>
      <c r="C13" s="102">
        <v>4</v>
      </c>
      <c r="D13" s="85" t="s">
        <v>149</v>
      </c>
      <c r="E13" s="87" t="s">
        <v>147</v>
      </c>
      <c r="F13" s="87">
        <v>2</v>
      </c>
      <c r="G13" s="88" t="s">
        <v>10</v>
      </c>
    </row>
    <row r="14" spans="1:7" ht="41.4" x14ac:dyDescent="0.3">
      <c r="A14" s="102">
        <v>2</v>
      </c>
      <c r="B14" s="102">
        <v>1</v>
      </c>
      <c r="C14" s="102">
        <v>5</v>
      </c>
      <c r="D14" s="85" t="s">
        <v>150</v>
      </c>
      <c r="E14" s="69" t="s">
        <v>142</v>
      </c>
      <c r="F14" s="69">
        <v>4</v>
      </c>
      <c r="G14" s="88" t="s">
        <v>10</v>
      </c>
    </row>
    <row r="15" spans="1:7" ht="41.4" x14ac:dyDescent="0.3">
      <c r="A15" s="102">
        <v>2</v>
      </c>
      <c r="B15" s="102">
        <v>1</v>
      </c>
      <c r="C15" s="102">
        <v>6</v>
      </c>
      <c r="D15" s="85" t="s">
        <v>151</v>
      </c>
      <c r="E15" s="87" t="s">
        <v>152</v>
      </c>
      <c r="F15" s="87">
        <v>6</v>
      </c>
      <c r="G15" s="88" t="s">
        <v>10</v>
      </c>
    </row>
    <row r="16" spans="1:7" ht="27.6" x14ac:dyDescent="0.3">
      <c r="A16" s="102">
        <v>2</v>
      </c>
      <c r="B16" s="102">
        <v>1</v>
      </c>
      <c r="C16" s="102">
        <v>7</v>
      </c>
      <c r="D16" s="85" t="s">
        <v>153</v>
      </c>
      <c r="E16" s="69" t="s">
        <v>142</v>
      </c>
      <c r="F16" s="69">
        <v>4</v>
      </c>
      <c r="G16" s="88" t="s">
        <v>45</v>
      </c>
    </row>
    <row r="17" spans="1:7" x14ac:dyDescent="0.3">
      <c r="A17" s="102">
        <v>2</v>
      </c>
      <c r="B17" s="102">
        <v>1</v>
      </c>
      <c r="C17" s="102">
        <v>8</v>
      </c>
      <c r="D17" s="85" t="s">
        <v>154</v>
      </c>
      <c r="E17" s="87" t="s">
        <v>147</v>
      </c>
      <c r="F17" s="87">
        <v>2</v>
      </c>
      <c r="G17" s="88" t="s">
        <v>45</v>
      </c>
    </row>
    <row r="18" spans="1:7" ht="27.6" x14ac:dyDescent="0.3">
      <c r="A18" s="102">
        <v>2</v>
      </c>
      <c r="B18" s="102">
        <v>1</v>
      </c>
      <c r="C18" s="102">
        <v>9</v>
      </c>
      <c r="D18" s="85" t="s">
        <v>155</v>
      </c>
      <c r="E18" s="69" t="s">
        <v>142</v>
      </c>
      <c r="F18" s="69">
        <v>4</v>
      </c>
      <c r="G18" s="88" t="s">
        <v>10</v>
      </c>
    </row>
    <row r="19" spans="1:7" ht="27.6" x14ac:dyDescent="0.3">
      <c r="A19" s="102">
        <v>2</v>
      </c>
      <c r="B19" s="102">
        <v>1</v>
      </c>
      <c r="C19" s="102">
        <v>10</v>
      </c>
      <c r="D19" s="85" t="s">
        <v>156</v>
      </c>
      <c r="E19" s="87" t="s">
        <v>152</v>
      </c>
      <c r="F19" s="87">
        <v>6</v>
      </c>
      <c r="G19" s="88" t="s">
        <v>10</v>
      </c>
    </row>
    <row r="20" spans="1:7" x14ac:dyDescent="0.3">
      <c r="A20" s="102">
        <v>2</v>
      </c>
      <c r="B20" s="102">
        <v>1</v>
      </c>
      <c r="C20" s="102">
        <v>11</v>
      </c>
      <c r="D20" s="85" t="s">
        <v>157</v>
      </c>
      <c r="E20" s="87" t="s">
        <v>158</v>
      </c>
      <c r="F20" s="87">
        <v>1</v>
      </c>
      <c r="G20" s="88" t="s">
        <v>10</v>
      </c>
    </row>
    <row r="21" spans="1:7" x14ac:dyDescent="0.3">
      <c r="A21" s="102">
        <v>2</v>
      </c>
      <c r="B21" s="102">
        <v>1</v>
      </c>
      <c r="C21" s="102">
        <v>12</v>
      </c>
      <c r="D21" s="85" t="s">
        <v>159</v>
      </c>
      <c r="E21" s="69" t="s">
        <v>142</v>
      </c>
      <c r="F21" s="69">
        <v>4</v>
      </c>
      <c r="G21" s="88" t="s">
        <v>10</v>
      </c>
    </row>
    <row r="22" spans="1:7" x14ac:dyDescent="0.3">
      <c r="A22" s="102">
        <v>2</v>
      </c>
      <c r="B22" s="102">
        <v>1</v>
      </c>
      <c r="C22" s="102">
        <v>13</v>
      </c>
      <c r="D22" s="85" t="s">
        <v>160</v>
      </c>
      <c r="E22" s="87" t="s">
        <v>147</v>
      </c>
      <c r="F22" s="87">
        <v>2</v>
      </c>
      <c r="G22" s="88" t="s">
        <v>10</v>
      </c>
    </row>
    <row r="23" spans="1:7" x14ac:dyDescent="0.3">
      <c r="A23" s="102">
        <v>2</v>
      </c>
      <c r="B23" s="102">
        <v>1</v>
      </c>
      <c r="C23" s="102">
        <v>14</v>
      </c>
      <c r="D23" s="85" t="s">
        <v>161</v>
      </c>
      <c r="E23" s="87" t="s">
        <v>147</v>
      </c>
      <c r="F23" s="87">
        <v>2</v>
      </c>
      <c r="G23" s="88" t="s">
        <v>10</v>
      </c>
    </row>
    <row r="24" spans="1:7" ht="27.6" x14ac:dyDescent="0.3">
      <c r="A24" s="102">
        <v>2</v>
      </c>
      <c r="B24" s="102">
        <v>1</v>
      </c>
      <c r="C24" s="102">
        <v>15</v>
      </c>
      <c r="D24" s="85" t="s">
        <v>162</v>
      </c>
      <c r="E24" s="87" t="s">
        <v>158</v>
      </c>
      <c r="F24" s="87">
        <v>1</v>
      </c>
      <c r="G24" s="88" t="s">
        <v>10</v>
      </c>
    </row>
    <row r="25" spans="1:7" ht="27.6" x14ac:dyDescent="0.3">
      <c r="A25" s="102">
        <v>2</v>
      </c>
      <c r="B25" s="102">
        <v>1</v>
      </c>
      <c r="C25" s="102">
        <v>16</v>
      </c>
      <c r="D25" s="85" t="s">
        <v>163</v>
      </c>
      <c r="E25" s="69" t="s">
        <v>142</v>
      </c>
      <c r="F25" s="69">
        <v>4</v>
      </c>
      <c r="G25" s="88" t="s">
        <v>10</v>
      </c>
    </row>
    <row r="26" spans="1:7" s="73" customFormat="1" x14ac:dyDescent="0.3">
      <c r="A26" s="102">
        <v>2</v>
      </c>
      <c r="B26" s="102">
        <v>2</v>
      </c>
      <c r="C26" s="103">
        <v>0</v>
      </c>
      <c r="D26" s="86" t="s">
        <v>164</v>
      </c>
      <c r="E26" s="87"/>
      <c r="F26" s="87"/>
      <c r="G26" s="88"/>
    </row>
    <row r="27" spans="1:7" s="73" customFormat="1" ht="27.6" x14ac:dyDescent="0.3">
      <c r="A27" s="102">
        <v>2</v>
      </c>
      <c r="B27" s="102">
        <v>2</v>
      </c>
      <c r="C27" s="102">
        <v>1</v>
      </c>
      <c r="D27" s="85" t="s">
        <v>165</v>
      </c>
      <c r="E27" s="69" t="s">
        <v>138</v>
      </c>
      <c r="F27" s="69">
        <v>52</v>
      </c>
      <c r="G27" s="88" t="s">
        <v>10</v>
      </c>
    </row>
    <row r="28" spans="1:7" s="73" customFormat="1" ht="41.4" x14ac:dyDescent="0.3">
      <c r="A28" s="102">
        <v>2</v>
      </c>
      <c r="B28" s="102">
        <v>2</v>
      </c>
      <c r="C28" s="102">
        <v>2</v>
      </c>
      <c r="D28" s="85" t="s">
        <v>166</v>
      </c>
      <c r="E28" s="69" t="s">
        <v>142</v>
      </c>
      <c r="F28" s="69">
        <v>4</v>
      </c>
      <c r="G28" s="88" t="s">
        <v>10</v>
      </c>
    </row>
    <row r="29" spans="1:7" s="73" customFormat="1" ht="41.4" x14ac:dyDescent="0.3">
      <c r="A29" s="102">
        <v>2</v>
      </c>
      <c r="B29" s="102">
        <v>2</v>
      </c>
      <c r="C29" s="102">
        <v>3</v>
      </c>
      <c r="D29" s="85" t="s">
        <v>167</v>
      </c>
      <c r="E29" s="87" t="s">
        <v>152</v>
      </c>
      <c r="F29" s="87">
        <v>6</v>
      </c>
      <c r="G29" s="88" t="s">
        <v>10</v>
      </c>
    </row>
    <row r="30" spans="1:7" s="73" customFormat="1" ht="41.4" x14ac:dyDescent="0.3">
      <c r="A30" s="102">
        <v>2</v>
      </c>
      <c r="B30" s="102">
        <v>2</v>
      </c>
      <c r="C30" s="102">
        <v>4</v>
      </c>
      <c r="D30" s="85" t="s">
        <v>168</v>
      </c>
      <c r="E30" s="87" t="s">
        <v>158</v>
      </c>
      <c r="F30" s="87">
        <v>1</v>
      </c>
      <c r="G30" s="88" t="s">
        <v>10</v>
      </c>
    </row>
    <row r="31" spans="1:7" ht="41.4" x14ac:dyDescent="0.3">
      <c r="A31" s="102">
        <v>2</v>
      </c>
      <c r="B31" s="102">
        <v>2</v>
      </c>
      <c r="C31" s="102">
        <v>6</v>
      </c>
      <c r="D31" s="85" t="s">
        <v>169</v>
      </c>
      <c r="E31" s="69" t="s">
        <v>142</v>
      </c>
      <c r="F31" s="69">
        <v>4</v>
      </c>
      <c r="G31" s="88" t="s">
        <v>10</v>
      </c>
    </row>
    <row r="32" spans="1:7" ht="41.4" x14ac:dyDescent="0.3">
      <c r="A32" s="102">
        <v>2</v>
      </c>
      <c r="B32" s="102">
        <v>2</v>
      </c>
      <c r="C32" s="102">
        <v>7</v>
      </c>
      <c r="D32" s="85" t="s">
        <v>170</v>
      </c>
      <c r="E32" s="87" t="s">
        <v>152</v>
      </c>
      <c r="F32" s="87">
        <v>6</v>
      </c>
      <c r="G32" s="88" t="s">
        <v>10</v>
      </c>
    </row>
    <row r="33" spans="1:7" s="73" customFormat="1" ht="41.4" x14ac:dyDescent="0.3">
      <c r="A33" s="102">
        <v>2</v>
      </c>
      <c r="B33" s="102">
        <v>2</v>
      </c>
      <c r="C33" s="102">
        <v>8</v>
      </c>
      <c r="D33" s="85" t="s">
        <v>171</v>
      </c>
      <c r="E33" s="87" t="s">
        <v>147</v>
      </c>
      <c r="F33" s="87">
        <v>2</v>
      </c>
      <c r="G33" s="88" t="s">
        <v>10</v>
      </c>
    </row>
    <row r="34" spans="1:7" s="73" customFormat="1" x14ac:dyDescent="0.3">
      <c r="A34" s="102">
        <v>2</v>
      </c>
      <c r="B34" s="102">
        <v>2</v>
      </c>
      <c r="C34" s="102">
        <v>9</v>
      </c>
      <c r="D34" s="85" t="s">
        <v>161</v>
      </c>
      <c r="E34" s="87" t="s">
        <v>147</v>
      </c>
      <c r="F34" s="87">
        <v>2</v>
      </c>
      <c r="G34" s="88" t="s">
        <v>10</v>
      </c>
    </row>
    <row r="35" spans="1:7" s="73" customFormat="1" ht="27.6" x14ac:dyDescent="0.3">
      <c r="A35" s="102">
        <v>2</v>
      </c>
      <c r="B35" s="102">
        <v>2</v>
      </c>
      <c r="C35" s="102">
        <v>10</v>
      </c>
      <c r="D35" s="85" t="s">
        <v>172</v>
      </c>
      <c r="E35" s="69" t="s">
        <v>142</v>
      </c>
      <c r="F35" s="69">
        <v>4</v>
      </c>
      <c r="G35" s="88" t="s">
        <v>10</v>
      </c>
    </row>
    <row r="36" spans="1:7" s="73" customFormat="1" ht="27.6" x14ac:dyDescent="0.3">
      <c r="A36" s="102">
        <v>2</v>
      </c>
      <c r="B36" s="102">
        <v>2</v>
      </c>
      <c r="C36" s="102">
        <v>11</v>
      </c>
      <c r="D36" s="85" t="s">
        <v>173</v>
      </c>
      <c r="E36" s="69" t="s">
        <v>142</v>
      </c>
      <c r="F36" s="69">
        <v>4</v>
      </c>
      <c r="G36" s="88" t="s">
        <v>10</v>
      </c>
    </row>
    <row r="37" spans="1:7" s="73" customFormat="1" ht="27.6" x14ac:dyDescent="0.3">
      <c r="A37" s="102">
        <v>2</v>
      </c>
      <c r="B37" s="102">
        <v>2</v>
      </c>
      <c r="C37" s="102">
        <v>12</v>
      </c>
      <c r="D37" s="85" t="s">
        <v>174</v>
      </c>
      <c r="E37" s="87" t="s">
        <v>147</v>
      </c>
      <c r="F37" s="87">
        <v>2</v>
      </c>
      <c r="G37" s="88" t="s">
        <v>10</v>
      </c>
    </row>
    <row r="38" spans="1:7" s="73" customFormat="1" x14ac:dyDescent="0.3">
      <c r="A38" s="102">
        <v>2</v>
      </c>
      <c r="B38" s="102">
        <v>2</v>
      </c>
      <c r="C38" s="102">
        <v>13</v>
      </c>
      <c r="D38" s="85" t="s">
        <v>175</v>
      </c>
      <c r="E38" s="69" t="s">
        <v>142</v>
      </c>
      <c r="F38" s="69">
        <v>4</v>
      </c>
      <c r="G38" s="88" t="s">
        <v>10</v>
      </c>
    </row>
    <row r="39" spans="1:7" s="73" customFormat="1" x14ac:dyDescent="0.3">
      <c r="A39" s="102">
        <v>2</v>
      </c>
      <c r="B39" s="102">
        <v>2</v>
      </c>
      <c r="C39" s="102">
        <v>14</v>
      </c>
      <c r="D39" s="85" t="s">
        <v>176</v>
      </c>
      <c r="E39" s="69" t="s">
        <v>142</v>
      </c>
      <c r="F39" s="69">
        <v>4</v>
      </c>
      <c r="G39" s="88" t="s">
        <v>10</v>
      </c>
    </row>
    <row r="40" spans="1:7" s="73" customFormat="1" x14ac:dyDescent="0.3">
      <c r="A40" s="102">
        <v>2</v>
      </c>
      <c r="B40" s="102">
        <v>2</v>
      </c>
      <c r="C40" s="102">
        <v>15</v>
      </c>
      <c r="D40" s="85" t="s">
        <v>177</v>
      </c>
      <c r="E40" s="69" t="s">
        <v>142</v>
      </c>
      <c r="F40" s="69">
        <v>4</v>
      </c>
      <c r="G40" s="88" t="s">
        <v>10</v>
      </c>
    </row>
    <row r="41" spans="1:7" s="73" customFormat="1" ht="27.6" x14ac:dyDescent="0.3">
      <c r="A41" s="102">
        <v>2</v>
      </c>
      <c r="B41" s="102">
        <v>2</v>
      </c>
      <c r="C41" s="102">
        <v>16</v>
      </c>
      <c r="D41" s="85" t="s">
        <v>178</v>
      </c>
      <c r="E41" s="87" t="s">
        <v>158</v>
      </c>
      <c r="F41" s="87">
        <v>1</v>
      </c>
      <c r="G41" s="88" t="s">
        <v>10</v>
      </c>
    </row>
    <row r="42" spans="1:7" s="73" customFormat="1" x14ac:dyDescent="0.3">
      <c r="A42" s="102">
        <v>2</v>
      </c>
      <c r="B42" s="102">
        <v>2</v>
      </c>
      <c r="C42" s="102">
        <v>17</v>
      </c>
      <c r="D42" s="85" t="s">
        <v>179</v>
      </c>
      <c r="E42" s="87" t="s">
        <v>147</v>
      </c>
      <c r="F42" s="87">
        <v>2</v>
      </c>
      <c r="G42" s="88" t="s">
        <v>10</v>
      </c>
    </row>
    <row r="43" spans="1:7" s="73" customFormat="1" x14ac:dyDescent="0.3">
      <c r="A43" s="102">
        <v>2</v>
      </c>
      <c r="B43" s="102">
        <v>2</v>
      </c>
      <c r="C43" s="102">
        <v>18</v>
      </c>
      <c r="D43" s="85" t="s">
        <v>180</v>
      </c>
      <c r="E43" s="69" t="s">
        <v>142</v>
      </c>
      <c r="F43" s="69">
        <v>4</v>
      </c>
      <c r="G43" s="88" t="s">
        <v>10</v>
      </c>
    </row>
    <row r="44" spans="1:7" s="73" customFormat="1" ht="27.6" x14ac:dyDescent="0.3">
      <c r="A44" s="102">
        <v>2</v>
      </c>
      <c r="B44" s="102">
        <v>2</v>
      </c>
      <c r="C44" s="102">
        <v>19</v>
      </c>
      <c r="D44" s="85" t="s">
        <v>181</v>
      </c>
      <c r="E44" s="87" t="s">
        <v>152</v>
      </c>
      <c r="F44" s="87">
        <v>6</v>
      </c>
      <c r="G44" s="88" t="s">
        <v>10</v>
      </c>
    </row>
    <row r="45" spans="1:7" x14ac:dyDescent="0.3">
      <c r="A45" s="102">
        <v>2</v>
      </c>
      <c r="B45" s="102">
        <v>3</v>
      </c>
      <c r="C45" s="103">
        <v>0</v>
      </c>
      <c r="D45" s="83" t="s">
        <v>182</v>
      </c>
      <c r="E45" s="87"/>
      <c r="F45" s="87"/>
      <c r="G45" s="88"/>
    </row>
    <row r="46" spans="1:7" ht="55.2" x14ac:dyDescent="0.3">
      <c r="A46" s="102">
        <v>2</v>
      </c>
      <c r="B46" s="102">
        <v>3</v>
      </c>
      <c r="C46" s="102">
        <v>1</v>
      </c>
      <c r="D46" s="85" t="s">
        <v>183</v>
      </c>
      <c r="E46" s="69" t="s">
        <v>138</v>
      </c>
      <c r="F46" s="69">
        <v>52</v>
      </c>
      <c r="G46" s="88" t="s">
        <v>45</v>
      </c>
    </row>
    <row r="47" spans="1:7" ht="41.4" x14ac:dyDescent="0.3">
      <c r="A47" s="102">
        <v>2</v>
      </c>
      <c r="B47" s="102">
        <v>3</v>
      </c>
      <c r="C47" s="102">
        <v>2</v>
      </c>
      <c r="D47" s="85" t="s">
        <v>184</v>
      </c>
      <c r="E47" s="87" t="s">
        <v>185</v>
      </c>
      <c r="F47" s="87">
        <v>12</v>
      </c>
      <c r="G47" s="88" t="s">
        <v>45</v>
      </c>
    </row>
    <row r="48" spans="1:7" ht="27.6" x14ac:dyDescent="0.3">
      <c r="A48" s="102">
        <v>2</v>
      </c>
      <c r="B48" s="102">
        <v>3</v>
      </c>
      <c r="C48" s="102">
        <v>3</v>
      </c>
      <c r="D48" s="85" t="s">
        <v>178</v>
      </c>
      <c r="E48" s="87" t="s">
        <v>158</v>
      </c>
      <c r="F48" s="87">
        <v>1</v>
      </c>
      <c r="G48" s="88" t="s">
        <v>45</v>
      </c>
    </row>
    <row r="49" spans="1:7" x14ac:dyDescent="0.3">
      <c r="A49" s="102">
        <v>2</v>
      </c>
      <c r="B49" s="102">
        <v>3</v>
      </c>
      <c r="C49" s="102">
        <v>4</v>
      </c>
      <c r="D49" s="85" t="s">
        <v>186</v>
      </c>
      <c r="E49" s="87" t="s">
        <v>147</v>
      </c>
      <c r="F49" s="87">
        <v>2</v>
      </c>
      <c r="G49" s="88" t="s">
        <v>45</v>
      </c>
    </row>
    <row r="50" spans="1:7" ht="55.2" x14ac:dyDescent="0.3">
      <c r="A50" s="102">
        <v>2</v>
      </c>
      <c r="B50" s="102">
        <v>3</v>
      </c>
      <c r="C50" s="102">
        <v>5</v>
      </c>
      <c r="D50" s="85" t="s">
        <v>187</v>
      </c>
      <c r="E50" s="69" t="s">
        <v>142</v>
      </c>
      <c r="F50" s="69">
        <v>4</v>
      </c>
      <c r="G50" s="88" t="s">
        <v>45</v>
      </c>
    </row>
    <row r="51" spans="1:7" ht="20.399999999999999" x14ac:dyDescent="0.3">
      <c r="A51" s="102">
        <v>2</v>
      </c>
      <c r="B51" s="102">
        <v>3</v>
      </c>
      <c r="C51" s="102">
        <v>6</v>
      </c>
      <c r="D51" s="85" t="s">
        <v>188</v>
      </c>
      <c r="E51" s="89" t="s">
        <v>189</v>
      </c>
      <c r="F51" s="89"/>
      <c r="G51" s="88" t="s">
        <v>45</v>
      </c>
    </row>
    <row r="52" spans="1:7" x14ac:dyDescent="0.3">
      <c r="A52" s="102">
        <v>2</v>
      </c>
      <c r="B52" s="102">
        <v>4</v>
      </c>
      <c r="C52" s="103">
        <v>0</v>
      </c>
      <c r="D52" s="86" t="s">
        <v>122</v>
      </c>
      <c r="E52" s="87"/>
      <c r="F52" s="87"/>
      <c r="G52" s="88"/>
    </row>
    <row r="53" spans="1:7" ht="27.6" x14ac:dyDescent="0.3">
      <c r="A53" s="102">
        <v>2</v>
      </c>
      <c r="B53" s="102">
        <v>4</v>
      </c>
      <c r="C53" s="102">
        <v>1</v>
      </c>
      <c r="D53" s="85" t="s">
        <v>190</v>
      </c>
      <c r="E53" s="69" t="s">
        <v>142</v>
      </c>
      <c r="F53" s="69">
        <v>4</v>
      </c>
      <c r="G53" s="88" t="s">
        <v>10</v>
      </c>
    </row>
    <row r="54" spans="1:7" x14ac:dyDescent="0.3">
      <c r="A54" s="102">
        <v>2</v>
      </c>
      <c r="B54" s="102">
        <v>4</v>
      </c>
      <c r="C54" s="102">
        <v>2</v>
      </c>
      <c r="D54" s="85" t="s">
        <v>191</v>
      </c>
      <c r="E54" s="69" t="s">
        <v>142</v>
      </c>
      <c r="F54" s="69">
        <v>4</v>
      </c>
      <c r="G54" s="88" t="s">
        <v>10</v>
      </c>
    </row>
    <row r="55" spans="1:7" ht="55.2" x14ac:dyDescent="0.3">
      <c r="A55" s="102">
        <v>2</v>
      </c>
      <c r="B55" s="102">
        <v>4</v>
      </c>
      <c r="C55" s="102">
        <v>3</v>
      </c>
      <c r="D55" s="85" t="s">
        <v>192</v>
      </c>
      <c r="E55" s="87" t="s">
        <v>147</v>
      </c>
      <c r="F55" s="87">
        <v>2</v>
      </c>
      <c r="G55" s="88" t="s">
        <v>10</v>
      </c>
    </row>
    <row r="56" spans="1:7" x14ac:dyDescent="0.3">
      <c r="A56" s="102">
        <v>2</v>
      </c>
      <c r="B56" s="102">
        <v>4</v>
      </c>
      <c r="C56" s="102">
        <v>4</v>
      </c>
      <c r="D56" s="85" t="s">
        <v>193</v>
      </c>
      <c r="E56" s="87" t="s">
        <v>147</v>
      </c>
      <c r="F56" s="87">
        <v>2</v>
      </c>
      <c r="G56" s="88" t="s">
        <v>10</v>
      </c>
    </row>
    <row r="57" spans="1:7" ht="27.6" x14ac:dyDescent="0.3">
      <c r="A57" s="102">
        <v>2</v>
      </c>
      <c r="B57" s="102">
        <v>4</v>
      </c>
      <c r="C57" s="102">
        <v>5</v>
      </c>
      <c r="D57" s="85" t="s">
        <v>194</v>
      </c>
      <c r="E57" s="87" t="s">
        <v>147</v>
      </c>
      <c r="F57" s="87">
        <v>2</v>
      </c>
      <c r="G57" s="88" t="s">
        <v>10</v>
      </c>
    </row>
    <row r="58" spans="1:7" ht="27.6" x14ac:dyDescent="0.3">
      <c r="A58" s="102">
        <v>2</v>
      </c>
      <c r="B58" s="102">
        <v>4</v>
      </c>
      <c r="C58" s="102">
        <v>6</v>
      </c>
      <c r="D58" s="85" t="s">
        <v>195</v>
      </c>
      <c r="E58" s="87" t="s">
        <v>147</v>
      </c>
      <c r="F58" s="87">
        <v>2</v>
      </c>
      <c r="G58" s="88" t="s">
        <v>10</v>
      </c>
    </row>
    <row r="59" spans="1:7" x14ac:dyDescent="0.3">
      <c r="A59" s="102">
        <v>2</v>
      </c>
      <c r="B59" s="102">
        <v>4</v>
      </c>
      <c r="C59" s="102">
        <v>7</v>
      </c>
      <c r="D59" s="85" t="s">
        <v>196</v>
      </c>
      <c r="E59" s="87" t="s">
        <v>147</v>
      </c>
      <c r="F59" s="87">
        <v>2</v>
      </c>
      <c r="G59" s="88" t="s">
        <v>10</v>
      </c>
    </row>
    <row r="60" spans="1:7" ht="27.6" x14ac:dyDescent="0.3">
      <c r="A60" s="102">
        <v>2</v>
      </c>
      <c r="B60" s="102">
        <v>4</v>
      </c>
      <c r="C60" s="102">
        <v>8</v>
      </c>
      <c r="D60" s="85" t="s">
        <v>178</v>
      </c>
      <c r="E60" s="87" t="s">
        <v>158</v>
      </c>
      <c r="F60" s="87">
        <v>1</v>
      </c>
      <c r="G60" s="88" t="s">
        <v>10</v>
      </c>
    </row>
    <row r="61" spans="1:7" x14ac:dyDescent="0.3">
      <c r="A61" s="102">
        <v>3</v>
      </c>
      <c r="B61" s="103">
        <v>0</v>
      </c>
      <c r="C61" s="103">
        <v>0</v>
      </c>
      <c r="D61" s="90" t="s">
        <v>12</v>
      </c>
      <c r="E61" s="87"/>
      <c r="F61" s="87"/>
      <c r="G61" s="88"/>
    </row>
    <row r="62" spans="1:7" x14ac:dyDescent="0.3">
      <c r="A62" s="102">
        <v>3</v>
      </c>
      <c r="B62" s="102">
        <v>1</v>
      </c>
      <c r="C62" s="103">
        <v>0</v>
      </c>
      <c r="D62" s="83" t="s">
        <v>197</v>
      </c>
      <c r="E62" s="87"/>
      <c r="F62" s="87"/>
      <c r="G62" s="88"/>
    </row>
    <row r="63" spans="1:7" ht="41.4" x14ac:dyDescent="0.3">
      <c r="A63" s="102">
        <v>3</v>
      </c>
      <c r="B63" s="102">
        <v>1</v>
      </c>
      <c r="C63" s="102">
        <v>1</v>
      </c>
      <c r="D63" s="85" t="s">
        <v>198</v>
      </c>
      <c r="E63" s="69" t="s">
        <v>138</v>
      </c>
      <c r="F63" s="69">
        <v>52</v>
      </c>
      <c r="G63" s="88" t="s">
        <v>45</v>
      </c>
    </row>
    <row r="64" spans="1:7" ht="27.6" x14ac:dyDescent="0.3">
      <c r="A64" s="102">
        <v>3</v>
      </c>
      <c r="B64" s="102">
        <v>1</v>
      </c>
      <c r="C64" s="102">
        <v>2</v>
      </c>
      <c r="D64" s="85" t="s">
        <v>199</v>
      </c>
      <c r="E64" s="69" t="s">
        <v>138</v>
      </c>
      <c r="F64" s="69">
        <v>52</v>
      </c>
      <c r="G64" s="88" t="s">
        <v>45</v>
      </c>
    </row>
    <row r="65" spans="1:7" ht="27.6" x14ac:dyDescent="0.3">
      <c r="A65" s="102">
        <v>3</v>
      </c>
      <c r="B65" s="102">
        <v>1</v>
      </c>
      <c r="C65" s="102">
        <v>3</v>
      </c>
      <c r="D65" s="85" t="s">
        <v>200</v>
      </c>
      <c r="E65" s="69" t="s">
        <v>142</v>
      </c>
      <c r="F65" s="69">
        <v>4</v>
      </c>
      <c r="G65" s="88" t="s">
        <v>45</v>
      </c>
    </row>
    <row r="66" spans="1:7" ht="27.6" x14ac:dyDescent="0.3">
      <c r="A66" s="102">
        <v>3</v>
      </c>
      <c r="B66" s="102">
        <v>1</v>
      </c>
      <c r="C66" s="102">
        <v>4</v>
      </c>
      <c r="D66" s="85" t="s">
        <v>201</v>
      </c>
      <c r="E66" s="87" t="s">
        <v>185</v>
      </c>
      <c r="F66" s="87">
        <v>12</v>
      </c>
      <c r="G66" s="88" t="s">
        <v>45</v>
      </c>
    </row>
    <row r="67" spans="1:7" ht="27.6" x14ac:dyDescent="0.3">
      <c r="A67" s="102">
        <v>3</v>
      </c>
      <c r="B67" s="102">
        <v>1</v>
      </c>
      <c r="C67" s="102">
        <v>5</v>
      </c>
      <c r="D67" s="85" t="s">
        <v>202</v>
      </c>
      <c r="E67" s="69" t="s">
        <v>142</v>
      </c>
      <c r="F67" s="69">
        <v>4</v>
      </c>
      <c r="G67" s="88" t="s">
        <v>45</v>
      </c>
    </row>
    <row r="68" spans="1:7" ht="27.6" x14ac:dyDescent="0.3">
      <c r="A68" s="102">
        <v>3</v>
      </c>
      <c r="B68" s="102">
        <v>1</v>
      </c>
      <c r="C68" s="102">
        <v>6</v>
      </c>
      <c r="D68" s="85" t="s">
        <v>203</v>
      </c>
      <c r="E68" s="69" t="s">
        <v>142</v>
      </c>
      <c r="F68" s="69">
        <v>4</v>
      </c>
      <c r="G68" s="88" t="s">
        <v>45</v>
      </c>
    </row>
    <row r="69" spans="1:7" ht="27.6" x14ac:dyDescent="0.3">
      <c r="A69" s="102">
        <v>3</v>
      </c>
      <c r="B69" s="102">
        <v>1</v>
      </c>
      <c r="C69" s="102">
        <v>7</v>
      </c>
      <c r="D69" s="85" t="s">
        <v>204</v>
      </c>
      <c r="E69" s="87" t="s">
        <v>185</v>
      </c>
      <c r="F69" s="87">
        <v>12</v>
      </c>
      <c r="G69" s="91" t="s">
        <v>10</v>
      </c>
    </row>
    <row r="70" spans="1:7" ht="27.6" x14ac:dyDescent="0.3">
      <c r="A70" s="102">
        <v>3</v>
      </c>
      <c r="B70" s="102">
        <v>1</v>
      </c>
      <c r="C70" s="102">
        <v>8</v>
      </c>
      <c r="D70" s="85" t="s">
        <v>205</v>
      </c>
      <c r="E70" s="69" t="s">
        <v>142</v>
      </c>
      <c r="F70" s="69">
        <v>4</v>
      </c>
      <c r="G70" s="88" t="s">
        <v>10</v>
      </c>
    </row>
    <row r="71" spans="1:7" x14ac:dyDescent="0.3">
      <c r="A71" s="102">
        <v>3</v>
      </c>
      <c r="B71" s="102">
        <v>1</v>
      </c>
      <c r="C71" s="102">
        <v>9</v>
      </c>
      <c r="D71" s="85" t="s">
        <v>206</v>
      </c>
      <c r="E71" s="69" t="s">
        <v>142</v>
      </c>
      <c r="F71" s="69">
        <v>4</v>
      </c>
      <c r="G71" s="88" t="s">
        <v>10</v>
      </c>
    </row>
    <row r="72" spans="1:7" x14ac:dyDescent="0.3">
      <c r="A72" s="102">
        <v>3</v>
      </c>
      <c r="B72" s="102">
        <v>1</v>
      </c>
      <c r="C72" s="102">
        <v>10</v>
      </c>
      <c r="D72" s="85" t="s">
        <v>207</v>
      </c>
      <c r="E72" s="87" t="s">
        <v>185</v>
      </c>
      <c r="F72" s="87">
        <v>12</v>
      </c>
      <c r="G72" s="91" t="s">
        <v>10</v>
      </c>
    </row>
    <row r="73" spans="1:7" x14ac:dyDescent="0.3">
      <c r="A73" s="102">
        <v>3</v>
      </c>
      <c r="B73" s="102">
        <v>1</v>
      </c>
      <c r="C73" s="102">
        <v>11</v>
      </c>
      <c r="D73" s="85" t="s">
        <v>208</v>
      </c>
      <c r="E73" s="87" t="s">
        <v>185</v>
      </c>
      <c r="F73" s="87">
        <v>12</v>
      </c>
      <c r="G73" s="88" t="s">
        <v>10</v>
      </c>
    </row>
    <row r="74" spans="1:7" ht="27.6" x14ac:dyDescent="0.3">
      <c r="A74" s="102">
        <v>3</v>
      </c>
      <c r="B74" s="102">
        <v>1</v>
      </c>
      <c r="C74" s="102">
        <v>12</v>
      </c>
      <c r="D74" s="85" t="s">
        <v>209</v>
      </c>
      <c r="E74" s="87" t="s">
        <v>185</v>
      </c>
      <c r="F74" s="87">
        <v>12</v>
      </c>
      <c r="G74" s="88" t="s">
        <v>45</v>
      </c>
    </row>
    <row r="75" spans="1:7" ht="27.6" x14ac:dyDescent="0.3">
      <c r="A75" s="102">
        <v>3</v>
      </c>
      <c r="B75" s="102">
        <v>1</v>
      </c>
      <c r="C75" s="102">
        <v>13</v>
      </c>
      <c r="D75" s="85" t="s">
        <v>210</v>
      </c>
      <c r="E75" s="69" t="s">
        <v>142</v>
      </c>
      <c r="F75" s="69">
        <v>4</v>
      </c>
      <c r="G75" s="88" t="s">
        <v>45</v>
      </c>
    </row>
    <row r="76" spans="1:7" s="73" customFormat="1" ht="27.6" x14ac:dyDescent="0.3">
      <c r="A76" s="102">
        <v>3</v>
      </c>
      <c r="B76" s="102">
        <v>1</v>
      </c>
      <c r="C76" s="102">
        <v>14</v>
      </c>
      <c r="D76" s="85" t="s">
        <v>211</v>
      </c>
      <c r="E76" s="87" t="s">
        <v>158</v>
      </c>
      <c r="F76" s="87">
        <v>1</v>
      </c>
      <c r="G76" s="88" t="s">
        <v>45</v>
      </c>
    </row>
    <row r="77" spans="1:7" s="73" customFormat="1" ht="27.6" x14ac:dyDescent="0.3">
      <c r="A77" s="102">
        <v>3</v>
      </c>
      <c r="B77" s="102">
        <v>1</v>
      </c>
      <c r="C77" s="102">
        <v>15</v>
      </c>
      <c r="D77" s="85" t="s">
        <v>212</v>
      </c>
      <c r="E77" s="87" t="s">
        <v>158</v>
      </c>
      <c r="F77" s="87">
        <v>1</v>
      </c>
      <c r="G77" s="88" t="s">
        <v>45</v>
      </c>
    </row>
    <row r="78" spans="1:7" x14ac:dyDescent="0.3">
      <c r="A78" s="102">
        <v>3</v>
      </c>
      <c r="B78" s="102">
        <v>2</v>
      </c>
      <c r="C78" s="103">
        <v>0</v>
      </c>
      <c r="D78" s="83" t="s">
        <v>213</v>
      </c>
      <c r="E78" s="69"/>
      <c r="F78" s="69"/>
      <c r="G78" s="84"/>
    </row>
    <row r="79" spans="1:7" ht="41.4" x14ac:dyDescent="0.3">
      <c r="A79" s="102">
        <v>3</v>
      </c>
      <c r="B79" s="102">
        <v>2</v>
      </c>
      <c r="C79" s="102">
        <v>1</v>
      </c>
      <c r="D79" s="85" t="s">
        <v>214</v>
      </c>
      <c r="E79" s="87" t="s">
        <v>185</v>
      </c>
      <c r="F79" s="87">
        <v>12</v>
      </c>
      <c r="G79" s="88" t="s">
        <v>10</v>
      </c>
    </row>
    <row r="80" spans="1:7" ht="55.2" x14ac:dyDescent="0.3">
      <c r="A80" s="102">
        <v>3</v>
      </c>
      <c r="B80" s="102">
        <v>2</v>
      </c>
      <c r="C80" s="102">
        <v>2</v>
      </c>
      <c r="D80" s="85" t="s">
        <v>215</v>
      </c>
      <c r="E80" s="87" t="s">
        <v>185</v>
      </c>
      <c r="F80" s="87">
        <v>12</v>
      </c>
      <c r="G80" s="88" t="s">
        <v>10</v>
      </c>
    </row>
    <row r="81" spans="1:7" ht="27.6" x14ac:dyDescent="0.3">
      <c r="A81" s="102">
        <v>3</v>
      </c>
      <c r="B81" s="102">
        <v>2</v>
      </c>
      <c r="C81" s="102">
        <v>3</v>
      </c>
      <c r="D81" s="85" t="s">
        <v>216</v>
      </c>
      <c r="E81" s="87" t="s">
        <v>185</v>
      </c>
      <c r="F81" s="87">
        <v>12</v>
      </c>
      <c r="G81" s="88" t="s">
        <v>10</v>
      </c>
    </row>
    <row r="82" spans="1:7" ht="27.6" x14ac:dyDescent="0.3">
      <c r="A82" s="102">
        <v>3</v>
      </c>
      <c r="B82" s="102">
        <v>2</v>
      </c>
      <c r="C82" s="102">
        <v>4</v>
      </c>
      <c r="D82" s="85" t="s">
        <v>217</v>
      </c>
      <c r="E82" s="87" t="s">
        <v>158</v>
      </c>
      <c r="F82" s="87">
        <v>1</v>
      </c>
      <c r="G82" s="88" t="s">
        <v>10</v>
      </c>
    </row>
    <row r="83" spans="1:7" s="73" customFormat="1" ht="27.6" x14ac:dyDescent="0.3">
      <c r="A83" s="102">
        <v>3</v>
      </c>
      <c r="B83" s="102">
        <v>2</v>
      </c>
      <c r="C83" s="102">
        <v>5</v>
      </c>
      <c r="D83" s="85" t="s">
        <v>218</v>
      </c>
      <c r="E83" s="87" t="s">
        <v>158</v>
      </c>
      <c r="F83" s="87">
        <v>1</v>
      </c>
      <c r="G83" s="88" t="s">
        <v>10</v>
      </c>
    </row>
    <row r="84" spans="1:7" s="73" customFormat="1" ht="27.6" x14ac:dyDescent="0.3">
      <c r="A84" s="102">
        <v>3</v>
      </c>
      <c r="B84" s="102">
        <v>2</v>
      </c>
      <c r="C84" s="102">
        <v>6</v>
      </c>
      <c r="D84" s="85" t="s">
        <v>219</v>
      </c>
      <c r="E84" s="87" t="s">
        <v>158</v>
      </c>
      <c r="F84" s="87">
        <v>1</v>
      </c>
      <c r="G84" s="88" t="s">
        <v>10</v>
      </c>
    </row>
    <row r="85" spans="1:7" s="73" customFormat="1" ht="27.6" x14ac:dyDescent="0.3">
      <c r="A85" s="102">
        <v>3</v>
      </c>
      <c r="B85" s="102">
        <v>2</v>
      </c>
      <c r="C85" s="102">
        <v>7</v>
      </c>
      <c r="D85" s="85" t="s">
        <v>220</v>
      </c>
      <c r="E85" s="87" t="s">
        <v>158</v>
      </c>
      <c r="F85" s="87">
        <v>1</v>
      </c>
      <c r="G85" s="88" t="s">
        <v>10</v>
      </c>
    </row>
    <row r="86" spans="1:7" s="73" customFormat="1" ht="27.6" x14ac:dyDescent="0.3">
      <c r="A86" s="102">
        <v>3</v>
      </c>
      <c r="B86" s="102">
        <v>2</v>
      </c>
      <c r="C86" s="102">
        <v>8</v>
      </c>
      <c r="D86" s="85" t="s">
        <v>221</v>
      </c>
      <c r="E86" s="87" t="s">
        <v>158</v>
      </c>
      <c r="F86" s="87">
        <v>1</v>
      </c>
      <c r="G86" s="88" t="s">
        <v>10</v>
      </c>
    </row>
    <row r="87" spans="1:7" s="73" customFormat="1" ht="27.6" x14ac:dyDescent="0.3">
      <c r="A87" s="102">
        <v>3</v>
      </c>
      <c r="B87" s="102">
        <v>2</v>
      </c>
      <c r="C87" s="102">
        <v>9</v>
      </c>
      <c r="D87" s="85" t="s">
        <v>222</v>
      </c>
      <c r="E87" s="87" t="s">
        <v>158</v>
      </c>
      <c r="F87" s="87">
        <v>1</v>
      </c>
      <c r="G87" s="88" t="s">
        <v>10</v>
      </c>
    </row>
    <row r="88" spans="1:7" s="73" customFormat="1" ht="27.6" x14ac:dyDescent="0.3">
      <c r="A88" s="102">
        <v>3</v>
      </c>
      <c r="B88" s="102">
        <v>2</v>
      </c>
      <c r="C88" s="102">
        <v>10</v>
      </c>
      <c r="D88" s="85" t="s">
        <v>223</v>
      </c>
      <c r="E88" s="87" t="s">
        <v>158</v>
      </c>
      <c r="F88" s="87">
        <v>1</v>
      </c>
      <c r="G88" s="88" t="s">
        <v>10</v>
      </c>
    </row>
    <row r="89" spans="1:7" s="73" customFormat="1" ht="27.6" x14ac:dyDescent="0.3">
      <c r="A89" s="102">
        <v>3</v>
      </c>
      <c r="B89" s="102">
        <v>2</v>
      </c>
      <c r="C89" s="102">
        <v>11</v>
      </c>
      <c r="D89" s="85" t="s">
        <v>224</v>
      </c>
      <c r="E89" s="87" t="s">
        <v>158</v>
      </c>
      <c r="F89" s="87">
        <v>1</v>
      </c>
      <c r="G89" s="88" t="s">
        <v>10</v>
      </c>
    </row>
    <row r="90" spans="1:7" x14ac:dyDescent="0.3">
      <c r="A90" s="102">
        <v>3</v>
      </c>
      <c r="B90" s="102">
        <v>3</v>
      </c>
      <c r="C90" s="103">
        <v>0</v>
      </c>
      <c r="D90" s="83" t="s">
        <v>225</v>
      </c>
      <c r="E90" s="69"/>
      <c r="F90" s="69"/>
      <c r="G90" s="84"/>
    </row>
    <row r="91" spans="1:7" ht="41.4" x14ac:dyDescent="0.3">
      <c r="A91" s="102">
        <v>3</v>
      </c>
      <c r="B91" s="102">
        <v>3</v>
      </c>
      <c r="C91" s="102">
        <v>1</v>
      </c>
      <c r="D91" s="85" t="s">
        <v>226</v>
      </c>
      <c r="E91" s="87" t="s">
        <v>185</v>
      </c>
      <c r="F91" s="87">
        <v>12</v>
      </c>
      <c r="G91" s="88" t="s">
        <v>10</v>
      </c>
    </row>
    <row r="92" spans="1:7" x14ac:dyDescent="0.3">
      <c r="A92" s="102">
        <v>3</v>
      </c>
      <c r="B92" s="102">
        <v>4</v>
      </c>
      <c r="C92" s="103">
        <v>0</v>
      </c>
      <c r="D92" s="83" t="s">
        <v>69</v>
      </c>
      <c r="E92" s="69"/>
      <c r="F92" s="69"/>
      <c r="G92" s="84"/>
    </row>
    <row r="93" spans="1:7" x14ac:dyDescent="0.3">
      <c r="A93" s="102">
        <v>3</v>
      </c>
      <c r="B93" s="102">
        <v>4</v>
      </c>
      <c r="C93" s="102">
        <v>1</v>
      </c>
      <c r="D93" s="85" t="s">
        <v>227</v>
      </c>
      <c r="E93" s="69" t="s">
        <v>138</v>
      </c>
      <c r="F93" s="69">
        <v>52</v>
      </c>
      <c r="G93" s="88" t="s">
        <v>10</v>
      </c>
    </row>
    <row r="94" spans="1:7" s="73" customFormat="1" x14ac:dyDescent="0.3">
      <c r="A94" s="102">
        <v>3</v>
      </c>
      <c r="B94" s="102">
        <v>4</v>
      </c>
      <c r="C94" s="102">
        <v>2</v>
      </c>
      <c r="D94" s="85" t="s">
        <v>228</v>
      </c>
      <c r="E94" s="69" t="s">
        <v>142</v>
      </c>
      <c r="F94" s="69">
        <v>4</v>
      </c>
      <c r="G94" s="91" t="s">
        <v>10</v>
      </c>
    </row>
    <row r="95" spans="1:7" s="73" customFormat="1" x14ac:dyDescent="0.3">
      <c r="A95" s="102">
        <v>3</v>
      </c>
      <c r="B95" s="102">
        <v>5</v>
      </c>
      <c r="C95" s="103">
        <v>0</v>
      </c>
      <c r="D95" s="83" t="s">
        <v>229</v>
      </c>
      <c r="E95" s="69"/>
      <c r="F95" s="69"/>
      <c r="G95" s="84"/>
    </row>
    <row r="96" spans="1:7" ht="41.4" x14ac:dyDescent="0.3">
      <c r="A96" s="102">
        <v>3</v>
      </c>
      <c r="B96" s="102">
        <v>5</v>
      </c>
      <c r="C96" s="102">
        <v>1</v>
      </c>
      <c r="D96" s="85" t="s">
        <v>230</v>
      </c>
      <c r="E96" s="87" t="s">
        <v>185</v>
      </c>
      <c r="F96" s="87">
        <v>12</v>
      </c>
      <c r="G96" s="88" t="s">
        <v>10</v>
      </c>
    </row>
    <row r="97" spans="1:7" ht="27.6" x14ac:dyDescent="0.3">
      <c r="A97" s="102">
        <v>3</v>
      </c>
      <c r="B97" s="102">
        <v>5</v>
      </c>
      <c r="C97" s="102">
        <v>2</v>
      </c>
      <c r="D97" s="85" t="s">
        <v>231</v>
      </c>
      <c r="E97" s="87" t="s">
        <v>185</v>
      </c>
      <c r="F97" s="87">
        <v>12</v>
      </c>
      <c r="G97" s="88" t="s">
        <v>10</v>
      </c>
    </row>
    <row r="98" spans="1:7" ht="41.4" x14ac:dyDescent="0.3">
      <c r="A98" s="102">
        <v>3</v>
      </c>
      <c r="B98" s="102">
        <v>5</v>
      </c>
      <c r="C98" s="102">
        <v>3</v>
      </c>
      <c r="D98" s="85" t="s">
        <v>232</v>
      </c>
      <c r="E98" s="87" t="s">
        <v>185</v>
      </c>
      <c r="F98" s="87">
        <v>12</v>
      </c>
      <c r="G98" s="88" t="s">
        <v>10</v>
      </c>
    </row>
    <row r="99" spans="1:7" ht="27.6" x14ac:dyDescent="0.3">
      <c r="A99" s="102">
        <v>3</v>
      </c>
      <c r="B99" s="102">
        <v>5</v>
      </c>
      <c r="C99" s="102">
        <v>4</v>
      </c>
      <c r="D99" s="85" t="s">
        <v>233</v>
      </c>
      <c r="E99" s="69" t="s">
        <v>142</v>
      </c>
      <c r="F99" s="69">
        <v>4</v>
      </c>
      <c r="G99" s="88" t="s">
        <v>10</v>
      </c>
    </row>
    <row r="100" spans="1:7" s="73" customFormat="1" ht="27.6" x14ac:dyDescent="0.3">
      <c r="A100" s="102">
        <v>3</v>
      </c>
      <c r="B100" s="102">
        <v>5</v>
      </c>
      <c r="C100" s="102">
        <v>5</v>
      </c>
      <c r="D100" s="85" t="s">
        <v>234</v>
      </c>
      <c r="E100" s="87" t="s">
        <v>158</v>
      </c>
      <c r="F100" s="87">
        <v>1</v>
      </c>
      <c r="G100" s="88" t="s">
        <v>10</v>
      </c>
    </row>
    <row r="101" spans="1:7" ht="26.4" x14ac:dyDescent="0.3">
      <c r="A101" s="104">
        <v>4</v>
      </c>
      <c r="B101" s="103">
        <v>0</v>
      </c>
      <c r="C101" s="103">
        <v>0</v>
      </c>
      <c r="D101" s="7" t="s">
        <v>235</v>
      </c>
      <c r="E101" s="69"/>
      <c r="F101" s="69"/>
      <c r="G101" s="84"/>
    </row>
    <row r="102" spans="1:7" ht="27.6" x14ac:dyDescent="0.3">
      <c r="A102" s="104">
        <v>4</v>
      </c>
      <c r="B102" s="103">
        <v>0</v>
      </c>
      <c r="C102" s="102">
        <v>1</v>
      </c>
      <c r="D102" s="85" t="s">
        <v>236</v>
      </c>
      <c r="E102" s="69" t="s">
        <v>138</v>
      </c>
      <c r="F102" s="69">
        <v>52</v>
      </c>
      <c r="G102" s="88" t="s">
        <v>10</v>
      </c>
    </row>
    <row r="103" spans="1:7" x14ac:dyDescent="0.3">
      <c r="A103" s="104">
        <v>4</v>
      </c>
      <c r="B103" s="103">
        <v>0</v>
      </c>
      <c r="C103" s="104">
        <v>2</v>
      </c>
      <c r="D103" s="85" t="s">
        <v>237</v>
      </c>
      <c r="E103" s="87" t="s">
        <v>185</v>
      </c>
      <c r="F103" s="87">
        <v>12</v>
      </c>
      <c r="G103" s="88" t="s">
        <v>10</v>
      </c>
    </row>
    <row r="104" spans="1:7" ht="41.4" x14ac:dyDescent="0.3">
      <c r="A104" s="104">
        <v>4</v>
      </c>
      <c r="B104" s="103">
        <v>0</v>
      </c>
      <c r="C104" s="102">
        <v>3</v>
      </c>
      <c r="D104" s="85" t="s">
        <v>238</v>
      </c>
      <c r="E104" s="87" t="s">
        <v>152</v>
      </c>
      <c r="F104" s="87">
        <v>6</v>
      </c>
      <c r="G104" s="88" t="s">
        <v>10</v>
      </c>
    </row>
    <row r="105" spans="1:7" ht="41.4" x14ac:dyDescent="0.3">
      <c r="A105" s="104">
        <v>4</v>
      </c>
      <c r="B105" s="103">
        <v>0</v>
      </c>
      <c r="C105" s="104">
        <v>4</v>
      </c>
      <c r="D105" s="85" t="s">
        <v>239</v>
      </c>
      <c r="E105" s="87" t="s">
        <v>185</v>
      </c>
      <c r="F105" s="87">
        <v>12</v>
      </c>
      <c r="G105" s="88" t="s">
        <v>10</v>
      </c>
    </row>
    <row r="106" spans="1:7" s="73" customFormat="1" ht="27.6" x14ac:dyDescent="0.3">
      <c r="A106" s="104">
        <v>4</v>
      </c>
      <c r="B106" s="103">
        <v>0</v>
      </c>
      <c r="C106" s="102">
        <v>5</v>
      </c>
      <c r="D106" s="85" t="s">
        <v>240</v>
      </c>
      <c r="E106" s="87" t="s">
        <v>158</v>
      </c>
      <c r="F106" s="87">
        <v>1</v>
      </c>
      <c r="G106" s="88" t="s">
        <v>10</v>
      </c>
    </row>
    <row r="107" spans="1:7" s="73" customFormat="1" x14ac:dyDescent="0.3">
      <c r="A107" s="104">
        <v>4</v>
      </c>
      <c r="B107" s="103">
        <v>0</v>
      </c>
      <c r="C107" s="104">
        <v>6</v>
      </c>
      <c r="D107" s="85" t="s">
        <v>241</v>
      </c>
      <c r="E107" s="87" t="s">
        <v>158</v>
      </c>
      <c r="F107" s="87">
        <v>1</v>
      </c>
      <c r="G107" s="88" t="s">
        <v>10</v>
      </c>
    </row>
    <row r="108" spans="1:7" x14ac:dyDescent="0.3">
      <c r="A108" s="102">
        <v>5</v>
      </c>
      <c r="B108" s="103">
        <v>0</v>
      </c>
      <c r="C108" s="103">
        <v>0</v>
      </c>
      <c r="D108" s="87" t="s">
        <v>242</v>
      </c>
      <c r="E108" s="69"/>
      <c r="F108" s="69"/>
      <c r="G108" s="84" t="s">
        <v>10</v>
      </c>
    </row>
    <row r="109" spans="1:7" x14ac:dyDescent="0.3">
      <c r="A109" s="102">
        <v>5</v>
      </c>
      <c r="B109" s="102">
        <v>1</v>
      </c>
      <c r="C109" s="103">
        <v>0</v>
      </c>
      <c r="D109" s="83" t="s">
        <v>243</v>
      </c>
      <c r="E109" s="69"/>
      <c r="F109" s="69"/>
      <c r="G109" s="84"/>
    </row>
    <row r="110" spans="1:7" ht="27.6" x14ac:dyDescent="0.3">
      <c r="A110" s="102">
        <v>5</v>
      </c>
      <c r="B110" s="102">
        <v>1</v>
      </c>
      <c r="C110" s="102">
        <v>1</v>
      </c>
      <c r="D110" s="85" t="s">
        <v>244</v>
      </c>
      <c r="E110" s="87" t="s">
        <v>245</v>
      </c>
      <c r="F110" s="87"/>
      <c r="G110" s="88" t="s">
        <v>45</v>
      </c>
    </row>
    <row r="111" spans="1:7" ht="69" x14ac:dyDescent="0.3">
      <c r="A111" s="102">
        <v>5</v>
      </c>
      <c r="B111" s="102">
        <v>1</v>
      </c>
      <c r="C111" s="102">
        <v>2</v>
      </c>
      <c r="D111" s="85" t="s">
        <v>246</v>
      </c>
      <c r="E111" s="87" t="s">
        <v>147</v>
      </c>
      <c r="F111" s="87">
        <v>2</v>
      </c>
      <c r="G111" s="88" t="s">
        <v>45</v>
      </c>
    </row>
    <row r="112" spans="1:7" ht="55.2" x14ac:dyDescent="0.3">
      <c r="A112" s="102">
        <v>5</v>
      </c>
      <c r="B112" s="102">
        <v>1</v>
      </c>
      <c r="C112" s="102">
        <v>3</v>
      </c>
      <c r="D112" s="85" t="s">
        <v>247</v>
      </c>
      <c r="E112" s="87" t="s">
        <v>147</v>
      </c>
      <c r="F112" s="87">
        <v>2</v>
      </c>
      <c r="G112" s="88" t="s">
        <v>45</v>
      </c>
    </row>
    <row r="113" spans="1:7" ht="41.4" x14ac:dyDescent="0.3">
      <c r="A113" s="102">
        <v>5</v>
      </c>
      <c r="B113" s="102">
        <v>1</v>
      </c>
      <c r="C113" s="102">
        <v>4</v>
      </c>
      <c r="D113" s="85" t="s">
        <v>248</v>
      </c>
      <c r="E113" s="87" t="s">
        <v>147</v>
      </c>
      <c r="F113" s="87">
        <v>2</v>
      </c>
      <c r="G113" s="88" t="s">
        <v>45</v>
      </c>
    </row>
    <row r="114" spans="1:7" ht="27.6" x14ac:dyDescent="0.3">
      <c r="A114" s="102">
        <v>5</v>
      </c>
      <c r="B114" s="102">
        <v>1</v>
      </c>
      <c r="C114" s="102">
        <v>5</v>
      </c>
      <c r="D114" s="85" t="s">
        <v>249</v>
      </c>
      <c r="E114" s="87" t="s">
        <v>185</v>
      </c>
      <c r="F114" s="87">
        <v>12</v>
      </c>
      <c r="G114" s="88" t="s">
        <v>45</v>
      </c>
    </row>
    <row r="115" spans="1:7" ht="82.8" x14ac:dyDescent="0.3">
      <c r="A115" s="102">
        <v>5</v>
      </c>
      <c r="B115" s="102">
        <v>1</v>
      </c>
      <c r="C115" s="102">
        <v>6</v>
      </c>
      <c r="D115" s="85" t="s">
        <v>250</v>
      </c>
      <c r="E115" s="69" t="s">
        <v>142</v>
      </c>
      <c r="F115" s="69">
        <v>4</v>
      </c>
      <c r="G115" s="88" t="s">
        <v>45</v>
      </c>
    </row>
    <row r="116" spans="1:7" ht="41.4" x14ac:dyDescent="0.3">
      <c r="A116" s="102">
        <v>5</v>
      </c>
      <c r="B116" s="102">
        <v>1</v>
      </c>
      <c r="C116" s="102">
        <v>7</v>
      </c>
      <c r="D116" s="85" t="s">
        <v>251</v>
      </c>
      <c r="E116" s="87" t="s">
        <v>158</v>
      </c>
      <c r="F116" s="87">
        <v>1</v>
      </c>
      <c r="G116" s="88" t="s">
        <v>45</v>
      </c>
    </row>
    <row r="117" spans="1:7" ht="96.6" x14ac:dyDescent="0.3">
      <c r="A117" s="102">
        <v>5</v>
      </c>
      <c r="B117" s="102">
        <v>1</v>
      </c>
      <c r="C117" s="102">
        <v>8</v>
      </c>
      <c r="D117" s="85" t="s">
        <v>252</v>
      </c>
      <c r="E117" s="69" t="s">
        <v>142</v>
      </c>
      <c r="F117" s="69">
        <v>4</v>
      </c>
      <c r="G117" s="88" t="s">
        <v>45</v>
      </c>
    </row>
    <row r="118" spans="1:7" s="73" customFormat="1" ht="41.4" x14ac:dyDescent="0.3">
      <c r="A118" s="102">
        <v>5</v>
      </c>
      <c r="B118" s="102">
        <v>1</v>
      </c>
      <c r="C118" s="102">
        <v>9</v>
      </c>
      <c r="D118" s="85" t="s">
        <v>253</v>
      </c>
      <c r="E118" s="69" t="s">
        <v>142</v>
      </c>
      <c r="F118" s="69">
        <v>4</v>
      </c>
      <c r="G118" s="88" t="s">
        <v>45</v>
      </c>
    </row>
    <row r="119" spans="1:7" ht="41.4" x14ac:dyDescent="0.3">
      <c r="A119" s="102">
        <v>5</v>
      </c>
      <c r="B119" s="102">
        <v>1</v>
      </c>
      <c r="C119" s="102">
        <v>10</v>
      </c>
      <c r="D119" s="85" t="s">
        <v>254</v>
      </c>
      <c r="E119" s="69" t="s">
        <v>142</v>
      </c>
      <c r="F119" s="69">
        <v>4</v>
      </c>
      <c r="G119" s="88" t="s">
        <v>45</v>
      </c>
    </row>
    <row r="120" spans="1:7" x14ac:dyDescent="0.3">
      <c r="A120" s="102">
        <v>5</v>
      </c>
      <c r="B120" s="102">
        <v>2</v>
      </c>
      <c r="C120" s="103">
        <v>0</v>
      </c>
      <c r="D120" s="83" t="s">
        <v>255</v>
      </c>
      <c r="E120" s="69"/>
      <c r="F120" s="69"/>
      <c r="G120" s="84"/>
    </row>
    <row r="121" spans="1:7" ht="96.6" x14ac:dyDescent="0.3">
      <c r="A121" s="102">
        <v>5</v>
      </c>
      <c r="B121" s="102">
        <v>2</v>
      </c>
      <c r="C121" s="102">
        <v>1</v>
      </c>
      <c r="D121" s="85" t="s">
        <v>256</v>
      </c>
      <c r="E121" s="69" t="s">
        <v>138</v>
      </c>
      <c r="F121" s="69">
        <v>52</v>
      </c>
      <c r="G121" s="88" t="s">
        <v>45</v>
      </c>
    </row>
    <row r="122" spans="1:7" ht="27.6" x14ac:dyDescent="0.3">
      <c r="A122" s="82"/>
      <c r="B122" s="82"/>
      <c r="C122" s="102">
        <v>2</v>
      </c>
      <c r="D122" s="85" t="s">
        <v>257</v>
      </c>
      <c r="E122" s="87" t="s">
        <v>185</v>
      </c>
      <c r="F122" s="87">
        <v>12</v>
      </c>
      <c r="G122" s="88" t="s">
        <v>10</v>
      </c>
    </row>
    <row r="123" spans="1:7" s="73" customFormat="1" ht="27.6" x14ac:dyDescent="0.3">
      <c r="A123" s="102">
        <v>5</v>
      </c>
      <c r="B123" s="102">
        <v>2</v>
      </c>
      <c r="C123" s="102">
        <v>3</v>
      </c>
      <c r="D123" s="85" t="s">
        <v>258</v>
      </c>
      <c r="E123" s="87" t="s">
        <v>158</v>
      </c>
      <c r="F123" s="87">
        <v>1</v>
      </c>
      <c r="G123" s="88" t="s">
        <v>10</v>
      </c>
    </row>
    <row r="124" spans="1:7" x14ac:dyDescent="0.3">
      <c r="A124" s="102">
        <v>5</v>
      </c>
      <c r="B124" s="102">
        <v>3</v>
      </c>
      <c r="C124" s="103">
        <v>0</v>
      </c>
      <c r="D124" s="83" t="s">
        <v>259</v>
      </c>
      <c r="E124" s="69"/>
      <c r="F124" s="69"/>
      <c r="G124" s="84"/>
    </row>
    <row r="125" spans="1:7" ht="96.6" x14ac:dyDescent="0.3">
      <c r="A125" s="102">
        <v>5</v>
      </c>
      <c r="B125" s="102">
        <v>3</v>
      </c>
      <c r="C125" s="102">
        <v>1</v>
      </c>
      <c r="D125" s="85" t="s">
        <v>260</v>
      </c>
      <c r="E125" s="87" t="s">
        <v>185</v>
      </c>
      <c r="F125" s="87">
        <v>12</v>
      </c>
      <c r="G125" s="88" t="s">
        <v>45</v>
      </c>
    </row>
    <row r="126" spans="1:7" s="73" customFormat="1" ht="27.6" x14ac:dyDescent="0.3">
      <c r="A126" s="102">
        <v>5</v>
      </c>
      <c r="B126" s="102">
        <v>3</v>
      </c>
      <c r="C126" s="102">
        <v>2</v>
      </c>
      <c r="D126" s="85" t="s">
        <v>261</v>
      </c>
      <c r="E126" s="87" t="s">
        <v>147</v>
      </c>
      <c r="F126" s="87">
        <v>2</v>
      </c>
      <c r="G126" s="88" t="s">
        <v>10</v>
      </c>
    </row>
    <row r="127" spans="1:7" x14ac:dyDescent="0.3">
      <c r="A127" s="102">
        <v>5</v>
      </c>
      <c r="B127" s="102">
        <v>4</v>
      </c>
      <c r="C127" s="103">
        <v>0</v>
      </c>
      <c r="D127" s="83" t="s">
        <v>262</v>
      </c>
      <c r="E127" s="69"/>
      <c r="F127" s="69"/>
      <c r="G127" s="84"/>
    </row>
    <row r="128" spans="1:7" ht="55.2" x14ac:dyDescent="0.3">
      <c r="A128" s="102">
        <v>5</v>
      </c>
      <c r="B128" s="102">
        <v>4</v>
      </c>
      <c r="C128" s="102">
        <v>1</v>
      </c>
      <c r="D128" s="85" t="s">
        <v>263</v>
      </c>
      <c r="E128" s="87" t="s">
        <v>185</v>
      </c>
      <c r="F128" s="87">
        <v>12</v>
      </c>
      <c r="G128" s="91" t="s">
        <v>10</v>
      </c>
    </row>
    <row r="129" spans="1:7" s="73" customFormat="1" ht="41.4" x14ac:dyDescent="0.3">
      <c r="A129" s="102">
        <v>5</v>
      </c>
      <c r="B129" s="102">
        <v>4</v>
      </c>
      <c r="C129" s="102">
        <v>2</v>
      </c>
      <c r="D129" s="85" t="s">
        <v>264</v>
      </c>
      <c r="E129" s="87" t="s">
        <v>185</v>
      </c>
      <c r="F129" s="87">
        <v>12</v>
      </c>
      <c r="G129" s="88" t="s">
        <v>10</v>
      </c>
    </row>
    <row r="130" spans="1:7" ht="27.6" x14ac:dyDescent="0.3">
      <c r="A130" s="102">
        <v>5</v>
      </c>
      <c r="B130" s="102">
        <v>4</v>
      </c>
      <c r="C130" s="102">
        <v>3</v>
      </c>
      <c r="D130" s="85" t="s">
        <v>265</v>
      </c>
      <c r="E130" s="69" t="s">
        <v>142</v>
      </c>
      <c r="F130" s="69">
        <v>4</v>
      </c>
      <c r="G130" s="91" t="s">
        <v>10</v>
      </c>
    </row>
    <row r="131" spans="1:7" s="73" customFormat="1" ht="27.6" x14ac:dyDescent="0.3">
      <c r="A131" s="102">
        <v>5</v>
      </c>
      <c r="B131" s="102">
        <v>4</v>
      </c>
      <c r="C131" s="102">
        <v>4</v>
      </c>
      <c r="D131" s="85" t="s">
        <v>266</v>
      </c>
      <c r="E131" s="87" t="s">
        <v>185</v>
      </c>
      <c r="F131" s="87">
        <v>12</v>
      </c>
      <c r="G131" s="88" t="s">
        <v>10</v>
      </c>
    </row>
    <row r="132" spans="1:7" s="73" customFormat="1" ht="27.6" x14ac:dyDescent="0.3">
      <c r="A132" s="102">
        <v>5</v>
      </c>
      <c r="B132" s="102">
        <v>4</v>
      </c>
      <c r="C132" s="102">
        <v>5</v>
      </c>
      <c r="D132" s="85" t="s">
        <v>267</v>
      </c>
      <c r="E132" s="87" t="s">
        <v>185</v>
      </c>
      <c r="F132" s="87">
        <v>12</v>
      </c>
      <c r="G132" s="91" t="s">
        <v>10</v>
      </c>
    </row>
    <row r="133" spans="1:7" s="73" customFormat="1" ht="27.6" x14ac:dyDescent="0.3">
      <c r="A133" s="102">
        <v>5</v>
      </c>
      <c r="B133" s="102">
        <v>4</v>
      </c>
      <c r="C133" s="102">
        <v>6</v>
      </c>
      <c r="D133" s="85" t="s">
        <v>268</v>
      </c>
      <c r="E133" s="69" t="s">
        <v>142</v>
      </c>
      <c r="F133" s="69">
        <v>4</v>
      </c>
      <c r="G133" s="88" t="s">
        <v>10</v>
      </c>
    </row>
    <row r="134" spans="1:7" s="73" customFormat="1" x14ac:dyDescent="0.3">
      <c r="A134" s="102">
        <v>5</v>
      </c>
      <c r="B134" s="102">
        <v>5</v>
      </c>
      <c r="C134" s="103">
        <v>0</v>
      </c>
      <c r="D134" s="83" t="s">
        <v>225</v>
      </c>
      <c r="E134" s="69"/>
      <c r="F134" s="69"/>
      <c r="G134" s="84"/>
    </row>
    <row r="135" spans="1:7" s="73" customFormat="1" ht="55.2" x14ac:dyDescent="0.3">
      <c r="A135" s="102">
        <v>5</v>
      </c>
      <c r="B135" s="102">
        <v>5</v>
      </c>
      <c r="C135" s="102">
        <v>1</v>
      </c>
      <c r="D135" s="85" t="s">
        <v>269</v>
      </c>
      <c r="E135" s="87" t="s">
        <v>185</v>
      </c>
      <c r="F135" s="87">
        <v>12</v>
      </c>
      <c r="G135" s="88" t="s">
        <v>10</v>
      </c>
    </row>
    <row r="136" spans="1:7" ht="41.4" x14ac:dyDescent="0.3">
      <c r="A136" s="102">
        <v>5</v>
      </c>
      <c r="B136" s="102">
        <v>5</v>
      </c>
      <c r="C136" s="102">
        <v>2</v>
      </c>
      <c r="D136" s="85" t="s">
        <v>270</v>
      </c>
      <c r="E136" s="87" t="s">
        <v>185</v>
      </c>
      <c r="F136" s="87">
        <v>12</v>
      </c>
      <c r="G136" s="88" t="s">
        <v>10</v>
      </c>
    </row>
    <row r="137" spans="1:7" x14ac:dyDescent="0.3">
      <c r="A137" s="102">
        <v>6</v>
      </c>
      <c r="B137" s="103">
        <v>0</v>
      </c>
      <c r="C137" s="103">
        <v>0</v>
      </c>
      <c r="D137" s="90" t="s">
        <v>127</v>
      </c>
      <c r="E137" s="87"/>
      <c r="F137" s="87"/>
      <c r="G137" s="88"/>
    </row>
    <row r="138" spans="1:7" x14ac:dyDescent="0.3">
      <c r="A138" s="102">
        <v>6</v>
      </c>
      <c r="B138" s="102">
        <v>1</v>
      </c>
      <c r="C138" s="103">
        <v>0</v>
      </c>
      <c r="D138" s="90" t="s">
        <v>105</v>
      </c>
      <c r="E138" s="87"/>
      <c r="F138" s="87"/>
      <c r="G138" s="88"/>
    </row>
    <row r="139" spans="1:7" ht="46.8" x14ac:dyDescent="0.3">
      <c r="A139" s="102">
        <v>6</v>
      </c>
      <c r="B139" s="102">
        <v>1</v>
      </c>
      <c r="C139" s="102">
        <v>1</v>
      </c>
      <c r="D139" s="92" t="s">
        <v>271</v>
      </c>
      <c r="E139" s="93" t="s">
        <v>138</v>
      </c>
      <c r="F139" s="69">
        <v>52</v>
      </c>
      <c r="G139" s="88" t="s">
        <v>272</v>
      </c>
    </row>
    <row r="140" spans="1:7" ht="31.2" x14ac:dyDescent="0.3">
      <c r="A140" s="102">
        <v>6</v>
      </c>
      <c r="B140" s="102">
        <v>1</v>
      </c>
      <c r="C140" s="102">
        <v>2</v>
      </c>
      <c r="D140" s="92" t="s">
        <v>273</v>
      </c>
      <c r="E140" s="93" t="s">
        <v>138</v>
      </c>
      <c r="F140" s="69">
        <v>52</v>
      </c>
      <c r="G140" s="88" t="s">
        <v>272</v>
      </c>
    </row>
    <row r="141" spans="1:7" ht="15.6" x14ac:dyDescent="0.3">
      <c r="A141" s="102">
        <v>6</v>
      </c>
      <c r="B141" s="102">
        <v>1</v>
      </c>
      <c r="C141" s="102">
        <v>3</v>
      </c>
      <c r="D141" s="92" t="s">
        <v>274</v>
      </c>
      <c r="E141" s="93" t="s">
        <v>138</v>
      </c>
      <c r="F141" s="69">
        <v>52</v>
      </c>
      <c r="G141" s="88" t="s">
        <v>272</v>
      </c>
    </row>
    <row r="142" spans="1:7" ht="31.2" x14ac:dyDescent="0.3">
      <c r="A142" s="102">
        <v>6</v>
      </c>
      <c r="B142" s="102">
        <v>1</v>
      </c>
      <c r="C142" s="102">
        <v>4</v>
      </c>
      <c r="D142" s="92" t="s">
        <v>275</v>
      </c>
      <c r="E142" s="69" t="s">
        <v>138</v>
      </c>
      <c r="F142" s="69">
        <v>52</v>
      </c>
      <c r="G142" s="88" t="s">
        <v>10</v>
      </c>
    </row>
    <row r="143" spans="1:7" ht="31.2" x14ac:dyDescent="0.3">
      <c r="A143" s="102">
        <v>6</v>
      </c>
      <c r="B143" s="102">
        <v>1</v>
      </c>
      <c r="C143" s="102">
        <v>5</v>
      </c>
      <c r="D143" s="92" t="s">
        <v>276</v>
      </c>
      <c r="E143" s="69" t="s">
        <v>138</v>
      </c>
      <c r="F143" s="69">
        <v>52</v>
      </c>
      <c r="G143" s="88" t="s">
        <v>10</v>
      </c>
    </row>
    <row r="144" spans="1:7" ht="31.2" x14ac:dyDescent="0.3">
      <c r="A144" s="102">
        <v>6</v>
      </c>
      <c r="B144" s="102">
        <v>1</v>
      </c>
      <c r="C144" s="102">
        <v>6</v>
      </c>
      <c r="D144" s="92" t="s">
        <v>277</v>
      </c>
      <c r="E144" s="69" t="s">
        <v>138</v>
      </c>
      <c r="F144" s="69">
        <v>52</v>
      </c>
      <c r="G144" s="88" t="s">
        <v>10</v>
      </c>
    </row>
    <row r="145" spans="1:7" ht="31.2" x14ac:dyDescent="0.3">
      <c r="A145" s="102">
        <v>6</v>
      </c>
      <c r="B145" s="102">
        <v>1</v>
      </c>
      <c r="C145" s="102">
        <v>7</v>
      </c>
      <c r="D145" s="92" t="s">
        <v>278</v>
      </c>
      <c r="E145" s="69" t="s">
        <v>138</v>
      </c>
      <c r="F145" s="69">
        <v>52</v>
      </c>
      <c r="G145" s="88" t="s">
        <v>10</v>
      </c>
    </row>
    <row r="146" spans="1:7" ht="15.6" x14ac:dyDescent="0.3">
      <c r="A146" s="102">
        <v>6</v>
      </c>
      <c r="B146" s="102">
        <v>1</v>
      </c>
      <c r="C146" s="102">
        <v>8</v>
      </c>
      <c r="D146" s="92" t="s">
        <v>279</v>
      </c>
      <c r="E146" s="69" t="s">
        <v>138</v>
      </c>
      <c r="F146" s="69">
        <v>52</v>
      </c>
      <c r="G146" s="88" t="s">
        <v>10</v>
      </c>
    </row>
    <row r="147" spans="1:7" ht="109.2" x14ac:dyDescent="0.3">
      <c r="A147" s="102">
        <v>6</v>
      </c>
      <c r="B147" s="102">
        <v>1</v>
      </c>
      <c r="C147" s="102">
        <v>9</v>
      </c>
      <c r="D147" s="92" t="s">
        <v>280</v>
      </c>
      <c r="E147" s="87" t="s">
        <v>185</v>
      </c>
      <c r="F147" s="87">
        <v>12</v>
      </c>
      <c r="G147" s="88" t="s">
        <v>10</v>
      </c>
    </row>
    <row r="148" spans="1:7" ht="31.2" x14ac:dyDescent="0.3">
      <c r="A148" s="102">
        <v>6</v>
      </c>
      <c r="B148" s="102">
        <v>1</v>
      </c>
      <c r="C148" s="102">
        <v>10</v>
      </c>
      <c r="D148" s="92" t="s">
        <v>281</v>
      </c>
      <c r="E148" s="87" t="s">
        <v>185</v>
      </c>
      <c r="F148" s="87">
        <v>12</v>
      </c>
      <c r="G148" s="88" t="s">
        <v>10</v>
      </c>
    </row>
    <row r="149" spans="1:7" ht="15.6" x14ac:dyDescent="0.3">
      <c r="A149" s="102">
        <v>6</v>
      </c>
      <c r="B149" s="102">
        <v>1</v>
      </c>
      <c r="C149" s="102">
        <v>11</v>
      </c>
      <c r="D149" s="92" t="s">
        <v>282</v>
      </c>
      <c r="E149" s="87" t="s">
        <v>185</v>
      </c>
      <c r="F149" s="87">
        <v>12</v>
      </c>
      <c r="G149" s="88" t="s">
        <v>10</v>
      </c>
    </row>
    <row r="150" spans="1:7" ht="31.2" x14ac:dyDescent="0.3">
      <c r="A150" s="102">
        <v>6</v>
      </c>
      <c r="B150" s="102">
        <v>1</v>
      </c>
      <c r="C150" s="102">
        <v>12</v>
      </c>
      <c r="D150" s="94" t="s">
        <v>283</v>
      </c>
      <c r="E150" s="87" t="s">
        <v>185</v>
      </c>
      <c r="F150" s="87">
        <v>12</v>
      </c>
      <c r="G150" s="88" t="s">
        <v>10</v>
      </c>
    </row>
    <row r="151" spans="1:7" ht="109.2" x14ac:dyDescent="0.3">
      <c r="A151" s="102">
        <v>6</v>
      </c>
      <c r="B151" s="102">
        <v>1</v>
      </c>
      <c r="C151" s="102">
        <v>13</v>
      </c>
      <c r="D151" s="92" t="s">
        <v>284</v>
      </c>
      <c r="E151" s="87" t="s">
        <v>185</v>
      </c>
      <c r="F151" s="87">
        <v>12</v>
      </c>
      <c r="G151" s="88" t="s">
        <v>10</v>
      </c>
    </row>
    <row r="152" spans="1:7" ht="31.2" x14ac:dyDescent="0.3">
      <c r="A152" s="102">
        <v>6</v>
      </c>
      <c r="B152" s="102">
        <v>1</v>
      </c>
      <c r="C152" s="102">
        <v>14</v>
      </c>
      <c r="D152" s="92" t="s">
        <v>285</v>
      </c>
      <c r="E152" s="87" t="s">
        <v>185</v>
      </c>
      <c r="F152" s="87">
        <v>12</v>
      </c>
      <c r="G152" s="88" t="s">
        <v>10</v>
      </c>
    </row>
    <row r="153" spans="1:7" ht="46.8" x14ac:dyDescent="0.3">
      <c r="A153" s="102">
        <v>6</v>
      </c>
      <c r="B153" s="102">
        <v>1</v>
      </c>
      <c r="C153" s="102">
        <v>15</v>
      </c>
      <c r="D153" s="92" t="s">
        <v>286</v>
      </c>
      <c r="E153" s="87" t="s">
        <v>185</v>
      </c>
      <c r="F153" s="87">
        <v>12</v>
      </c>
      <c r="G153" s="88" t="s">
        <v>10</v>
      </c>
    </row>
    <row r="154" spans="1:7" ht="31.2" x14ac:dyDescent="0.3">
      <c r="A154" s="102">
        <v>6</v>
      </c>
      <c r="B154" s="102">
        <v>1</v>
      </c>
      <c r="C154" s="102">
        <v>16</v>
      </c>
      <c r="D154" s="92" t="s">
        <v>287</v>
      </c>
      <c r="E154" s="69" t="s">
        <v>142</v>
      </c>
      <c r="F154" s="69">
        <v>4</v>
      </c>
      <c r="G154" s="88" t="s">
        <v>10</v>
      </c>
    </row>
    <row r="155" spans="1:7" ht="31.2" x14ac:dyDescent="0.3">
      <c r="A155" s="102">
        <v>6</v>
      </c>
      <c r="B155" s="102">
        <v>1</v>
      </c>
      <c r="C155" s="102">
        <v>17</v>
      </c>
      <c r="D155" s="92" t="s">
        <v>288</v>
      </c>
      <c r="E155" s="69" t="s">
        <v>142</v>
      </c>
      <c r="F155" s="69">
        <v>4</v>
      </c>
      <c r="G155" s="88" t="s">
        <v>10</v>
      </c>
    </row>
    <row r="156" spans="1:7" ht="31.2" x14ac:dyDescent="0.3">
      <c r="A156" s="102">
        <v>6</v>
      </c>
      <c r="B156" s="102">
        <v>1</v>
      </c>
      <c r="C156" s="102">
        <v>18</v>
      </c>
      <c r="D156" s="92" t="s">
        <v>289</v>
      </c>
      <c r="E156" s="69" t="s">
        <v>142</v>
      </c>
      <c r="F156" s="69">
        <v>4</v>
      </c>
      <c r="G156" s="88" t="s">
        <v>10</v>
      </c>
    </row>
    <row r="157" spans="1:7" ht="31.2" x14ac:dyDescent="0.3">
      <c r="A157" s="102">
        <v>6</v>
      </c>
      <c r="B157" s="102">
        <v>1</v>
      </c>
      <c r="C157" s="102">
        <v>19</v>
      </c>
      <c r="D157" s="92" t="s">
        <v>290</v>
      </c>
      <c r="E157" s="87" t="s">
        <v>147</v>
      </c>
      <c r="F157" s="87">
        <v>2</v>
      </c>
      <c r="G157" s="88" t="s">
        <v>10</v>
      </c>
    </row>
    <row r="158" spans="1:7" ht="78" x14ac:dyDescent="0.3">
      <c r="A158" s="102">
        <v>6</v>
      </c>
      <c r="B158" s="102">
        <v>1</v>
      </c>
      <c r="C158" s="102">
        <v>20</v>
      </c>
      <c r="D158" s="92" t="s">
        <v>291</v>
      </c>
      <c r="E158" s="93" t="s">
        <v>292</v>
      </c>
      <c r="F158" s="93"/>
      <c r="G158" s="88" t="s">
        <v>10</v>
      </c>
    </row>
    <row r="159" spans="1:7" ht="31.2" x14ac:dyDescent="0.3">
      <c r="A159" s="102">
        <v>6</v>
      </c>
      <c r="B159" s="102">
        <v>1</v>
      </c>
      <c r="C159" s="102">
        <v>21</v>
      </c>
      <c r="D159" s="92" t="s">
        <v>293</v>
      </c>
      <c r="E159" s="87" t="s">
        <v>158</v>
      </c>
      <c r="F159" s="87">
        <v>1</v>
      </c>
      <c r="G159" s="88" t="s">
        <v>10</v>
      </c>
    </row>
    <row r="160" spans="1:7" ht="15.6" x14ac:dyDescent="0.3">
      <c r="A160" s="102">
        <v>6</v>
      </c>
      <c r="B160" s="102">
        <v>1</v>
      </c>
      <c r="C160" s="102">
        <v>22</v>
      </c>
      <c r="D160" s="92" t="s">
        <v>294</v>
      </c>
      <c r="E160" s="87" t="s">
        <v>158</v>
      </c>
      <c r="F160" s="87">
        <v>1</v>
      </c>
      <c r="G160" s="88" t="s">
        <v>10</v>
      </c>
    </row>
    <row r="161" spans="1:7" ht="15.6" x14ac:dyDescent="0.3">
      <c r="A161" s="102">
        <v>6</v>
      </c>
      <c r="B161" s="102">
        <v>1</v>
      </c>
      <c r="C161" s="102">
        <v>23</v>
      </c>
      <c r="D161" s="92" t="s">
        <v>295</v>
      </c>
      <c r="E161" s="87" t="s">
        <v>158</v>
      </c>
      <c r="F161" s="87">
        <v>1</v>
      </c>
      <c r="G161" s="88" t="s">
        <v>10</v>
      </c>
    </row>
    <row r="162" spans="1:7" ht="46.8" x14ac:dyDescent="0.3">
      <c r="A162" s="102">
        <v>6</v>
      </c>
      <c r="B162" s="102">
        <v>1</v>
      </c>
      <c r="C162" s="102">
        <v>24</v>
      </c>
      <c r="D162" s="92" t="s">
        <v>296</v>
      </c>
      <c r="E162" s="87" t="s">
        <v>158</v>
      </c>
      <c r="F162" s="87">
        <v>1</v>
      </c>
      <c r="G162" s="88" t="s">
        <v>10</v>
      </c>
    </row>
    <row r="163" spans="1:7" ht="15.6" x14ac:dyDescent="0.3">
      <c r="A163" s="102">
        <v>6</v>
      </c>
      <c r="B163" s="102">
        <v>1</v>
      </c>
      <c r="C163" s="102">
        <v>25</v>
      </c>
      <c r="D163" s="92" t="s">
        <v>297</v>
      </c>
      <c r="E163" s="87" t="s">
        <v>158</v>
      </c>
      <c r="F163" s="87">
        <v>1</v>
      </c>
      <c r="G163" s="88" t="s">
        <v>10</v>
      </c>
    </row>
    <row r="164" spans="1:7" ht="62.4" x14ac:dyDescent="0.3">
      <c r="A164" s="102">
        <v>6</v>
      </c>
      <c r="B164" s="102">
        <v>1</v>
      </c>
      <c r="C164" s="102">
        <v>26</v>
      </c>
      <c r="D164" s="92" t="s">
        <v>298</v>
      </c>
      <c r="E164" s="87" t="s">
        <v>245</v>
      </c>
      <c r="F164" s="87"/>
      <c r="G164" s="88" t="s">
        <v>10</v>
      </c>
    </row>
    <row r="165" spans="1:7" ht="31.2" x14ac:dyDescent="0.3">
      <c r="A165" s="102">
        <v>6</v>
      </c>
      <c r="B165" s="102">
        <v>1</v>
      </c>
      <c r="C165" s="102">
        <v>27</v>
      </c>
      <c r="D165" s="92" t="s">
        <v>299</v>
      </c>
      <c r="E165" s="87" t="s">
        <v>245</v>
      </c>
      <c r="F165" s="87"/>
      <c r="G165" s="88" t="s">
        <v>10</v>
      </c>
    </row>
    <row r="166" spans="1:7" ht="31.2" x14ac:dyDescent="0.3">
      <c r="A166" s="102">
        <v>6</v>
      </c>
      <c r="B166" s="102">
        <v>1</v>
      </c>
      <c r="C166" s="102">
        <v>28</v>
      </c>
      <c r="D166" s="92" t="s">
        <v>300</v>
      </c>
      <c r="E166" s="87" t="s">
        <v>245</v>
      </c>
      <c r="F166" s="87"/>
      <c r="G166" s="88" t="s">
        <v>10</v>
      </c>
    </row>
    <row r="167" spans="1:7" ht="46.8" x14ac:dyDescent="0.3">
      <c r="A167" s="102">
        <v>6</v>
      </c>
      <c r="B167" s="102">
        <v>1</v>
      </c>
      <c r="C167" s="102">
        <v>29</v>
      </c>
      <c r="D167" s="92" t="s">
        <v>301</v>
      </c>
      <c r="E167" s="87" t="s">
        <v>245</v>
      </c>
      <c r="F167" s="87"/>
      <c r="G167" s="88" t="s">
        <v>10</v>
      </c>
    </row>
    <row r="168" spans="1:7" ht="31.2" x14ac:dyDescent="0.3">
      <c r="A168" s="102">
        <v>6</v>
      </c>
      <c r="B168" s="102">
        <v>1</v>
      </c>
      <c r="C168" s="102">
        <v>30</v>
      </c>
      <c r="D168" s="92" t="s">
        <v>302</v>
      </c>
      <c r="E168" s="87" t="s">
        <v>245</v>
      </c>
      <c r="F168" s="87"/>
      <c r="G168" s="88" t="s">
        <v>10</v>
      </c>
    </row>
    <row r="169" spans="1:7" ht="31.2" x14ac:dyDescent="0.3">
      <c r="A169" s="102">
        <v>6</v>
      </c>
      <c r="B169" s="102">
        <v>1</v>
      </c>
      <c r="C169" s="102">
        <v>31</v>
      </c>
      <c r="D169" s="92" t="s">
        <v>303</v>
      </c>
      <c r="E169" s="95" t="s">
        <v>304</v>
      </c>
      <c r="F169" s="95"/>
      <c r="G169" s="88" t="s">
        <v>10</v>
      </c>
    </row>
    <row r="170" spans="1:7" ht="46.8" x14ac:dyDescent="0.3">
      <c r="A170" s="102">
        <v>6</v>
      </c>
      <c r="B170" s="102">
        <v>1</v>
      </c>
      <c r="C170" s="102">
        <v>32</v>
      </c>
      <c r="D170" s="92" t="s">
        <v>305</v>
      </c>
      <c r="E170" s="96" t="s">
        <v>306</v>
      </c>
      <c r="F170" s="96"/>
      <c r="G170" s="88" t="s">
        <v>10</v>
      </c>
    </row>
    <row r="171" spans="1:7" ht="31.2" x14ac:dyDescent="0.3">
      <c r="A171" s="102">
        <v>6</v>
      </c>
      <c r="B171" s="102">
        <v>1</v>
      </c>
      <c r="C171" s="102">
        <v>33</v>
      </c>
      <c r="D171" s="92" t="s">
        <v>307</v>
      </c>
      <c r="E171" s="95" t="s">
        <v>308</v>
      </c>
      <c r="F171" s="95"/>
      <c r="G171" s="88" t="s">
        <v>10</v>
      </c>
    </row>
    <row r="172" spans="1:7" x14ac:dyDescent="0.3">
      <c r="A172" s="102">
        <v>6</v>
      </c>
      <c r="B172" s="102">
        <v>2</v>
      </c>
      <c r="C172" s="103">
        <v>0</v>
      </c>
      <c r="D172" s="83" t="s">
        <v>309</v>
      </c>
      <c r="E172" s="69"/>
      <c r="F172" s="69"/>
      <c r="G172" s="84"/>
    </row>
    <row r="173" spans="1:7" ht="46.8" x14ac:dyDescent="0.3">
      <c r="A173" s="82">
        <f>A172</f>
        <v>6</v>
      </c>
      <c r="B173" s="82">
        <f>B172</f>
        <v>2</v>
      </c>
      <c r="C173" s="102">
        <v>1</v>
      </c>
      <c r="D173" s="92" t="s">
        <v>310</v>
      </c>
      <c r="E173" s="87" t="s">
        <v>185</v>
      </c>
      <c r="F173" s="87">
        <v>12</v>
      </c>
      <c r="G173" s="84" t="s">
        <v>10</v>
      </c>
    </row>
    <row r="174" spans="1:7" ht="31.2" x14ac:dyDescent="0.3">
      <c r="A174" s="82">
        <f t="shared" ref="A174:B181" si="0">A173</f>
        <v>6</v>
      </c>
      <c r="B174" s="82">
        <f t="shared" si="0"/>
        <v>2</v>
      </c>
      <c r="C174" s="102">
        <v>2</v>
      </c>
      <c r="D174" s="92" t="s">
        <v>311</v>
      </c>
      <c r="E174" s="87" t="s">
        <v>185</v>
      </c>
      <c r="F174" s="87">
        <v>12</v>
      </c>
      <c r="G174" s="84" t="s">
        <v>10</v>
      </c>
    </row>
    <row r="175" spans="1:7" ht="46.8" x14ac:dyDescent="0.3">
      <c r="A175" s="82">
        <f t="shared" si="0"/>
        <v>6</v>
      </c>
      <c r="B175" s="82">
        <f t="shared" si="0"/>
        <v>2</v>
      </c>
      <c r="C175" s="102">
        <v>3</v>
      </c>
      <c r="D175" s="92" t="s">
        <v>312</v>
      </c>
      <c r="E175" s="87" t="s">
        <v>185</v>
      </c>
      <c r="F175" s="87">
        <v>12</v>
      </c>
      <c r="G175" s="84" t="s">
        <v>10</v>
      </c>
    </row>
    <row r="176" spans="1:7" ht="78" x14ac:dyDescent="0.3">
      <c r="A176" s="82">
        <f t="shared" si="0"/>
        <v>6</v>
      </c>
      <c r="B176" s="82">
        <f t="shared" si="0"/>
        <v>2</v>
      </c>
      <c r="C176" s="102">
        <v>4</v>
      </c>
      <c r="D176" s="92" t="s">
        <v>313</v>
      </c>
      <c r="E176" s="93" t="s">
        <v>314</v>
      </c>
      <c r="F176" s="93"/>
      <c r="G176" s="84" t="s">
        <v>10</v>
      </c>
    </row>
    <row r="177" spans="1:7" ht="15.6" x14ac:dyDescent="0.3">
      <c r="A177" s="82">
        <f t="shared" si="0"/>
        <v>6</v>
      </c>
      <c r="B177" s="82">
        <f t="shared" si="0"/>
        <v>2</v>
      </c>
      <c r="C177" s="102">
        <v>5</v>
      </c>
      <c r="D177" s="92" t="s">
        <v>315</v>
      </c>
      <c r="E177" s="87" t="s">
        <v>185</v>
      </c>
      <c r="F177" s="87">
        <v>12</v>
      </c>
      <c r="G177" s="84" t="s">
        <v>10</v>
      </c>
    </row>
    <row r="178" spans="1:7" ht="31.2" x14ac:dyDescent="0.3">
      <c r="A178" s="82">
        <f t="shared" si="0"/>
        <v>6</v>
      </c>
      <c r="B178" s="82">
        <f t="shared" si="0"/>
        <v>2</v>
      </c>
      <c r="C178" s="102">
        <v>6</v>
      </c>
      <c r="D178" s="92" t="s">
        <v>316</v>
      </c>
      <c r="E178" s="87" t="s">
        <v>147</v>
      </c>
      <c r="F178" s="87">
        <v>2</v>
      </c>
      <c r="G178" s="84" t="s">
        <v>10</v>
      </c>
    </row>
    <row r="179" spans="1:7" ht="15.6" x14ac:dyDescent="0.3">
      <c r="A179" s="82">
        <f t="shared" si="0"/>
        <v>6</v>
      </c>
      <c r="B179" s="82">
        <f t="shared" si="0"/>
        <v>2</v>
      </c>
      <c r="C179" s="102">
        <v>7</v>
      </c>
      <c r="D179" s="92" t="s">
        <v>317</v>
      </c>
      <c r="E179" s="87" t="s">
        <v>147</v>
      </c>
      <c r="F179" s="87">
        <v>2</v>
      </c>
      <c r="G179" s="84" t="s">
        <v>10</v>
      </c>
    </row>
    <row r="180" spans="1:7" ht="15.6" x14ac:dyDescent="0.3">
      <c r="A180" s="82">
        <f t="shared" si="0"/>
        <v>6</v>
      </c>
      <c r="B180" s="82">
        <f t="shared" si="0"/>
        <v>2</v>
      </c>
      <c r="C180" s="102">
        <v>8</v>
      </c>
      <c r="D180" s="92" t="s">
        <v>318</v>
      </c>
      <c r="E180" s="97" t="s">
        <v>319</v>
      </c>
      <c r="F180" s="97"/>
      <c r="G180" s="84" t="s">
        <v>10</v>
      </c>
    </row>
    <row r="181" spans="1:7" ht="46.8" x14ac:dyDescent="0.3">
      <c r="A181" s="82">
        <f t="shared" si="0"/>
        <v>6</v>
      </c>
      <c r="B181" s="82">
        <f t="shared" si="0"/>
        <v>2</v>
      </c>
      <c r="C181" s="102">
        <v>9</v>
      </c>
      <c r="D181" s="92" t="s">
        <v>320</v>
      </c>
      <c r="E181" s="87" t="s">
        <v>158</v>
      </c>
      <c r="F181" s="87">
        <v>1</v>
      </c>
      <c r="G181" s="84" t="s">
        <v>10</v>
      </c>
    </row>
    <row r="182" spans="1:7" x14ac:dyDescent="0.3">
      <c r="A182" s="102">
        <v>6</v>
      </c>
      <c r="B182" s="102">
        <v>3</v>
      </c>
      <c r="C182" s="103">
        <v>0</v>
      </c>
      <c r="D182" s="83" t="s">
        <v>309</v>
      </c>
      <c r="E182" s="69"/>
      <c r="F182" s="69"/>
      <c r="G182" s="84"/>
    </row>
    <row r="183" spans="1:7" ht="62.4" x14ac:dyDescent="0.3">
      <c r="A183" s="82">
        <f>A182</f>
        <v>6</v>
      </c>
      <c r="B183" s="82">
        <f>B182</f>
        <v>3</v>
      </c>
      <c r="C183" s="102">
        <v>1</v>
      </c>
      <c r="D183" s="92" t="s">
        <v>321</v>
      </c>
      <c r="E183" s="87" t="s">
        <v>185</v>
      </c>
      <c r="F183" s="87">
        <v>12</v>
      </c>
      <c r="G183" s="84" t="s">
        <v>10</v>
      </c>
    </row>
    <row r="184" spans="1:7" ht="31.2" x14ac:dyDescent="0.3">
      <c r="A184" s="82">
        <f t="shared" ref="A184:B194" si="1">A183</f>
        <v>6</v>
      </c>
      <c r="B184" s="82">
        <f t="shared" si="1"/>
        <v>3</v>
      </c>
      <c r="C184" s="102">
        <v>2</v>
      </c>
      <c r="D184" s="92" t="s">
        <v>322</v>
      </c>
      <c r="E184" s="87" t="s">
        <v>185</v>
      </c>
      <c r="F184" s="87">
        <v>12</v>
      </c>
      <c r="G184" s="84" t="s">
        <v>10</v>
      </c>
    </row>
    <row r="185" spans="1:7" ht="72" x14ac:dyDescent="0.3">
      <c r="A185" s="82">
        <f t="shared" si="1"/>
        <v>6</v>
      </c>
      <c r="B185" s="82">
        <f t="shared" si="1"/>
        <v>3</v>
      </c>
      <c r="C185" s="102">
        <v>3</v>
      </c>
      <c r="D185" s="92" t="s">
        <v>323</v>
      </c>
      <c r="E185" s="98" t="s">
        <v>324</v>
      </c>
      <c r="F185" s="98"/>
      <c r="G185" s="84" t="s">
        <v>10</v>
      </c>
    </row>
    <row r="186" spans="1:7" ht="52.8" x14ac:dyDescent="0.3">
      <c r="A186" s="82">
        <f t="shared" si="1"/>
        <v>6</v>
      </c>
      <c r="B186" s="82">
        <f t="shared" si="1"/>
        <v>3</v>
      </c>
      <c r="C186" s="102">
        <v>4</v>
      </c>
      <c r="D186" s="92" t="s">
        <v>325</v>
      </c>
      <c r="E186" s="99" t="s">
        <v>314</v>
      </c>
      <c r="F186" s="99"/>
      <c r="G186" s="84" t="s">
        <v>10</v>
      </c>
    </row>
    <row r="187" spans="1:7" ht="15.6" x14ac:dyDescent="0.3">
      <c r="A187" s="82">
        <f t="shared" si="1"/>
        <v>6</v>
      </c>
      <c r="B187" s="82">
        <f t="shared" si="1"/>
        <v>3</v>
      </c>
      <c r="C187" s="102">
        <v>5</v>
      </c>
      <c r="D187" s="92" t="s">
        <v>315</v>
      </c>
      <c r="E187" s="87" t="s">
        <v>185</v>
      </c>
      <c r="F187" s="87">
        <v>12</v>
      </c>
      <c r="G187" s="84" t="s">
        <v>10</v>
      </c>
    </row>
    <row r="188" spans="1:7" ht="31.2" x14ac:dyDescent="0.3">
      <c r="A188" s="82">
        <f t="shared" si="1"/>
        <v>6</v>
      </c>
      <c r="B188" s="82">
        <f t="shared" si="1"/>
        <v>3</v>
      </c>
      <c r="C188" s="102">
        <v>6</v>
      </c>
      <c r="D188" s="92" t="s">
        <v>316</v>
      </c>
      <c r="E188" s="87" t="s">
        <v>147</v>
      </c>
      <c r="F188" s="87">
        <v>2</v>
      </c>
      <c r="G188" s="84" t="s">
        <v>10</v>
      </c>
    </row>
    <row r="189" spans="1:7" ht="15.6" x14ac:dyDescent="0.3">
      <c r="A189" s="82">
        <f t="shared" si="1"/>
        <v>6</v>
      </c>
      <c r="B189" s="82">
        <f t="shared" si="1"/>
        <v>3</v>
      </c>
      <c r="C189" s="102">
        <v>7</v>
      </c>
      <c r="D189" s="92" t="s">
        <v>317</v>
      </c>
      <c r="E189" s="87" t="s">
        <v>158</v>
      </c>
      <c r="F189" s="87">
        <v>1</v>
      </c>
      <c r="G189" s="84" t="s">
        <v>10</v>
      </c>
    </row>
    <row r="190" spans="1:7" ht="15.6" x14ac:dyDescent="0.3">
      <c r="A190" s="82">
        <f t="shared" si="1"/>
        <v>6</v>
      </c>
      <c r="B190" s="82">
        <f t="shared" si="1"/>
        <v>3</v>
      </c>
      <c r="C190" s="102">
        <v>8</v>
      </c>
      <c r="D190" s="92" t="s">
        <v>318</v>
      </c>
      <c r="E190" s="97" t="s">
        <v>319</v>
      </c>
      <c r="F190" s="97"/>
      <c r="G190" s="84" t="s">
        <v>10</v>
      </c>
    </row>
    <row r="191" spans="1:7" ht="31.2" x14ac:dyDescent="0.3">
      <c r="A191" s="82">
        <f t="shared" si="1"/>
        <v>6</v>
      </c>
      <c r="B191" s="82">
        <f t="shared" si="1"/>
        <v>3</v>
      </c>
      <c r="C191" s="102">
        <v>9</v>
      </c>
      <c r="D191" s="92" t="s">
        <v>326</v>
      </c>
      <c r="E191" s="87" t="s">
        <v>158</v>
      </c>
      <c r="F191" s="87">
        <v>1</v>
      </c>
      <c r="G191" s="84" t="s">
        <v>10</v>
      </c>
    </row>
    <row r="192" spans="1:7" ht="31.2" x14ac:dyDescent="0.3">
      <c r="A192" s="82">
        <f t="shared" si="1"/>
        <v>6</v>
      </c>
      <c r="B192" s="82">
        <f t="shared" si="1"/>
        <v>3</v>
      </c>
      <c r="C192" s="102">
        <v>10</v>
      </c>
      <c r="D192" s="92" t="s">
        <v>327</v>
      </c>
      <c r="E192" s="92" t="s">
        <v>328</v>
      </c>
      <c r="F192" s="92"/>
      <c r="G192" s="84" t="s">
        <v>10</v>
      </c>
    </row>
    <row r="193" spans="1:7" ht="31.2" x14ac:dyDescent="0.3">
      <c r="A193" s="82">
        <f t="shared" si="1"/>
        <v>6</v>
      </c>
      <c r="B193" s="82">
        <f t="shared" si="1"/>
        <v>3</v>
      </c>
      <c r="C193" s="102">
        <v>11</v>
      </c>
      <c r="D193" s="92" t="s">
        <v>303</v>
      </c>
      <c r="E193" s="95" t="s">
        <v>304</v>
      </c>
      <c r="F193" s="95"/>
      <c r="G193" s="84" t="s">
        <v>10</v>
      </c>
    </row>
    <row r="194" spans="1:7" ht="46.8" x14ac:dyDescent="0.3">
      <c r="A194" s="82">
        <f t="shared" si="1"/>
        <v>6</v>
      </c>
      <c r="B194" s="82">
        <f t="shared" si="1"/>
        <v>3</v>
      </c>
      <c r="C194" s="102">
        <v>12</v>
      </c>
      <c r="D194" s="92" t="s">
        <v>305</v>
      </c>
      <c r="E194" s="96" t="s">
        <v>306</v>
      </c>
      <c r="F194" s="96"/>
      <c r="G194" s="84" t="s">
        <v>10</v>
      </c>
    </row>
    <row r="195" spans="1:7" ht="15.6" x14ac:dyDescent="0.3">
      <c r="A195" s="82">
        <f>A193</f>
        <v>6</v>
      </c>
      <c r="B195" s="82">
        <f>B193</f>
        <v>3</v>
      </c>
      <c r="C195" s="102">
        <v>13</v>
      </c>
      <c r="D195" s="92" t="s">
        <v>329</v>
      </c>
      <c r="E195" s="92" t="s">
        <v>328</v>
      </c>
      <c r="F195" s="92"/>
      <c r="G195" s="84" t="s">
        <v>10</v>
      </c>
    </row>
    <row r="196" spans="1:7" x14ac:dyDescent="0.3">
      <c r="A196" s="102">
        <v>7</v>
      </c>
      <c r="B196" s="103">
        <v>0</v>
      </c>
      <c r="C196" s="103">
        <v>0</v>
      </c>
      <c r="D196" s="83" t="s">
        <v>24</v>
      </c>
      <c r="E196" s="69"/>
      <c r="F196" s="69"/>
      <c r="G196" s="84"/>
    </row>
    <row r="197" spans="1:7" x14ac:dyDescent="0.3">
      <c r="A197" s="102">
        <v>7</v>
      </c>
      <c r="B197" s="102">
        <v>1</v>
      </c>
      <c r="C197" s="103">
        <v>0</v>
      </c>
      <c r="D197" s="83" t="s">
        <v>330</v>
      </c>
      <c r="E197" s="69"/>
      <c r="F197" s="69"/>
      <c r="G197" s="84"/>
    </row>
    <row r="198" spans="1:7" ht="31.2" x14ac:dyDescent="0.3">
      <c r="A198" s="82">
        <f>A196</f>
        <v>7</v>
      </c>
      <c r="B198" s="102">
        <v>1</v>
      </c>
      <c r="C198" s="102">
        <v>1</v>
      </c>
      <c r="D198" s="92" t="s">
        <v>331</v>
      </c>
      <c r="E198" s="69" t="s">
        <v>142</v>
      </c>
      <c r="F198" s="69">
        <v>4</v>
      </c>
      <c r="G198" s="84" t="s">
        <v>10</v>
      </c>
    </row>
    <row r="199" spans="1:7" ht="31.2" x14ac:dyDescent="0.3">
      <c r="A199" s="82">
        <f>A197</f>
        <v>7</v>
      </c>
      <c r="B199" s="102">
        <v>1</v>
      </c>
      <c r="C199" s="102">
        <v>2</v>
      </c>
      <c r="D199" s="92" t="s">
        <v>332</v>
      </c>
      <c r="E199" s="87" t="s">
        <v>158</v>
      </c>
      <c r="F199" s="87">
        <v>1</v>
      </c>
      <c r="G199" s="84" t="s">
        <v>10</v>
      </c>
    </row>
    <row r="200" spans="1:7" x14ac:dyDescent="0.3">
      <c r="A200" s="102">
        <v>8</v>
      </c>
      <c r="B200" s="103">
        <v>0</v>
      </c>
      <c r="C200" s="103">
        <v>0</v>
      </c>
      <c r="D200" s="83" t="s">
        <v>90</v>
      </c>
      <c r="E200" s="69"/>
      <c r="F200" s="69"/>
      <c r="G200" s="84"/>
    </row>
    <row r="201" spans="1:7" ht="41.4" x14ac:dyDescent="0.3">
      <c r="A201" s="82">
        <f>A200</f>
        <v>8</v>
      </c>
      <c r="B201" s="103">
        <v>0</v>
      </c>
      <c r="C201" s="102">
        <v>1</v>
      </c>
      <c r="D201" s="85" t="s">
        <v>333</v>
      </c>
      <c r="E201" s="87" t="s">
        <v>185</v>
      </c>
      <c r="F201" s="87">
        <v>12</v>
      </c>
      <c r="G201" s="88" t="s">
        <v>45</v>
      </c>
    </row>
    <row r="202" spans="1:7" x14ac:dyDescent="0.3">
      <c r="A202" s="102">
        <v>8</v>
      </c>
      <c r="B202" s="103">
        <v>0</v>
      </c>
      <c r="C202" s="102">
        <v>2</v>
      </c>
      <c r="D202" s="85" t="s">
        <v>334</v>
      </c>
      <c r="E202" s="87" t="s">
        <v>185</v>
      </c>
      <c r="F202" s="87">
        <v>12</v>
      </c>
      <c r="G202" s="88" t="s">
        <v>10</v>
      </c>
    </row>
    <row r="203" spans="1:7" ht="41.4" x14ac:dyDescent="0.3">
      <c r="A203" s="82">
        <f t="shared" ref="A203" si="2">A202</f>
        <v>8</v>
      </c>
      <c r="B203" s="103">
        <v>0</v>
      </c>
      <c r="C203" s="102">
        <v>3</v>
      </c>
      <c r="D203" s="85" t="s">
        <v>335</v>
      </c>
      <c r="E203" s="69" t="s">
        <v>142</v>
      </c>
      <c r="F203" s="69">
        <v>4</v>
      </c>
      <c r="G203" s="88" t="s">
        <v>45</v>
      </c>
    </row>
    <row r="204" spans="1:7" ht="27.6" x14ac:dyDescent="0.3">
      <c r="A204" s="102">
        <v>8</v>
      </c>
      <c r="B204" s="103">
        <v>0</v>
      </c>
      <c r="C204" s="102">
        <v>4</v>
      </c>
      <c r="D204" s="85" t="s">
        <v>336</v>
      </c>
      <c r="E204" s="69" t="s">
        <v>142</v>
      </c>
      <c r="F204" s="69">
        <v>4</v>
      </c>
      <c r="G204" s="88" t="s">
        <v>45</v>
      </c>
    </row>
    <row r="205" spans="1:7" s="73" customFormat="1" x14ac:dyDescent="0.3">
      <c r="A205" s="82">
        <f t="shared" ref="A205" si="3">A204</f>
        <v>8</v>
      </c>
      <c r="B205" s="103">
        <v>0</v>
      </c>
      <c r="C205" s="102">
        <v>5</v>
      </c>
      <c r="D205" s="85" t="s">
        <v>337</v>
      </c>
      <c r="E205" s="69" t="s">
        <v>142</v>
      </c>
      <c r="F205" s="69">
        <v>4</v>
      </c>
      <c r="G205" s="88" t="s">
        <v>45</v>
      </c>
    </row>
    <row r="206" spans="1:7" s="73" customFormat="1" x14ac:dyDescent="0.3">
      <c r="A206" s="102">
        <v>8</v>
      </c>
      <c r="B206" s="103">
        <v>0</v>
      </c>
      <c r="C206" s="102">
        <v>6</v>
      </c>
      <c r="D206" s="85" t="s">
        <v>338</v>
      </c>
      <c r="E206" s="87" t="s">
        <v>245</v>
      </c>
      <c r="F206" s="87"/>
      <c r="G206" s="88" t="s">
        <v>45</v>
      </c>
    </row>
    <row r="207" spans="1:7" s="73" customFormat="1" x14ac:dyDescent="0.3">
      <c r="A207" s="102">
        <v>9</v>
      </c>
      <c r="B207" s="103">
        <v>0</v>
      </c>
      <c r="C207" s="103">
        <v>0</v>
      </c>
      <c r="D207" s="86" t="s">
        <v>339</v>
      </c>
      <c r="E207" s="89"/>
      <c r="F207" s="89"/>
      <c r="G207" s="88"/>
    </row>
    <row r="208" spans="1:7" s="73" customFormat="1" x14ac:dyDescent="0.3">
      <c r="A208" s="102">
        <v>9</v>
      </c>
      <c r="B208" s="103">
        <v>0</v>
      </c>
      <c r="C208" s="102">
        <v>1</v>
      </c>
      <c r="D208" s="85" t="s">
        <v>340</v>
      </c>
      <c r="E208" s="69" t="s">
        <v>142</v>
      </c>
      <c r="F208" s="69">
        <v>4</v>
      </c>
      <c r="G208" s="88" t="s">
        <v>10</v>
      </c>
    </row>
    <row r="209" spans="1:7" s="73" customFormat="1" ht="27.6" x14ac:dyDescent="0.3">
      <c r="A209" s="102">
        <v>9</v>
      </c>
      <c r="B209" s="103">
        <v>0</v>
      </c>
      <c r="C209" s="102">
        <v>2</v>
      </c>
      <c r="D209" s="85" t="s">
        <v>341</v>
      </c>
      <c r="E209" s="87" t="s">
        <v>158</v>
      </c>
      <c r="F209" s="87">
        <v>1</v>
      </c>
      <c r="G209" s="88" t="s">
        <v>10</v>
      </c>
    </row>
    <row r="210" spans="1:7" s="73" customFormat="1" ht="27.6" x14ac:dyDescent="0.3">
      <c r="A210" s="102">
        <v>9</v>
      </c>
      <c r="B210" s="103">
        <v>0</v>
      </c>
      <c r="C210" s="102">
        <v>3</v>
      </c>
      <c r="D210" s="85" t="s">
        <v>342</v>
      </c>
      <c r="E210" s="87" t="s">
        <v>185</v>
      </c>
      <c r="F210" s="87">
        <v>12</v>
      </c>
      <c r="G210" s="88" t="s">
        <v>10</v>
      </c>
    </row>
    <row r="211" spans="1:7" s="73" customFormat="1" ht="27.6" x14ac:dyDescent="0.3">
      <c r="A211" s="102">
        <v>9</v>
      </c>
      <c r="B211" s="103">
        <v>0</v>
      </c>
      <c r="C211" s="102">
        <v>4</v>
      </c>
      <c r="D211" s="85" t="s">
        <v>343</v>
      </c>
      <c r="E211" s="69" t="s">
        <v>142</v>
      </c>
      <c r="F211" s="69">
        <v>4</v>
      </c>
      <c r="G211" s="88" t="s">
        <v>10</v>
      </c>
    </row>
    <row r="212" spans="1:7" s="73" customFormat="1" ht="27.6" x14ac:dyDescent="0.3">
      <c r="A212" s="102">
        <v>9</v>
      </c>
      <c r="B212" s="103">
        <v>0</v>
      </c>
      <c r="C212" s="102">
        <v>5</v>
      </c>
      <c r="D212" s="85" t="s">
        <v>344</v>
      </c>
      <c r="E212" s="87" t="s">
        <v>185</v>
      </c>
      <c r="F212" s="87">
        <v>12</v>
      </c>
      <c r="G212" s="88" t="s">
        <v>10</v>
      </c>
    </row>
    <row r="213" spans="1:7" s="73" customFormat="1" ht="27.6" x14ac:dyDescent="0.3">
      <c r="A213" s="102">
        <v>9</v>
      </c>
      <c r="B213" s="103">
        <v>0</v>
      </c>
      <c r="C213" s="102">
        <v>6</v>
      </c>
      <c r="D213" s="85" t="s">
        <v>345</v>
      </c>
      <c r="E213" s="87" t="s">
        <v>147</v>
      </c>
      <c r="F213" s="87">
        <v>2</v>
      </c>
      <c r="G213" s="88" t="s">
        <v>10</v>
      </c>
    </row>
    <row r="214" spans="1:7" s="73" customFormat="1" x14ac:dyDescent="0.3">
      <c r="A214" s="102">
        <v>9</v>
      </c>
      <c r="B214" s="103">
        <v>0</v>
      </c>
      <c r="C214" s="102">
        <v>7</v>
      </c>
      <c r="D214" s="85" t="s">
        <v>346</v>
      </c>
      <c r="E214" s="87" t="s">
        <v>158</v>
      </c>
      <c r="F214" s="87">
        <v>1</v>
      </c>
      <c r="G214" s="88" t="s">
        <v>10</v>
      </c>
    </row>
    <row r="215" spans="1:7" s="73" customFormat="1" ht="40.799999999999997" x14ac:dyDescent="0.3">
      <c r="A215" s="102">
        <v>9</v>
      </c>
      <c r="B215" s="103">
        <v>0</v>
      </c>
      <c r="C215" s="102">
        <v>8</v>
      </c>
      <c r="D215" s="85" t="s">
        <v>347</v>
      </c>
      <c r="E215" s="89" t="s">
        <v>348</v>
      </c>
      <c r="F215" s="89"/>
      <c r="G215" s="88" t="s">
        <v>10</v>
      </c>
    </row>
    <row r="216" spans="1:7" s="73" customFormat="1" ht="40.799999999999997" x14ac:dyDescent="0.3">
      <c r="A216" s="102">
        <v>9</v>
      </c>
      <c r="B216" s="103">
        <v>0</v>
      </c>
      <c r="C216" s="102">
        <v>9</v>
      </c>
      <c r="D216" s="85" t="s">
        <v>349</v>
      </c>
      <c r="E216" s="89" t="s">
        <v>348</v>
      </c>
      <c r="F216" s="89"/>
      <c r="G216" s="88" t="s">
        <v>10</v>
      </c>
    </row>
    <row r="217" spans="1:7" s="73" customFormat="1" ht="27.6" x14ac:dyDescent="0.3">
      <c r="A217" s="102">
        <v>9</v>
      </c>
      <c r="B217" s="103">
        <v>0</v>
      </c>
      <c r="C217" s="102">
        <v>10</v>
      </c>
      <c r="D217" s="85" t="s">
        <v>350</v>
      </c>
      <c r="E217" s="89" t="s">
        <v>189</v>
      </c>
      <c r="F217" s="89"/>
      <c r="G217" s="88" t="s">
        <v>10</v>
      </c>
    </row>
    <row r="218" spans="1:7" s="73" customFormat="1" ht="61.2" x14ac:dyDescent="0.3">
      <c r="A218" s="102">
        <v>9</v>
      </c>
      <c r="B218" s="103">
        <v>0</v>
      </c>
      <c r="C218" s="102">
        <v>11</v>
      </c>
      <c r="D218" s="85" t="s">
        <v>351</v>
      </c>
      <c r="E218" s="89" t="s">
        <v>352</v>
      </c>
      <c r="F218" s="89"/>
      <c r="G218" s="88" t="s">
        <v>10</v>
      </c>
    </row>
    <row r="219" spans="1:7" s="73" customFormat="1" x14ac:dyDescent="0.3">
      <c r="A219" s="102">
        <v>9</v>
      </c>
      <c r="B219" s="103">
        <v>0</v>
      </c>
      <c r="C219" s="102">
        <v>12</v>
      </c>
      <c r="D219" s="85" t="s">
        <v>353</v>
      </c>
      <c r="E219" s="87" t="s">
        <v>185</v>
      </c>
      <c r="F219" s="87">
        <v>12</v>
      </c>
      <c r="G219" s="88" t="s">
        <v>10</v>
      </c>
    </row>
    <row r="220" spans="1:7" x14ac:dyDescent="0.3">
      <c r="A220" s="102">
        <v>10</v>
      </c>
      <c r="B220" s="103">
        <v>0</v>
      </c>
      <c r="C220" s="103">
        <v>0</v>
      </c>
      <c r="D220" s="83" t="s">
        <v>354</v>
      </c>
      <c r="E220" s="69"/>
      <c r="F220" s="69"/>
      <c r="G220" s="84"/>
    </row>
    <row r="221" spans="1:7" ht="41.4" x14ac:dyDescent="0.3">
      <c r="A221" s="82">
        <f>A220</f>
        <v>10</v>
      </c>
      <c r="B221" s="103">
        <v>0</v>
      </c>
      <c r="C221" s="102">
        <v>1</v>
      </c>
      <c r="D221" s="85" t="s">
        <v>355</v>
      </c>
      <c r="E221" s="87" t="s">
        <v>185</v>
      </c>
      <c r="F221" s="87">
        <v>12</v>
      </c>
      <c r="G221" s="88" t="s">
        <v>10</v>
      </c>
    </row>
    <row r="222" spans="1:7" x14ac:dyDescent="0.3">
      <c r="A222" s="82">
        <f t="shared" ref="A222:A230" si="4">A221</f>
        <v>10</v>
      </c>
      <c r="B222" s="103">
        <v>0</v>
      </c>
      <c r="C222" s="102">
        <v>2</v>
      </c>
      <c r="D222" s="85" t="s">
        <v>356</v>
      </c>
      <c r="E222" s="87" t="s">
        <v>185</v>
      </c>
      <c r="F222" s="87">
        <v>12</v>
      </c>
      <c r="G222" s="88" t="s">
        <v>45</v>
      </c>
    </row>
    <row r="223" spans="1:7" ht="27.6" x14ac:dyDescent="0.3">
      <c r="A223" s="82">
        <f t="shared" si="4"/>
        <v>10</v>
      </c>
      <c r="B223" s="103">
        <v>0</v>
      </c>
      <c r="C223" s="102">
        <v>3</v>
      </c>
      <c r="D223" s="85" t="s">
        <v>357</v>
      </c>
      <c r="E223" s="87" t="s">
        <v>185</v>
      </c>
      <c r="F223" s="87">
        <v>12</v>
      </c>
      <c r="G223" s="88" t="s">
        <v>10</v>
      </c>
    </row>
    <row r="224" spans="1:7" s="73" customFormat="1" ht="27.6" x14ac:dyDescent="0.3">
      <c r="A224" s="82">
        <f t="shared" si="4"/>
        <v>10</v>
      </c>
      <c r="B224" s="103">
        <v>0</v>
      </c>
      <c r="C224" s="102">
        <v>4</v>
      </c>
      <c r="D224" s="85" t="s">
        <v>358</v>
      </c>
      <c r="E224" s="87" t="s">
        <v>147</v>
      </c>
      <c r="F224" s="87">
        <v>2</v>
      </c>
      <c r="G224" s="88" t="s">
        <v>10</v>
      </c>
    </row>
    <row r="225" spans="1:7" s="73" customFormat="1" x14ac:dyDescent="0.3">
      <c r="A225" s="82">
        <f t="shared" si="4"/>
        <v>10</v>
      </c>
      <c r="B225" s="103">
        <v>0</v>
      </c>
      <c r="C225" s="102">
        <v>5</v>
      </c>
      <c r="D225" s="85" t="s">
        <v>359</v>
      </c>
      <c r="E225" s="69" t="s">
        <v>142</v>
      </c>
      <c r="F225" s="69">
        <v>4</v>
      </c>
      <c r="G225" s="88" t="s">
        <v>10</v>
      </c>
    </row>
    <row r="226" spans="1:7" ht="82.8" x14ac:dyDescent="0.3">
      <c r="A226" s="82">
        <f t="shared" si="4"/>
        <v>10</v>
      </c>
      <c r="B226" s="103">
        <v>0</v>
      </c>
      <c r="C226" s="102">
        <v>6</v>
      </c>
      <c r="D226" s="85" t="s">
        <v>360</v>
      </c>
      <c r="E226" s="87" t="s">
        <v>185</v>
      </c>
      <c r="F226" s="87">
        <v>12</v>
      </c>
      <c r="G226" s="88" t="s">
        <v>10</v>
      </c>
    </row>
    <row r="227" spans="1:7" ht="55.2" x14ac:dyDescent="0.3">
      <c r="A227" s="82">
        <f t="shared" si="4"/>
        <v>10</v>
      </c>
      <c r="B227" s="103">
        <v>0</v>
      </c>
      <c r="C227" s="102">
        <v>7</v>
      </c>
      <c r="D227" s="85" t="s">
        <v>361</v>
      </c>
      <c r="E227" s="87" t="s">
        <v>158</v>
      </c>
      <c r="F227" s="87">
        <v>1</v>
      </c>
      <c r="G227" s="88" t="s">
        <v>10</v>
      </c>
    </row>
    <row r="228" spans="1:7" s="73" customFormat="1" ht="27.6" x14ac:dyDescent="0.3">
      <c r="A228" s="82">
        <f t="shared" si="4"/>
        <v>10</v>
      </c>
      <c r="B228" s="103">
        <v>0</v>
      </c>
      <c r="C228" s="102">
        <v>8</v>
      </c>
      <c r="D228" s="85" t="s">
        <v>362</v>
      </c>
      <c r="E228" s="69" t="s">
        <v>142</v>
      </c>
      <c r="F228" s="69">
        <v>4</v>
      </c>
      <c r="G228" s="88" t="s">
        <v>10</v>
      </c>
    </row>
    <row r="229" spans="1:7" x14ac:dyDescent="0.3">
      <c r="A229" s="82">
        <f t="shared" si="4"/>
        <v>10</v>
      </c>
      <c r="B229" s="103">
        <v>0</v>
      </c>
      <c r="C229" s="102">
        <v>9</v>
      </c>
      <c r="D229" s="85" t="s">
        <v>363</v>
      </c>
      <c r="E229" s="87" t="s">
        <v>185</v>
      </c>
      <c r="F229" s="87">
        <v>12</v>
      </c>
      <c r="G229" s="88" t="s">
        <v>10</v>
      </c>
    </row>
    <row r="230" spans="1:7" ht="27.6" x14ac:dyDescent="0.3">
      <c r="A230" s="82">
        <f t="shared" si="4"/>
        <v>10</v>
      </c>
      <c r="B230" s="103">
        <v>0</v>
      </c>
      <c r="C230" s="102">
        <v>10</v>
      </c>
      <c r="D230" s="85" t="s">
        <v>364</v>
      </c>
      <c r="E230" s="87" t="s">
        <v>147</v>
      </c>
      <c r="F230" s="87">
        <v>2</v>
      </c>
      <c r="G230" s="88" t="s">
        <v>10</v>
      </c>
    </row>
    <row r="231" spans="1:7" x14ac:dyDescent="0.3">
      <c r="A231" s="102">
        <v>11</v>
      </c>
      <c r="B231" s="103">
        <v>0</v>
      </c>
      <c r="C231" s="103">
        <v>0</v>
      </c>
      <c r="D231" s="83" t="s">
        <v>365</v>
      </c>
      <c r="E231" s="69"/>
      <c r="F231" s="69"/>
      <c r="G231" s="84"/>
    </row>
    <row r="232" spans="1:7" ht="69" x14ac:dyDescent="0.3">
      <c r="A232" s="102">
        <v>11</v>
      </c>
      <c r="B232" s="103">
        <v>0</v>
      </c>
      <c r="C232" s="102">
        <v>1</v>
      </c>
      <c r="D232" s="85" t="s">
        <v>366</v>
      </c>
      <c r="E232" s="69" t="s">
        <v>138</v>
      </c>
      <c r="F232" s="69">
        <v>52</v>
      </c>
      <c r="G232" s="88" t="s">
        <v>10</v>
      </c>
    </row>
    <row r="233" spans="1:7" s="73" customFormat="1" ht="69" x14ac:dyDescent="0.3">
      <c r="A233" s="102">
        <v>11</v>
      </c>
      <c r="B233" s="103">
        <v>0</v>
      </c>
      <c r="C233" s="102">
        <v>2</v>
      </c>
      <c r="D233" s="85" t="s">
        <v>367</v>
      </c>
      <c r="E233" s="69" t="s">
        <v>142</v>
      </c>
      <c r="F233" s="69">
        <v>4</v>
      </c>
      <c r="G233" s="88" t="s">
        <v>10</v>
      </c>
    </row>
    <row r="234" spans="1:7" x14ac:dyDescent="0.3">
      <c r="A234" s="102">
        <v>11</v>
      </c>
      <c r="B234" s="103">
        <v>0</v>
      </c>
      <c r="C234" s="102">
        <v>3</v>
      </c>
      <c r="D234" s="85" t="s">
        <v>368</v>
      </c>
      <c r="E234" s="69" t="s">
        <v>142</v>
      </c>
      <c r="F234" s="69">
        <v>4</v>
      </c>
      <c r="G234" s="88" t="s">
        <v>10</v>
      </c>
    </row>
    <row r="235" spans="1:7" ht="27.6" x14ac:dyDescent="0.3">
      <c r="A235" s="102">
        <v>11</v>
      </c>
      <c r="B235" s="103">
        <v>0</v>
      </c>
      <c r="C235" s="102">
        <v>4</v>
      </c>
      <c r="D235" s="85" t="s">
        <v>369</v>
      </c>
      <c r="E235" s="87" t="s">
        <v>185</v>
      </c>
      <c r="F235" s="87">
        <v>12</v>
      </c>
      <c r="G235" s="88" t="s">
        <v>10</v>
      </c>
    </row>
    <row r="236" spans="1:7" ht="41.4" x14ac:dyDescent="0.3">
      <c r="A236" s="102">
        <v>11</v>
      </c>
      <c r="B236" s="103">
        <v>0</v>
      </c>
      <c r="C236" s="102">
        <v>5</v>
      </c>
      <c r="D236" s="85" t="s">
        <v>370</v>
      </c>
      <c r="E236" s="87" t="s">
        <v>185</v>
      </c>
      <c r="F236" s="87">
        <v>12</v>
      </c>
      <c r="G236" s="88" t="s">
        <v>10</v>
      </c>
    </row>
    <row r="237" spans="1:7" ht="55.2" x14ac:dyDescent="0.3">
      <c r="A237" s="102">
        <v>11</v>
      </c>
      <c r="B237" s="103">
        <v>0</v>
      </c>
      <c r="C237" s="102">
        <v>6</v>
      </c>
      <c r="D237" s="85" t="s">
        <v>371</v>
      </c>
      <c r="E237" s="69" t="s">
        <v>142</v>
      </c>
      <c r="F237" s="69">
        <v>4</v>
      </c>
      <c r="G237" s="88" t="s">
        <v>10</v>
      </c>
    </row>
    <row r="238" spans="1:7" s="73" customFormat="1" x14ac:dyDescent="0.3">
      <c r="A238" s="102">
        <v>11</v>
      </c>
      <c r="B238" s="103">
        <v>0</v>
      </c>
      <c r="C238" s="102">
        <v>7</v>
      </c>
      <c r="D238" s="85" t="s">
        <v>372</v>
      </c>
      <c r="E238" s="69" t="s">
        <v>142</v>
      </c>
      <c r="F238" s="69">
        <v>4</v>
      </c>
      <c r="G238" s="88" t="s">
        <v>10</v>
      </c>
    </row>
    <row r="239" spans="1:7" s="73" customFormat="1" ht="27.6" x14ac:dyDescent="0.3">
      <c r="A239" s="102">
        <v>11</v>
      </c>
      <c r="B239" s="103">
        <v>0</v>
      </c>
      <c r="C239" s="102">
        <v>8</v>
      </c>
      <c r="D239" s="85" t="s">
        <v>373</v>
      </c>
      <c r="E239" s="69" t="s">
        <v>142</v>
      </c>
      <c r="F239" s="69">
        <v>4</v>
      </c>
      <c r="G239" s="88" t="s">
        <v>10</v>
      </c>
    </row>
    <row r="240" spans="1:7" s="73" customFormat="1" ht="27.6" x14ac:dyDescent="0.3">
      <c r="A240" s="102">
        <v>11</v>
      </c>
      <c r="B240" s="103">
        <v>0</v>
      </c>
      <c r="C240" s="102">
        <v>9</v>
      </c>
      <c r="D240" s="85" t="s">
        <v>374</v>
      </c>
      <c r="E240" s="87" t="s">
        <v>245</v>
      </c>
      <c r="F240" s="87"/>
      <c r="G240" s="88" t="s">
        <v>10</v>
      </c>
    </row>
    <row r="241" spans="1:7" x14ac:dyDescent="0.3">
      <c r="A241" s="102">
        <v>12</v>
      </c>
      <c r="B241" s="103">
        <v>0</v>
      </c>
      <c r="C241" s="103">
        <v>0</v>
      </c>
      <c r="D241" s="83" t="s">
        <v>29</v>
      </c>
      <c r="E241" s="69"/>
      <c r="F241" s="69"/>
      <c r="G241" s="84"/>
    </row>
    <row r="242" spans="1:7" ht="27.6" x14ac:dyDescent="0.3">
      <c r="A242" s="102">
        <v>12</v>
      </c>
      <c r="B242" s="103">
        <v>0</v>
      </c>
      <c r="C242" s="102">
        <v>1</v>
      </c>
      <c r="D242" s="85" t="s">
        <v>375</v>
      </c>
      <c r="E242" s="69" t="s">
        <v>138</v>
      </c>
      <c r="F242" s="69">
        <v>52</v>
      </c>
      <c r="G242" s="84" t="s">
        <v>45</v>
      </c>
    </row>
    <row r="243" spans="1:7" ht="55.2" x14ac:dyDescent="0.3">
      <c r="A243" s="102">
        <v>12</v>
      </c>
      <c r="B243" s="103">
        <v>0</v>
      </c>
      <c r="C243" s="102">
        <v>2</v>
      </c>
      <c r="D243" s="85" t="s">
        <v>376</v>
      </c>
      <c r="E243" s="69" t="s">
        <v>138</v>
      </c>
      <c r="F243" s="69">
        <v>52</v>
      </c>
      <c r="G243" s="88" t="s">
        <v>45</v>
      </c>
    </row>
    <row r="244" spans="1:7" ht="41.4" x14ac:dyDescent="0.3">
      <c r="A244" s="102">
        <v>12</v>
      </c>
      <c r="B244" s="103">
        <v>0</v>
      </c>
      <c r="C244" s="102">
        <v>3</v>
      </c>
      <c r="D244" s="85" t="s">
        <v>377</v>
      </c>
      <c r="E244" s="87" t="s">
        <v>185</v>
      </c>
      <c r="F244" s="87">
        <v>12</v>
      </c>
      <c r="G244" s="88" t="s">
        <v>45</v>
      </c>
    </row>
    <row r="245" spans="1:7" s="73" customFormat="1" ht="27.6" x14ac:dyDescent="0.3">
      <c r="A245" s="102">
        <v>12</v>
      </c>
      <c r="B245" s="103">
        <v>0</v>
      </c>
      <c r="C245" s="102">
        <v>5</v>
      </c>
      <c r="D245" s="85" t="s">
        <v>378</v>
      </c>
      <c r="E245" s="69" t="s">
        <v>142</v>
      </c>
      <c r="F245" s="69">
        <v>4</v>
      </c>
      <c r="G245" s="88" t="s">
        <v>10</v>
      </c>
    </row>
    <row r="246" spans="1:7" ht="41.4" x14ac:dyDescent="0.3">
      <c r="A246" s="102">
        <v>12</v>
      </c>
      <c r="B246" s="103">
        <v>0</v>
      </c>
      <c r="C246" s="102">
        <v>6</v>
      </c>
      <c r="D246" s="85" t="s">
        <v>379</v>
      </c>
      <c r="E246" s="69" t="s">
        <v>142</v>
      </c>
      <c r="F246" s="69">
        <v>4</v>
      </c>
      <c r="G246" s="84" t="s">
        <v>10</v>
      </c>
    </row>
    <row r="247" spans="1:7" s="73" customFormat="1" ht="27.6" x14ac:dyDescent="0.3">
      <c r="A247" s="102">
        <v>12</v>
      </c>
      <c r="B247" s="103">
        <v>0</v>
      </c>
      <c r="C247" s="102">
        <v>7</v>
      </c>
      <c r="D247" s="85" t="s">
        <v>380</v>
      </c>
      <c r="E247" s="69" t="s">
        <v>142</v>
      </c>
      <c r="F247" s="69">
        <v>4</v>
      </c>
      <c r="G247" s="88" t="s">
        <v>10</v>
      </c>
    </row>
    <row r="248" spans="1:7" ht="27.6" x14ac:dyDescent="0.3">
      <c r="A248" s="102">
        <v>12</v>
      </c>
      <c r="B248" s="103">
        <v>0</v>
      </c>
      <c r="C248" s="102">
        <v>8</v>
      </c>
      <c r="D248" s="85" t="s">
        <v>381</v>
      </c>
      <c r="E248" s="87" t="s">
        <v>185</v>
      </c>
      <c r="F248" s="87">
        <v>12</v>
      </c>
      <c r="G248" s="84" t="s">
        <v>45</v>
      </c>
    </row>
    <row r="249" spans="1:7" s="73" customFormat="1" x14ac:dyDescent="0.3">
      <c r="A249" s="74"/>
      <c r="B249" s="74"/>
      <c r="C249" s="74"/>
      <c r="D249" s="77"/>
      <c r="E249" s="75"/>
      <c r="F249" s="75"/>
      <c r="G249" s="78"/>
    </row>
    <row r="250" spans="1:7" x14ac:dyDescent="0.3">
      <c r="A250" s="79" t="s">
        <v>382</v>
      </c>
    </row>
    <row r="251" spans="1:7" x14ac:dyDescent="0.3">
      <c r="A251" s="79" t="s">
        <v>383</v>
      </c>
      <c r="D251" s="76" t="s">
        <v>384</v>
      </c>
    </row>
  </sheetData>
  <autoFilter ref="A2:G248" xr:uid="{FF900E12-BBDA-42D4-BCCF-CAEF60E30D97}"/>
  <mergeCells count="1">
    <mergeCell ref="A1:C1"/>
  </mergeCells>
  <pageMargins left="0.23622047244094491" right="0.23622047244094491" top="0.74803149606299213" bottom="0.74803149606299213" header="0.31496062992125984" footer="0.31496062992125984"/>
  <pageSetup paperSize="9" scale="99" fitToHeight="14" orientation="portrait" r:id="rId1"/>
  <headerFooter>
    <oddHeader>&amp;Lстр 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Перечень ИС</vt:lpstr>
      <vt:lpstr>График обслуживания</vt:lpstr>
      <vt:lpstr>'График обслуживания'!Заголовки_для_печати</vt:lpstr>
      <vt:lpstr>'Перечень ИС'!Заголовки_для_печати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 Николай Васильевич</dc:creator>
  <cp:lastModifiedBy>Матвеев Станислав Александрович</cp:lastModifiedBy>
  <cp:lastPrinted>2024-06-13T09:50:30Z</cp:lastPrinted>
  <dcterms:created xsi:type="dcterms:W3CDTF">2024-05-27T12:41:02Z</dcterms:created>
  <dcterms:modified xsi:type="dcterms:W3CDTF">2024-06-24T08:27:21Z</dcterms:modified>
</cp:coreProperties>
</file>