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 showInkAnnotation="0" defaultThemeVersion="124226"/>
  <xr:revisionPtr revIDLastSave="0" documentId="13_ncr:1_{FEDF024E-F944-4006-8D63-98503895DD3E}" xr6:coauthVersionLast="36" xr6:coauthVersionMax="36" xr10:uidLastSave="{00000000-0000-0000-0000-000000000000}"/>
  <bookViews>
    <workbookView xWindow="0" yWindow="0" windowWidth="23040" windowHeight="8772" tabRatio="962" firstSheet="1" activeTab="2" xr2:uid="{00000000-000D-0000-FFFF-FFFF00000000}"/>
  </bookViews>
  <sheets>
    <sheet name="Расчет цены договора" sheetId="21" state="hidden" r:id="rId1"/>
    <sheet name="Свод" sheetId="22" r:id="rId2"/>
    <sheet name="Стуктура цены" sheetId="19" r:id="rId3"/>
    <sheet name="Лист1" sheetId="16" state="hidden" r:id="rId4"/>
  </sheets>
  <calcPr calcId="191029"/>
</workbook>
</file>

<file path=xl/calcChain.xml><?xml version="1.0" encoding="utf-8"?>
<calcChain xmlns="http://schemas.openxmlformats.org/spreadsheetml/2006/main">
  <c r="F57" i="19" l="1"/>
  <c r="F58" i="19"/>
  <c r="F59" i="19"/>
  <c r="F60" i="19"/>
  <c r="F62" i="19"/>
  <c r="F63" i="19"/>
  <c r="F8" i="19" l="1"/>
  <c r="F34" i="19" l="1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10" i="19"/>
  <c r="F11" i="19"/>
  <c r="F19" i="19" l="1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18" i="19"/>
  <c r="F14" i="19"/>
  <c r="F9" i="19"/>
  <c r="F71" i="19" l="1"/>
  <c r="F15" i="19" l="1"/>
  <c r="F64" i="19"/>
  <c r="F72" i="19" l="1"/>
  <c r="F75" i="19" s="1"/>
  <c r="C10" i="22" s="1"/>
  <c r="D10" i="22" s="1"/>
  <c r="E10" i="22" s="1"/>
  <c r="F10" i="21" l="1"/>
  <c r="F14" i="21"/>
  <c r="F15" i="21"/>
  <c r="F16" i="21"/>
  <c r="F17" i="21"/>
  <c r="F18" i="21"/>
  <c r="F19" i="21"/>
  <c r="F20" i="21"/>
  <c r="F13" i="21"/>
  <c r="F21" i="21" l="1"/>
  <c r="F11" i="21"/>
  <c r="E7" i="21" l="1"/>
  <c r="F7" i="21"/>
  <c r="F8" i="21" s="1"/>
  <c r="F22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Услуги по основной, поддерживающей уборке, включая уборку архивных, технических и складских помещений, прилегающей территории (до 5 метров от фасада зданий), банкоматов, расположенных в помещениях Объектов, и специализированные услуги.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Заполняется автоматически из приложения "Структуры цены"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Услуги по хозяйственному обслуживанию прилегающей территории (свыше 5 метров от фасада здания), включающие 
стоимость расходных материалов, расходы на приобретение инвентаря, противогололёдных средств для обработки прилегающей территории и средств, применяемые при оказании услуг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дополнительных услуг указываются единичные расценки за объем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Данные в колонке рассчитываются автоматически после заполнения структуры ценообразования (Приложение 2)</t>
        </r>
      </text>
    </comment>
  </commentList>
</comments>
</file>

<file path=xl/sharedStrings.xml><?xml version="1.0" encoding="utf-8"?>
<sst xmlns="http://schemas.openxmlformats.org/spreadsheetml/2006/main" count="138" uniqueCount="126">
  <si>
    <t>да</t>
  </si>
  <si>
    <t>нет</t>
  </si>
  <si>
    <t>Общая система налогообложения (НДС по действующей ставке)</t>
  </si>
  <si>
    <t>Упрощенная система налогообложения (НДС не облагается)</t>
  </si>
  <si>
    <t>Мойка остекления без применения промышленного альпинизма</t>
  </si>
  <si>
    <t>Очистка  фасада и элементов фасада/ козырька над входной группой, в том числе с применением промышленного альпинизма, внешних пожарных лестниц, наружных рекламных вывесок</t>
  </si>
  <si>
    <t>Химчистка ковролина</t>
  </si>
  <si>
    <t>Химчистка мягкой мебели</t>
  </si>
  <si>
    <t>Химчистка жалюзи, штор</t>
  </si>
  <si>
    <t>Генеральная уборка (послестроительная уборка)</t>
  </si>
  <si>
    <t xml:space="preserve">Чистка кровли и козырьков над входной группой от снега и сосулек с применением промышленного альпинизма и механизированной техники </t>
  </si>
  <si>
    <t>кв.м</t>
  </si>
  <si>
    <t xml:space="preserve">чел./час   </t>
  </si>
  <si>
    <t>Предоставление дополнительного персонала (без изменения стоимости в выходные и праздничные дни)</t>
  </si>
  <si>
    <t>Единица измерения</t>
  </si>
  <si>
    <t>Количество / объем в месяц</t>
  </si>
  <si>
    <t>Итого стоимость в руб. за месяц</t>
  </si>
  <si>
    <t>№ п/п</t>
  </si>
  <si>
    <t>Наименование оказываемой услуги</t>
  </si>
  <si>
    <t>Единица измерения услуги</t>
  </si>
  <si>
    <t>Объем оказываемых услуг (для дополнительных услуг - прогнозируемый объем)</t>
  </si>
  <si>
    <t>Предложение Участника</t>
  </si>
  <si>
    <t>Цена за 1 единицу услуги, рублей*</t>
  </si>
  <si>
    <t>Общая стоимость услуг, рублей</t>
  </si>
  <si>
    <r>
      <t xml:space="preserve">Раздел 1.  ОСНОВНЫЕ УСЛУГИ 
(все услуги, указанные в приложении № 2 к Договору являются составляющими основных услуг, указаных </t>
    </r>
    <r>
      <rPr>
        <b/>
        <i/>
        <sz val="10"/>
        <color theme="1"/>
        <rFont val="Arial"/>
        <family val="2"/>
        <charset val="204"/>
      </rPr>
      <t>в п.1,2 настоящего приложения</t>
    </r>
    <r>
      <rPr>
        <b/>
        <sz val="10"/>
        <color theme="1"/>
        <rFont val="Arial"/>
        <family val="2"/>
        <charset val="204"/>
      </rPr>
      <t>)</t>
    </r>
  </si>
  <si>
    <t>кв.м.</t>
  </si>
  <si>
    <t>ИТОГО раздел 1</t>
  </si>
  <si>
    <t xml:space="preserve">Раздел 2. Услуги по уборке прилегающей территории (свыше 5 метров от фасада зданий) </t>
  </si>
  <si>
    <t>2.1.</t>
  </si>
  <si>
    <t>ИТОГО раздел 2</t>
  </si>
  <si>
    <t>3.1.</t>
  </si>
  <si>
    <t>3.2.</t>
  </si>
  <si>
    <t>3.3.</t>
  </si>
  <si>
    <t>ИТОГО раздел 3</t>
  </si>
  <si>
    <t>Ценовое предложение, рублей с учетом нашей формы налогообложения.</t>
  </si>
  <si>
    <t>Количество месяцев оказания услуг</t>
  </si>
  <si>
    <t>3.4</t>
  </si>
  <si>
    <t>3.5</t>
  </si>
  <si>
    <t>3.6</t>
  </si>
  <si>
    <t>3.7</t>
  </si>
  <si>
    <t>3.8</t>
  </si>
  <si>
    <t>Услуги по хозяйственному обслуживанию помещений (за исключением дополнительных работ), в т.ч. уборка прилегающей территории до 5 м от фасадов зданий</t>
  </si>
  <si>
    <t>Услуги по хозяйственному обслуживанию прилегающей территории (свыше 5 м от фасадов зданий)</t>
  </si>
  <si>
    <t>Раздел 3. ДОПОЛНИТЕЛЬНЫЕ УСЛУГИ 
(Не входят в состав основных, в т.ч. специализированных, оказываются по заявкам Заказчика в случае возникновения потребности)</t>
  </si>
  <si>
    <t>Расчет цены договора 
и единичные расценки</t>
  </si>
  <si>
    <t>Наименование</t>
  </si>
  <si>
    <t xml:space="preserve">ВАЖНО!  Заполняются только ячейки с желтой заливкой </t>
  </si>
  <si>
    <t>Статьи затрат и расходов</t>
  </si>
  <si>
    <t>1. Затраты на персонал</t>
  </si>
  <si>
    <t>Тип уборки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</si>
  <si>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</si>
  <si>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</si>
  <si>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</si>
  <si>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</si>
  <si>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Должность</t>
  </si>
  <si>
    <t>Итого затраты на персонал в месяц с учетом налоговой и иной нагрузки на ФОТ, рублей</t>
  </si>
  <si>
    <t>2. Затраты на моющие средства и расходные материалы</t>
  </si>
  <si>
    <t>Затраты на 1 ед., руб.</t>
  </si>
  <si>
    <t>Количество единиц в месяц</t>
  </si>
  <si>
    <t>Затраты в месяц, руб.</t>
  </si>
  <si>
    <t>Итого затраты на моющие средства и расходные материалы в месяц, рублей</t>
  </si>
  <si>
    <t xml:space="preserve">3. Прочие накладные расходы ( Аренда, услуги связи, транспортные расходы, кадровый учет, бух.учет, банковское обслуживание, подменный состав, спецодежда,  амортизация оборудования и др. расходы </t>
  </si>
  <si>
    <t xml:space="preserve">Наименование </t>
  </si>
  <si>
    <t>Итого затранты на прочие накладные расходы в месяц, рублей</t>
  </si>
  <si>
    <t>Итого затраты без учета налоговой нагрузки на прибыль, рублей в месяц:</t>
  </si>
  <si>
    <r>
      <t xml:space="preserve">Прибыль контрагента в месяц, </t>
    </r>
    <r>
      <rPr>
        <b/>
        <sz val="10"/>
        <color rgb="FFFF0000"/>
        <rFont val="Calibri"/>
        <family val="2"/>
        <charset val="204"/>
        <scheme val="minor"/>
      </rPr>
      <t>(указывается в процентах)</t>
    </r>
  </si>
  <si>
    <r>
      <t xml:space="preserve">Налоговая нагрузка на прибыль </t>
    </r>
    <r>
      <rPr>
        <b/>
        <sz val="10"/>
        <color rgb="FFFF0000"/>
        <rFont val="Calibri"/>
        <family val="2"/>
        <charset val="204"/>
        <scheme val="minor"/>
      </rPr>
      <t>(указывается в процентах)</t>
    </r>
  </si>
  <si>
    <t>Затраты на технический персонал</t>
  </si>
  <si>
    <t>Затраты на административный персонал</t>
  </si>
  <si>
    <t>Изучив документацию конкурентной процедуры закупки на право заключения договора на _______________________, включая прилагаемые в составе документации настоящей конкурентной процедуры закупки требования к закупаемой продукции (описание предмета закупки) и проект договора, __________________________ (заполняется Участником – наименование Участника с указанием организационно-правовой формы) в лице ______________ (заполняется Участником – наименование должности, Ф.И.О. руководителя, уполномоченного лица) представляет:</t>
  </si>
  <si>
    <t>2. Сведения о структуре затрат в соответствии с приложением № 2 к настоящей форме.</t>
  </si>
  <si>
    <t>керамик блеск 1 л</t>
  </si>
  <si>
    <t>мыло хоз. аист с глицерином</t>
  </si>
  <si>
    <t>Освежитель воздуха Glade Пион и сочные ягоды 300 мл</t>
  </si>
  <si>
    <t>виледа перчатки рез. многоцелевые зеленые s</t>
  </si>
  <si>
    <t>виледа перчатки рез. многоцелевые зеленые m</t>
  </si>
  <si>
    <t>альфа гель 0,75 мл концентрат для сантех. и др. поверхностей ржавчина, накипь</t>
  </si>
  <si>
    <t xml:space="preserve">салфетка красная из микрофибры 30*30 см </t>
  </si>
  <si>
    <t xml:space="preserve">санокс гель чист.ср.750 мл./аист </t>
  </si>
  <si>
    <t>мейджек дроп 500 мл концентрированное ср. нейтральное для посуды</t>
  </si>
  <si>
    <t xml:space="preserve">крем cif </t>
  </si>
  <si>
    <t>губки для посуды макси супер 5 шт</t>
  </si>
  <si>
    <t>лазурит моющ.ср.5 л/аист/</t>
  </si>
  <si>
    <t xml:space="preserve">салфетка из микрофибры 30*30 см зеленая </t>
  </si>
  <si>
    <t>одноразовые медицинские перчатки</t>
  </si>
  <si>
    <t>мешки д/мус 120 л 52 мкм 108*70 (смесовка)</t>
  </si>
  <si>
    <t>мешки д/мусора марка медведь 250 л/130*100см /тип 3</t>
  </si>
  <si>
    <t>мешки для мусора 60 л.30 шт в рулоне</t>
  </si>
  <si>
    <t>мешки для мусора 30 л 50 шт в рулоне</t>
  </si>
  <si>
    <t>мешки для мусора 30 л/белые в рулоне 50 шт</t>
  </si>
  <si>
    <t>салфетка виледа квик стар микро 38*40 голубая</t>
  </si>
  <si>
    <t>чистящее ср. хелп 750 мл тригер</t>
  </si>
  <si>
    <t>спрей клинер 500 мл с тригером</t>
  </si>
  <si>
    <t>интерьер офис 1 л</t>
  </si>
  <si>
    <t xml:space="preserve">салфетка из микрофибры 30*30 см синяя </t>
  </si>
  <si>
    <t>виледа губка мира клин белая 12*7,5 см</t>
  </si>
  <si>
    <t>смс ариель автомат 450 г колор</t>
  </si>
  <si>
    <t>мистер пропер чист. ср-во 400 г отбелив. для стирки мопов</t>
  </si>
  <si>
    <t>асе отбеливатель</t>
  </si>
  <si>
    <t xml:space="preserve">антистатик кондиционер ленор </t>
  </si>
  <si>
    <t>формула х-5 (ср-во) от скотча 0,500</t>
  </si>
  <si>
    <t xml:space="preserve">моп спринт плюс троник 50 см белый/синие полоски </t>
  </si>
  <si>
    <t xml:space="preserve">моп спринт плюс троник 40 см белый/синие полоски </t>
  </si>
  <si>
    <t>совок для мусора со щеткой "ленивка"</t>
  </si>
  <si>
    <t>ведро пластик 7л</t>
  </si>
  <si>
    <t>щетка для посуды пластик поли с длинной ручкой</t>
  </si>
  <si>
    <t xml:space="preserve">щетка-утюжок пластик большой макси </t>
  </si>
  <si>
    <t>лимп знак "осторожно мокрый пол"</t>
  </si>
  <si>
    <t>Порошок стиральный автомат Ariel Professional</t>
  </si>
  <si>
    <t>Антисептик кожный ЕвроLux антибактериальный спиртовой 5 л</t>
  </si>
  <si>
    <t xml:space="preserve"> Итого затраты на оказание услуг в месяц, рублей</t>
  </si>
  <si>
    <t xml:space="preserve"> Ценовое предложение</t>
  </si>
  <si>
    <t xml:space="preserve"> Предложение учстника, единичная расценка (за 1 кв.м.) </t>
  </si>
  <si>
    <t>Стоимость всех оказываемых  услуг руб. в месяц</t>
  </si>
  <si>
    <t>Стоимость всех оказываемых  услуг   руб. на 24 месяца</t>
  </si>
  <si>
    <t xml:space="preserve">Сведения о структуре затрат </t>
  </si>
  <si>
    <t xml:space="preserve"> Площадь офисных, вспомогательных, общего пользования, санитарных  помещений, (м2) </t>
  </si>
  <si>
    <t>Адрес и наименование объекта</t>
  </si>
  <si>
    <t>Приложение №5 к Документации конкурентной процедуры закупки</t>
  </si>
  <si>
    <t xml:space="preserve">Приложение № 5.1_Сведения о структуре затрат </t>
  </si>
  <si>
    <t>Российская Федерация, 115280, г. Москва, ул. Ленинская Слобода, д.19, БЦ «Омега-Плаза», 3-ий этаж</t>
  </si>
  <si>
    <t>Оператор-уборщик, поддерживающая уборка (пон -пятница с 08:00-19:00)</t>
  </si>
  <si>
    <t>Оператор-уборщик, основная уборка (пон-четверг -19:00-23:59,                                           пятница-с 19:00, кол-во сотрудников по необходимости:
оказываются только услуги: Удаление мусора из мусорных корзин, вынос мусора в места сбора, замена пакетов для мусора )</t>
  </si>
  <si>
    <t>Оператор-уборщик, основная уборка (суббота-воскресенье - в течение дня)</t>
  </si>
  <si>
    <t>Менеджер объекта (ежедневно на Объекте/удаленно по мере необходимости)</t>
  </si>
  <si>
    <t>Кофе леди (пон -пятница с 08:00-19:00)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</si>
</sst>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#,##0.00&quot;р.&quot;"/>
    <numFmt numFmtId="166" formatCode="0.0"/>
    <numFmt numFmtId="167" formatCode="#,##0.00\ _₽"/>
    <numFmt numFmtId="168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206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164" fontId="18" fillId="0" borderId="0" applyFont="0" applyFill="0" applyBorder="0" applyAlignment="0" applyProtection="0"/>
  </cellStyleXfs>
  <cellXfs count="157">
    <xf numFmtId="0" fontId="0" fillId="0" borderId="0" xfId="0"/>
    <xf numFmtId="0" fontId="8" fillId="0" borderId="0" xfId="4" applyFont="1" applyProtection="1"/>
    <xf numFmtId="165" fontId="11" fillId="0" borderId="0" xfId="4" applyNumberFormat="1" applyFont="1" applyFill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4" fontId="6" fillId="0" borderId="1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15" fillId="0" borderId="10" xfId="0" applyFont="1" applyBorder="1" applyAlignment="1" applyProtection="1">
      <alignment horizontal="center" vertical="center" textRotation="180" wrapText="1"/>
      <protection hidden="1"/>
    </xf>
    <xf numFmtId="0" fontId="16" fillId="0" borderId="0" xfId="0" applyFont="1" applyAlignment="1" applyProtection="1">
      <alignment vertical="center" textRotation="180" wrapText="1"/>
      <protection hidden="1"/>
    </xf>
    <xf numFmtId="0" fontId="16" fillId="0" borderId="0" xfId="0" applyFont="1" applyBorder="1" applyAlignment="1" applyProtection="1">
      <alignment horizontal="center" vertical="center" textRotation="180" wrapText="1"/>
      <protection hidden="1"/>
    </xf>
    <xf numFmtId="0" fontId="16" fillId="0" borderId="0" xfId="0" applyFont="1" applyAlignment="1" applyProtection="1">
      <alignment horizontal="center" vertical="center" textRotation="180" wrapText="1"/>
      <protection hidden="1"/>
    </xf>
    <xf numFmtId="4" fontId="6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 vertical="top"/>
      <protection hidden="1"/>
    </xf>
    <xf numFmtId="0" fontId="9" fillId="0" borderId="0" xfId="0" applyFont="1" applyAlignment="1" applyProtection="1">
      <alignment horizontal="center"/>
      <protection hidden="1"/>
    </xf>
    <xf numFmtId="4" fontId="6" fillId="0" borderId="8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16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/>
      <protection hidden="1"/>
    </xf>
    <xf numFmtId="4" fontId="6" fillId="0" borderId="4" xfId="0" applyNumberFormat="1" applyFont="1" applyBorder="1" applyAlignment="1" applyProtection="1">
      <alignment horizontal="center" vertical="center" wrapText="1"/>
      <protection hidden="1"/>
    </xf>
    <xf numFmtId="4" fontId="9" fillId="5" borderId="4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wrapText="1"/>
      <protection hidden="1"/>
    </xf>
    <xf numFmtId="49" fontId="6" fillId="0" borderId="1" xfId="0" applyNumberFormat="1" applyFont="1" applyBorder="1" applyAlignment="1" applyProtection="1">
      <alignment vertical="center" wrapText="1"/>
      <protection hidden="1"/>
    </xf>
    <xf numFmtId="0" fontId="6" fillId="2" borderId="1" xfId="8" applyFont="1" applyFill="1" applyBorder="1" applyAlignment="1" applyProtection="1">
      <alignment horizontal="left" vertical="center" wrapText="1"/>
      <protection hidden="1"/>
    </xf>
    <xf numFmtId="0" fontId="6" fillId="2" borderId="1" xfId="8" applyFont="1" applyFill="1" applyBorder="1" applyAlignment="1" applyProtection="1">
      <alignment horizontal="center" vertical="center" wrapText="1"/>
      <protection hidden="1"/>
    </xf>
    <xf numFmtId="167" fontId="6" fillId="0" borderId="1" xfId="0" applyNumberFormat="1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left" vertical="center" wrapText="1"/>
      <protection hidden="1"/>
    </xf>
    <xf numFmtId="166" fontId="6" fillId="7" borderId="1" xfId="0" applyNumberFormat="1" applyFont="1" applyFill="1" applyBorder="1" applyAlignment="1" applyProtection="1">
      <alignment horizontal="center" vertical="center" wrapText="1"/>
      <protection hidden="1"/>
    </xf>
    <xf numFmtId="165" fontId="20" fillId="2" borderId="1" xfId="4" applyNumberFormat="1" applyFont="1" applyFill="1" applyBorder="1" applyAlignment="1" applyProtection="1">
      <alignment horizontal="center" vertical="center" wrapText="1"/>
    </xf>
    <xf numFmtId="0" fontId="20" fillId="2" borderId="3" xfId="4" applyFont="1" applyFill="1" applyBorder="1" applyAlignment="1" applyProtection="1">
      <alignment horizontal="center" vertical="center" wrapText="1"/>
    </xf>
    <xf numFmtId="0" fontId="0" fillId="2" borderId="0" xfId="0" applyFill="1" applyProtection="1">
      <protection hidden="1"/>
    </xf>
    <xf numFmtId="0" fontId="19" fillId="9" borderId="11" xfId="0" applyFont="1" applyFill="1" applyBorder="1" applyAlignment="1" applyProtection="1">
      <alignment horizontal="center" vertical="center" wrapText="1"/>
      <protection hidden="1"/>
    </xf>
    <xf numFmtId="0" fontId="19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3" fontId="21" fillId="2" borderId="16" xfId="1" applyNumberFormat="1" applyFont="1" applyFill="1" applyBorder="1" applyAlignment="1">
      <alignment horizontal="center" vertical="center" wrapText="1"/>
    </xf>
    <xf numFmtId="3" fontId="21" fillId="2" borderId="1" xfId="13" applyNumberFormat="1" applyFont="1" applyFill="1" applyBorder="1" applyAlignment="1">
      <alignment horizontal="center" vertical="center" wrapText="1"/>
    </xf>
    <xf numFmtId="4" fontId="21" fillId="2" borderId="17" xfId="1" applyNumberFormat="1" applyFont="1" applyFill="1" applyBorder="1" applyAlignment="1">
      <alignment horizontal="center" vertical="center" wrapText="1"/>
    </xf>
    <xf numFmtId="4" fontId="21" fillId="4" borderId="16" xfId="1" applyNumberFormat="1" applyFont="1" applyFill="1" applyBorder="1" applyAlignment="1">
      <alignment vertical="center" wrapText="1"/>
    </xf>
    <xf numFmtId="4" fontId="21" fillId="4" borderId="1" xfId="1" applyNumberFormat="1" applyFont="1" applyFill="1" applyBorder="1" applyAlignment="1">
      <alignment horizontal="center" vertical="center" wrapText="1"/>
    </xf>
    <xf numFmtId="0" fontId="21" fillId="4" borderId="17" xfId="1" applyFont="1" applyFill="1" applyBorder="1" applyAlignment="1">
      <alignment horizontal="center" vertical="center" wrapText="1"/>
    </xf>
    <xf numFmtId="4" fontId="21" fillId="4" borderId="17" xfId="1" applyNumberFormat="1" applyFont="1" applyFill="1" applyBorder="1" applyAlignment="1" applyProtection="1">
      <alignment horizontal="center" vertical="center" wrapText="1"/>
      <protection hidden="1"/>
    </xf>
    <xf numFmtId="4" fontId="24" fillId="10" borderId="17" xfId="1" applyNumberFormat="1" applyFont="1" applyFill="1" applyBorder="1" applyAlignment="1" applyProtection="1">
      <alignment horizontal="center" vertical="center" wrapText="1"/>
      <protection hidden="1"/>
    </xf>
    <xf numFmtId="4" fontId="24" fillId="4" borderId="17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21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3" borderId="17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18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4" xfId="1" applyNumberFormat="1" applyFont="1" applyFill="1" applyBorder="1" applyAlignment="1" applyProtection="1">
      <alignment horizontal="center" vertical="center" wrapText="1"/>
      <protection locked="0"/>
    </xf>
    <xf numFmtId="168" fontId="2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27" fillId="0" borderId="0" xfId="0" applyFont="1"/>
    <xf numFmtId="49" fontId="27" fillId="0" borderId="0" xfId="0" applyNumberFormat="1" applyFont="1" applyBorder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30" fillId="2" borderId="5" xfId="0" applyFont="1" applyFill="1" applyBorder="1" applyAlignment="1" applyProtection="1">
      <alignment horizontal="center" vertical="center" wrapText="1"/>
      <protection hidden="1"/>
    </xf>
    <xf numFmtId="4" fontId="31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Protection="1">
      <protection hidden="1"/>
    </xf>
    <xf numFmtId="0" fontId="0" fillId="3" borderId="0" xfId="0" applyFont="1" applyFill="1" applyProtection="1">
      <protection hidden="1"/>
    </xf>
    <xf numFmtId="0" fontId="19" fillId="0" borderId="21" xfId="0" applyFont="1" applyFill="1" applyBorder="1" applyAlignment="1" applyProtection="1">
      <alignment horizontal="center" vertical="center" wrapText="1"/>
      <protection hidden="1"/>
    </xf>
    <xf numFmtId="2" fontId="28" fillId="2" borderId="1" xfId="0" applyNumberFormat="1" applyFont="1" applyFill="1" applyBorder="1" applyAlignment="1" applyProtection="1">
      <alignment horizontal="center" vertical="center"/>
      <protection hidden="1"/>
    </xf>
    <xf numFmtId="4" fontId="32" fillId="11" borderId="20" xfId="1" applyNumberFormat="1" applyFont="1" applyFill="1" applyBorder="1" applyAlignment="1" applyProtection="1">
      <alignment horizontal="center" vertical="center" wrapText="1"/>
      <protection hidden="1"/>
    </xf>
    <xf numFmtId="3" fontId="21" fillId="2" borderId="1" xfId="1" applyNumberFormat="1" applyFont="1" applyFill="1" applyBorder="1" applyAlignment="1" applyProtection="1">
      <alignment horizontal="center" vertical="center" wrapText="1"/>
    </xf>
    <xf numFmtId="3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21" fillId="2" borderId="22" xfId="1" applyNumberFormat="1" applyFont="1" applyFill="1" applyBorder="1" applyAlignment="1">
      <alignment horizontal="center" vertical="center" wrapText="1"/>
    </xf>
    <xf numFmtId="3" fontId="21" fillId="2" borderId="8" xfId="13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7" borderId="25" xfId="0" applyFont="1" applyFill="1" applyBorder="1" applyAlignment="1">
      <alignment vertical="center" wrapText="1"/>
    </xf>
    <xf numFmtId="4" fontId="30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26" xfId="0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0" fontId="9" fillId="6" borderId="6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6" borderId="7" xfId="0" applyFont="1" applyFill="1" applyBorder="1" applyAlignment="1" applyProtection="1">
      <alignment horizontal="center" vertical="center" wrapText="1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0" fontId="9" fillId="6" borderId="9" xfId="0" applyFont="1" applyFill="1" applyBorder="1" applyAlignment="1" applyProtection="1">
      <alignment horizontal="center" vertical="center" wrapText="1"/>
      <protection hidden="1"/>
    </xf>
    <xf numFmtId="0" fontId="9" fillId="5" borderId="3" xfId="0" applyFont="1" applyFill="1" applyBorder="1" applyAlignment="1" applyProtection="1">
      <alignment horizontal="left" vertical="center" wrapText="1"/>
      <protection hidden="1"/>
    </xf>
    <xf numFmtId="0" fontId="9" fillId="5" borderId="6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horizontal="center" vertical="top" wrapText="1"/>
      <protection locked="0"/>
    </xf>
    <xf numFmtId="49" fontId="29" fillId="0" borderId="0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4" fontId="21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24" fillId="4" borderId="16" xfId="1" applyNumberFormat="1" applyFont="1" applyFill="1" applyBorder="1" applyAlignment="1">
      <alignment horizontal="right" vertical="center" wrapText="1"/>
    </xf>
    <xf numFmtId="4" fontId="24" fillId="4" borderId="1" xfId="1" applyNumberFormat="1" applyFont="1" applyFill="1" applyBorder="1" applyAlignment="1">
      <alignment horizontal="right" vertical="center" wrapText="1"/>
    </xf>
    <xf numFmtId="4" fontId="21" fillId="2" borderId="18" xfId="1" applyNumberFormat="1" applyFont="1" applyFill="1" applyBorder="1" applyAlignment="1">
      <alignment horizontal="center" vertical="center" wrapText="1"/>
    </xf>
    <xf numFmtId="4" fontId="21" fillId="2" borderId="6" xfId="1" applyNumberFormat="1" applyFont="1" applyFill="1" applyBorder="1" applyAlignment="1">
      <alignment horizontal="center" vertical="center" wrapText="1"/>
    </xf>
    <xf numFmtId="4" fontId="21" fillId="2" borderId="19" xfId="1" applyNumberFormat="1" applyFont="1" applyFill="1" applyBorder="1" applyAlignment="1">
      <alignment horizontal="center" vertical="center" wrapText="1"/>
    </xf>
    <xf numFmtId="3" fontId="21" fillId="2" borderId="3" xfId="1" applyNumberFormat="1" applyFont="1" applyFill="1" applyBorder="1" applyAlignment="1">
      <alignment horizontal="center" vertical="center" wrapText="1"/>
    </xf>
    <xf numFmtId="3" fontId="21" fillId="2" borderId="4" xfId="1" applyNumberFormat="1" applyFont="1" applyFill="1" applyBorder="1" applyAlignment="1">
      <alignment horizontal="center" vertical="center" wrapText="1"/>
    </xf>
    <xf numFmtId="10" fontId="21" fillId="3" borderId="3" xfId="1" applyNumberFormat="1" applyFont="1" applyFill="1" applyBorder="1" applyAlignment="1" applyProtection="1">
      <alignment horizontal="center" vertical="center" wrapText="1"/>
      <protection locked="0"/>
    </xf>
    <xf numFmtId="10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Border="1" applyAlignment="1">
      <alignment horizontal="right" vertical="center" wrapText="1"/>
    </xf>
    <xf numFmtId="0" fontId="22" fillId="3" borderId="3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6" fillId="12" borderId="0" xfId="1" applyFont="1" applyFill="1" applyBorder="1" applyAlignment="1">
      <alignment horizontal="center" vertical="center" wrapText="1"/>
    </xf>
    <xf numFmtId="0" fontId="21" fillId="12" borderId="0" xfId="1" applyFont="1" applyFill="1" applyBorder="1" applyAlignment="1">
      <alignment horizontal="center" vertical="center" wrapText="1"/>
    </xf>
    <xf numFmtId="2" fontId="21" fillId="0" borderId="0" xfId="1" applyNumberFormat="1" applyFont="1" applyBorder="1" applyAlignment="1">
      <alignment horizontal="center" vertical="center" wrapText="1"/>
    </xf>
    <xf numFmtId="0" fontId="23" fillId="4" borderId="16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7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4" fontId="21" fillId="0" borderId="18" xfId="1" applyNumberFormat="1" applyFont="1" applyFill="1" applyBorder="1" applyAlignment="1">
      <alignment horizontal="right" vertical="center" wrapText="1"/>
    </xf>
    <xf numFmtId="4" fontId="21" fillId="0" borderId="6" xfId="1" applyNumberFormat="1" applyFont="1" applyFill="1" applyBorder="1" applyAlignment="1">
      <alignment horizontal="right" vertical="center" wrapText="1"/>
    </xf>
    <xf numFmtId="4" fontId="21" fillId="0" borderId="4" xfId="1" applyNumberFormat="1" applyFont="1" applyFill="1" applyBorder="1" applyAlignment="1">
      <alignment horizontal="right" vertical="center" wrapText="1"/>
    </xf>
    <xf numFmtId="4" fontId="32" fillId="11" borderId="1" xfId="1" applyNumberFormat="1" applyFont="1" applyFill="1" applyBorder="1" applyAlignment="1">
      <alignment horizontal="right" vertical="center" wrapText="1"/>
    </xf>
    <xf numFmtId="4" fontId="21" fillId="0" borderId="1" xfId="1" applyNumberFormat="1" applyFont="1" applyFill="1" applyBorder="1" applyAlignment="1">
      <alignment horizontal="right" vertical="center" wrapText="1"/>
    </xf>
    <xf numFmtId="4" fontId="21" fillId="0" borderId="16" xfId="1" applyNumberFormat="1" applyFont="1" applyFill="1" applyBorder="1" applyAlignment="1">
      <alignment horizontal="right" vertical="center" wrapText="1"/>
    </xf>
    <xf numFmtId="165" fontId="20" fillId="2" borderId="3" xfId="4" applyNumberFormat="1" applyFont="1" applyFill="1" applyBorder="1" applyAlignment="1" applyProtection="1">
      <alignment horizontal="center" vertical="center" wrapText="1"/>
    </xf>
    <xf numFmtId="165" fontId="20" fillId="2" borderId="4" xfId="4" applyNumberFormat="1" applyFont="1" applyFill="1" applyBorder="1" applyAlignment="1" applyProtection="1">
      <alignment horizontal="center" vertical="center" wrapText="1"/>
    </xf>
    <xf numFmtId="4" fontId="24" fillId="3" borderId="18" xfId="1" applyNumberFormat="1" applyFont="1" applyFill="1" applyBorder="1" applyAlignment="1" applyProtection="1">
      <alignment horizontal="center" vertical="center" wrapText="1"/>
      <protection locked="0"/>
    </xf>
    <xf numFmtId="4" fontId="24" fillId="4" borderId="18" xfId="1" applyNumberFormat="1" applyFont="1" applyFill="1" applyBorder="1" applyAlignment="1">
      <alignment horizontal="center" vertical="center" wrapText="1"/>
    </xf>
    <xf numFmtId="4" fontId="24" fillId="4" borderId="6" xfId="1" applyNumberFormat="1" applyFont="1" applyFill="1" applyBorder="1" applyAlignment="1">
      <alignment horizontal="center" vertical="center" wrapText="1"/>
    </xf>
    <xf numFmtId="4" fontId="24" fillId="4" borderId="4" xfId="1" applyNumberFormat="1" applyFont="1" applyFill="1" applyBorder="1" applyAlignment="1">
      <alignment horizontal="center" vertical="center" wrapText="1"/>
    </xf>
    <xf numFmtId="4" fontId="21" fillId="2" borderId="18" xfId="1" applyNumberFormat="1" applyFont="1" applyFill="1" applyBorder="1" applyAlignment="1">
      <alignment horizontal="left" vertical="center" wrapText="1"/>
    </xf>
    <xf numFmtId="4" fontId="21" fillId="2" borderId="4" xfId="1" applyNumberFormat="1" applyFont="1" applyFill="1" applyBorder="1" applyAlignment="1">
      <alignment horizontal="left" vertical="center" wrapText="1"/>
    </xf>
    <xf numFmtId="4" fontId="24" fillId="10" borderId="16" xfId="1" applyNumberFormat="1" applyFont="1" applyFill="1" applyBorder="1" applyAlignment="1">
      <alignment horizontal="right" vertical="center" wrapText="1"/>
    </xf>
    <xf numFmtId="4" fontId="24" fillId="10" borderId="1" xfId="1" applyNumberFormat="1" applyFont="1" applyFill="1" applyBorder="1" applyAlignment="1">
      <alignment horizontal="right" vertical="center" wrapText="1"/>
    </xf>
    <xf numFmtId="4" fontId="23" fillId="2" borderId="16" xfId="1" applyNumberFormat="1" applyFont="1" applyFill="1" applyBorder="1" applyAlignment="1">
      <alignment horizontal="center" vertical="center" wrapText="1"/>
    </xf>
    <xf numFmtId="4" fontId="23" fillId="2" borderId="1" xfId="1" applyNumberFormat="1" applyFont="1" applyFill="1" applyBorder="1" applyAlignment="1">
      <alignment horizontal="center" vertical="center" wrapText="1"/>
    </xf>
    <xf numFmtId="4" fontId="23" fillId="2" borderId="17" xfId="1" applyNumberFormat="1" applyFont="1" applyFill="1" applyBorder="1" applyAlignment="1">
      <alignment horizontal="center" vertical="center" wrapText="1"/>
    </xf>
    <xf numFmtId="3" fontId="23" fillId="4" borderId="23" xfId="1" applyNumberFormat="1" applyFont="1" applyFill="1" applyBorder="1" applyAlignment="1">
      <alignment horizontal="center" vertical="center" wrapText="1"/>
    </xf>
    <xf numFmtId="3" fontId="23" fillId="4" borderId="5" xfId="1" applyNumberFormat="1" applyFont="1" applyFill="1" applyBorder="1" applyAlignment="1">
      <alignment horizontal="center" vertical="center" wrapText="1"/>
    </xf>
    <xf numFmtId="3" fontId="23" fillId="4" borderId="1" xfId="1" applyNumberFormat="1" applyFont="1" applyFill="1" applyBorder="1" applyAlignment="1">
      <alignment horizontal="center" vertical="center" wrapText="1"/>
    </xf>
    <xf numFmtId="3" fontId="23" fillId="4" borderId="17" xfId="1" applyNumberFormat="1" applyFont="1" applyFill="1" applyBorder="1" applyAlignment="1">
      <alignment horizontal="center" vertical="center" wrapText="1"/>
    </xf>
    <xf numFmtId="4" fontId="21" fillId="4" borderId="3" xfId="1" applyNumberFormat="1" applyFont="1" applyFill="1" applyBorder="1" applyAlignment="1">
      <alignment horizontal="center" vertical="center" wrapText="1"/>
    </xf>
    <xf numFmtId="4" fontId="21" fillId="4" borderId="4" xfId="1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11 2" xfId="12" xr:uid="{00000000-0005-0000-0000-000001000000}"/>
    <cellStyle name="Обычный 2" xfId="3" xr:uid="{00000000-0005-0000-0000-000002000000}"/>
    <cellStyle name="Обычный 2 2" xfId="1" xr:uid="{00000000-0005-0000-0000-000003000000}"/>
    <cellStyle name="Обычный 2 3" xfId="6" xr:uid="{00000000-0005-0000-0000-000004000000}"/>
    <cellStyle name="Обычный 2 4" xfId="10" xr:uid="{00000000-0005-0000-0000-000005000000}"/>
    <cellStyle name="Обычный 3" xfId="4" xr:uid="{00000000-0005-0000-0000-000006000000}"/>
    <cellStyle name="Обычный 3 2" xfId="7" xr:uid="{00000000-0005-0000-0000-000007000000}"/>
    <cellStyle name="Обычный 3 3" xfId="11" xr:uid="{00000000-0005-0000-0000-000008000000}"/>
    <cellStyle name="Обычный 4" xfId="8" xr:uid="{00000000-0005-0000-0000-000009000000}"/>
    <cellStyle name="Финансовый" xfId="13" builtinId="3"/>
    <cellStyle name="Финансовый 2" xfId="2" xr:uid="{00000000-0005-0000-0000-00000B000000}"/>
    <cellStyle name="Финансовый 2 2" xfId="5" xr:uid="{00000000-0005-0000-0000-00000C000000}"/>
    <cellStyle name="Финансовый 2 3" xfId="9" xr:uid="{00000000-0005-0000-0000-00000D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1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9:E10" totalsRowShown="0" headerRowDxfId="7" dataDxfId="5" headerRowBorderDxfId="6" tableBorderDxfId="4">
  <autoFilter ref="B9:E10" xr:uid="{00000000-0009-0000-0100-000001000000}"/>
  <tableColumns count="4">
    <tableColumn id="4" xr3:uid="{00000000-0010-0000-0000-000004000000}" name=" Площадь офисных, вспомогательных, общего пользования, санитарных  помещений, (м2) " dataDxfId="3"/>
    <tableColumn id="7" xr3:uid="{00000000-0010-0000-0000-000007000000}" name=" Предложение учстника, единичная расценка (за 1 кв.м.) " dataDxfId="2">
      <calculatedColumnFormula>'Стуктура цены'!F75/Свод!B10</calculatedColumnFormula>
    </tableColumn>
    <tableColumn id="13" xr3:uid="{00000000-0010-0000-0000-00000D000000}" name="Стоимость всех оказываемых  услуг руб. в месяц" dataDxfId="1">
      <calculatedColumnFormula>Таблица1[] Таблица1[] Таблица1[ Площадь офисных, вспомогательных, общего пользования, санитарных  помещений, (м2) ]  *Таблица1[] Таблица1[] Таблица1[ Предложение учстника, единичная расценка (за 1 кв.м.) ]</calculatedColumnFormula>
    </tableColumn>
    <tableColumn id="1" xr3:uid="{3D720CF1-C0C2-4229-A7F5-AB7200ABEEE6}" name="Стоимость всех оказываемых  услуг   руб. на 24 месяца" dataDxfId="0">
      <calculatedColumnFormula>Таблица1[Стоимость всех оказываемых  услуг руб. в месяц]*24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4"/>
  <sheetViews>
    <sheetView topLeftCell="A3" workbookViewId="0">
      <selection activeCell="B10" sqref="B10"/>
    </sheetView>
  </sheetViews>
  <sheetFormatPr defaultColWidth="9.109375" defaultRowHeight="13.2" x14ac:dyDescent="0.25"/>
  <cols>
    <col min="1" max="1" width="6.6640625" style="7" customWidth="1"/>
    <col min="2" max="2" width="43.88671875" style="8" customWidth="1"/>
    <col min="3" max="3" width="11.5546875" style="7" customWidth="1"/>
    <col min="4" max="4" width="22.44140625" style="7" customWidth="1"/>
    <col min="5" max="5" width="22.109375" style="7" customWidth="1"/>
    <col min="6" max="6" width="20.6640625" style="7" customWidth="1"/>
    <col min="7" max="7" width="47.88671875" style="7" customWidth="1"/>
    <col min="8" max="8" width="10.109375" style="7" bestFit="1" customWidth="1"/>
    <col min="9" max="9" width="20.6640625" style="7" customWidth="1"/>
    <col min="10" max="10" width="9.109375" style="7"/>
    <col min="11" max="11" width="6.88671875" style="7" customWidth="1"/>
    <col min="12" max="12" width="2.33203125" style="7" hidden="1" customWidth="1"/>
    <col min="13" max="13" width="22" style="7" hidden="1" customWidth="1"/>
    <col min="14" max="16384" width="9.109375" style="7"/>
  </cols>
  <sheetData>
    <row r="1" spans="1:14" x14ac:dyDescent="0.25">
      <c r="A1" s="15"/>
      <c r="B1" s="4"/>
      <c r="C1" s="15"/>
      <c r="D1" s="15"/>
      <c r="E1" s="15"/>
      <c r="F1" s="15"/>
      <c r="G1" s="9"/>
      <c r="H1" s="9"/>
      <c r="I1" s="9"/>
      <c r="J1" s="9"/>
      <c r="K1" s="9"/>
      <c r="L1" s="9"/>
      <c r="M1" s="9"/>
      <c r="N1" s="9"/>
    </row>
    <row r="2" spans="1:14" ht="35.25" customHeight="1" x14ac:dyDescent="0.3">
      <c r="A2" s="95" t="s">
        <v>44</v>
      </c>
      <c r="B2" s="96"/>
      <c r="C2" s="96"/>
      <c r="D2" s="96"/>
      <c r="E2" s="96"/>
      <c r="F2" s="96"/>
    </row>
    <row r="3" spans="1:14" x14ac:dyDescent="0.25">
      <c r="A3" s="16"/>
      <c r="B3" s="16"/>
      <c r="C3" s="16"/>
      <c r="D3" s="16"/>
      <c r="E3" s="16"/>
      <c r="F3" s="16"/>
    </row>
    <row r="4" spans="1:14" ht="12.75" customHeight="1" x14ac:dyDescent="0.25">
      <c r="A4" s="97" t="s">
        <v>17</v>
      </c>
      <c r="B4" s="97" t="s">
        <v>18</v>
      </c>
      <c r="C4" s="97" t="s">
        <v>19</v>
      </c>
      <c r="D4" s="98" t="s">
        <v>20</v>
      </c>
      <c r="E4" s="100" t="s">
        <v>21</v>
      </c>
      <c r="F4" s="101"/>
    </row>
    <row r="5" spans="1:14" ht="57.75" customHeight="1" x14ac:dyDescent="0.25">
      <c r="A5" s="97"/>
      <c r="B5" s="97"/>
      <c r="C5" s="97"/>
      <c r="D5" s="99"/>
      <c r="E5" s="18" t="s">
        <v>22</v>
      </c>
      <c r="F5" s="18" t="s">
        <v>23</v>
      </c>
    </row>
    <row r="6" spans="1:14" x14ac:dyDescent="0.25">
      <c r="A6" s="84" t="s">
        <v>24</v>
      </c>
      <c r="B6" s="85"/>
      <c r="C6" s="85"/>
      <c r="D6" s="85"/>
      <c r="E6" s="85"/>
      <c r="F6" s="86"/>
    </row>
    <row r="7" spans="1:14" ht="78.75" customHeight="1" x14ac:dyDescent="0.25">
      <c r="A7" s="19">
        <v>1</v>
      </c>
      <c r="B7" s="34" t="s">
        <v>41</v>
      </c>
      <c r="C7" s="20" t="s">
        <v>25</v>
      </c>
      <c r="D7" s="35">
        <v>8638</v>
      </c>
      <c r="E7" s="17" t="e">
        <f>'Стуктура цены'!#REF!/D7</f>
        <v>#REF!</v>
      </c>
      <c r="F7" s="5" t="e">
        <f>'Стуктура цены'!#REF!*24</f>
        <v>#REF!</v>
      </c>
      <c r="G7" s="10"/>
      <c r="H7" s="11"/>
      <c r="I7" s="11"/>
      <c r="J7" s="11"/>
      <c r="K7" s="11"/>
      <c r="L7" s="11"/>
      <c r="M7" s="11"/>
    </row>
    <row r="8" spans="1:14" x14ac:dyDescent="0.25">
      <c r="A8" s="87" t="s">
        <v>26</v>
      </c>
      <c r="B8" s="88"/>
      <c r="C8" s="88"/>
      <c r="D8" s="88"/>
      <c r="E8" s="89"/>
      <c r="F8" s="6" t="e">
        <f>SUM(F7:F7)</f>
        <v>#REF!</v>
      </c>
      <c r="G8" s="12"/>
      <c r="H8" s="13"/>
      <c r="I8" s="13"/>
      <c r="J8" s="13"/>
      <c r="K8" s="13"/>
      <c r="L8" s="13"/>
      <c r="M8" s="13"/>
    </row>
    <row r="9" spans="1:14" ht="15" customHeight="1" x14ac:dyDescent="0.25">
      <c r="A9" s="90" t="s">
        <v>27</v>
      </c>
      <c r="B9" s="91"/>
      <c r="C9" s="91"/>
      <c r="D9" s="91"/>
      <c r="E9" s="91"/>
      <c r="F9" s="92"/>
      <c r="G9" s="12"/>
      <c r="H9" s="13"/>
      <c r="I9" s="13"/>
      <c r="J9" s="13"/>
      <c r="K9" s="13"/>
      <c r="L9" s="13"/>
      <c r="M9" s="13"/>
    </row>
    <row r="10" spans="1:14" ht="39.6" x14ac:dyDescent="0.25">
      <c r="A10" s="21" t="s">
        <v>28</v>
      </c>
      <c r="B10" s="34" t="s">
        <v>42</v>
      </c>
      <c r="C10" s="20" t="s">
        <v>25</v>
      </c>
      <c r="D10" s="35">
        <v>2708.2</v>
      </c>
      <c r="E10" s="22"/>
      <c r="F10" s="31">
        <f>D10*$E$10*24</f>
        <v>0</v>
      </c>
      <c r="G10" s="12"/>
      <c r="H10" s="13"/>
      <c r="I10" s="13"/>
      <c r="J10" s="13"/>
      <c r="K10" s="13"/>
      <c r="L10" s="13"/>
      <c r="M10" s="13"/>
    </row>
    <row r="11" spans="1:14" s="3" customFormat="1" ht="14.4" x14ac:dyDescent="0.3">
      <c r="A11" s="93" t="s">
        <v>29</v>
      </c>
      <c r="B11" s="94"/>
      <c r="C11" s="94"/>
      <c r="D11" s="94"/>
      <c r="E11" s="23"/>
      <c r="F11" s="26">
        <f>SUM(F10:F10)</f>
        <v>0</v>
      </c>
    </row>
    <row r="12" spans="1:14" ht="44.25" customHeight="1" x14ac:dyDescent="0.25">
      <c r="A12" s="84" t="s">
        <v>43</v>
      </c>
      <c r="B12" s="85"/>
      <c r="C12" s="85"/>
      <c r="D12" s="85"/>
      <c r="E12" s="85"/>
      <c r="F12" s="86"/>
      <c r="H12" s="14"/>
    </row>
    <row r="13" spans="1:14" ht="26.4" x14ac:dyDescent="0.25">
      <c r="A13" s="21" t="s">
        <v>30</v>
      </c>
      <c r="B13" s="29" t="s">
        <v>4</v>
      </c>
      <c r="C13" s="30" t="s">
        <v>11</v>
      </c>
      <c r="D13" s="30">
        <v>600</v>
      </c>
      <c r="E13" s="22"/>
      <c r="F13" s="25">
        <f>D13*E13</f>
        <v>0</v>
      </c>
    </row>
    <row r="14" spans="1:14" ht="66" x14ac:dyDescent="0.25">
      <c r="A14" s="21" t="s">
        <v>31</v>
      </c>
      <c r="B14" s="29" t="s">
        <v>5</v>
      </c>
      <c r="C14" s="30" t="s">
        <v>11</v>
      </c>
      <c r="D14" s="30">
        <v>600</v>
      </c>
      <c r="E14" s="22"/>
      <c r="F14" s="25">
        <f t="shared" ref="F14:F20" si="0">D14*E14</f>
        <v>0</v>
      </c>
    </row>
    <row r="15" spans="1:14" ht="52.8" x14ac:dyDescent="0.25">
      <c r="A15" s="21" t="s">
        <v>32</v>
      </c>
      <c r="B15" s="29" t="s">
        <v>10</v>
      </c>
      <c r="C15" s="30" t="s">
        <v>11</v>
      </c>
      <c r="D15" s="30">
        <v>1800</v>
      </c>
      <c r="E15" s="22"/>
      <c r="F15" s="25">
        <f t="shared" si="0"/>
        <v>0</v>
      </c>
    </row>
    <row r="16" spans="1:14" x14ac:dyDescent="0.25">
      <c r="A16" s="28" t="s">
        <v>36</v>
      </c>
      <c r="B16" s="29" t="s">
        <v>6</v>
      </c>
      <c r="C16" s="30" t="s">
        <v>11</v>
      </c>
      <c r="D16" s="30">
        <v>200</v>
      </c>
      <c r="E16" s="22"/>
      <c r="F16" s="25">
        <f t="shared" si="0"/>
        <v>0</v>
      </c>
    </row>
    <row r="17" spans="1:6" x14ac:dyDescent="0.25">
      <c r="A17" s="28" t="s">
        <v>37</v>
      </c>
      <c r="B17" s="29" t="s">
        <v>7</v>
      </c>
      <c r="C17" s="30" t="s">
        <v>11</v>
      </c>
      <c r="D17" s="30">
        <v>400</v>
      </c>
      <c r="E17" s="22"/>
      <c r="F17" s="25">
        <f t="shared" si="0"/>
        <v>0</v>
      </c>
    </row>
    <row r="18" spans="1:6" x14ac:dyDescent="0.25">
      <c r="A18" s="28" t="s">
        <v>38</v>
      </c>
      <c r="B18" s="29" t="s">
        <v>8</v>
      </c>
      <c r="C18" s="30" t="s">
        <v>11</v>
      </c>
      <c r="D18" s="30">
        <v>200</v>
      </c>
      <c r="E18" s="22"/>
      <c r="F18" s="25">
        <f t="shared" si="0"/>
        <v>0</v>
      </c>
    </row>
    <row r="19" spans="1:6" ht="26.4" x14ac:dyDescent="0.25">
      <c r="A19" s="28" t="s">
        <v>39</v>
      </c>
      <c r="B19" s="29" t="s">
        <v>9</v>
      </c>
      <c r="C19" s="30" t="s">
        <v>11</v>
      </c>
      <c r="D19" s="30">
        <v>400</v>
      </c>
      <c r="E19" s="22"/>
      <c r="F19" s="25">
        <f t="shared" si="0"/>
        <v>0</v>
      </c>
    </row>
    <row r="20" spans="1:6" ht="39.6" x14ac:dyDescent="0.25">
      <c r="A20" s="28" t="s">
        <v>40</v>
      </c>
      <c r="B20" s="29" t="s">
        <v>13</v>
      </c>
      <c r="C20" s="30" t="s">
        <v>12</v>
      </c>
      <c r="D20" s="30">
        <v>60</v>
      </c>
      <c r="E20" s="22"/>
      <c r="F20" s="32">
        <f t="shared" si="0"/>
        <v>0</v>
      </c>
    </row>
    <row r="21" spans="1:6" x14ac:dyDescent="0.25">
      <c r="A21" s="81" t="s">
        <v>33</v>
      </c>
      <c r="B21" s="81"/>
      <c r="C21" s="81"/>
      <c r="D21" s="81"/>
      <c r="E21" s="81"/>
      <c r="F21" s="33">
        <f>SUM(F13:F20)</f>
        <v>0</v>
      </c>
    </row>
    <row r="22" spans="1:6" x14ac:dyDescent="0.25">
      <c r="A22" s="81" t="s">
        <v>34</v>
      </c>
      <c r="B22" s="81"/>
      <c r="C22" s="81"/>
      <c r="D22" s="81"/>
      <c r="E22" s="81"/>
      <c r="F22" s="27" t="e">
        <f>F21+F11+F8</f>
        <v>#REF!</v>
      </c>
    </row>
    <row r="23" spans="1:6" x14ac:dyDescent="0.25">
      <c r="C23" s="82"/>
      <c r="D23" s="82"/>
    </row>
    <row r="24" spans="1:6" x14ac:dyDescent="0.25">
      <c r="A24" s="83" t="s">
        <v>35</v>
      </c>
      <c r="B24" s="83"/>
      <c r="C24" s="24">
        <v>24</v>
      </c>
    </row>
  </sheetData>
  <mergeCells count="15">
    <mergeCell ref="A6:F6"/>
    <mergeCell ref="A8:E8"/>
    <mergeCell ref="A9:F9"/>
    <mergeCell ref="A11:D11"/>
    <mergeCell ref="A2:F2"/>
    <mergeCell ref="A4:A5"/>
    <mergeCell ref="B4:B5"/>
    <mergeCell ref="C4:C5"/>
    <mergeCell ref="D4:D5"/>
    <mergeCell ref="E4:F4"/>
    <mergeCell ref="A21:E21"/>
    <mergeCell ref="A22:E22"/>
    <mergeCell ref="C23:D23"/>
    <mergeCell ref="A24:B24"/>
    <mergeCell ref="A12:F12"/>
  </mergeCells>
  <dataValidations count="1">
    <dataValidation errorStyle="warning" allowBlank="1" showInputMessage="1" showErrorMessage="1" errorTitle="Ошибка значения!" error="Превышение предельной стоимости! _x000a_Необходимо скорректировать расчёт в Приложении №1_x000a_" promptTitle="Привышение предельной стоимости!" sqref="E7" xr:uid="{00000000-0002-0000-01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DI10"/>
  <sheetViews>
    <sheetView topLeftCell="A4" zoomScale="60" zoomScaleNormal="60" workbookViewId="0">
      <selection activeCell="E10" sqref="E10"/>
    </sheetView>
  </sheetViews>
  <sheetFormatPr defaultColWidth="9.109375" defaultRowHeight="14.4" x14ac:dyDescent="0.3"/>
  <cols>
    <col min="1" max="1" width="48" style="59" customWidth="1"/>
    <col min="2" max="2" width="36.33203125" style="41" customWidth="1"/>
    <col min="3" max="3" width="45.6640625" style="41" customWidth="1"/>
    <col min="4" max="4" width="28.33203125" style="38" customWidth="1"/>
    <col min="5" max="5" width="30.33203125" style="38" customWidth="1"/>
    <col min="6" max="6" width="14.5546875" style="38" customWidth="1"/>
    <col min="7" max="109" width="9.109375" style="38"/>
    <col min="110" max="16384" width="9.109375" style="3"/>
  </cols>
  <sheetData>
    <row r="1" spans="1:113" ht="15" customHeight="1" x14ac:dyDescent="0.3">
      <c r="A1" s="60"/>
      <c r="B1" s="61"/>
      <c r="C1" s="104" t="s">
        <v>118</v>
      </c>
    </row>
    <row r="2" spans="1:113" x14ac:dyDescent="0.3">
      <c r="A2" s="61"/>
      <c r="B2" s="61"/>
      <c r="C2" s="104"/>
    </row>
    <row r="3" spans="1:113" x14ac:dyDescent="0.3">
      <c r="A3" s="61"/>
      <c r="B3" s="61"/>
      <c r="C3" s="61"/>
    </row>
    <row r="4" spans="1:113" ht="15.6" x14ac:dyDescent="0.3">
      <c r="A4" s="103" t="s">
        <v>111</v>
      </c>
      <c r="B4" s="103"/>
      <c r="C4" s="103"/>
    </row>
    <row r="5" spans="1:113" x14ac:dyDescent="0.3">
      <c r="A5" s="62"/>
      <c r="B5" s="62"/>
      <c r="C5" s="61"/>
    </row>
    <row r="6" spans="1:113" ht="42" customHeight="1" x14ac:dyDescent="0.3">
      <c r="A6" s="105"/>
      <c r="B6" s="105"/>
      <c r="C6" s="105"/>
    </row>
    <row r="7" spans="1:113" ht="78.599999999999994" customHeight="1" x14ac:dyDescent="0.3">
      <c r="A7" s="105" t="s">
        <v>69</v>
      </c>
      <c r="B7" s="105"/>
      <c r="C7" s="105"/>
      <c r="D7" s="105"/>
      <c r="E7" s="105"/>
    </row>
    <row r="8" spans="1:113" ht="51" customHeight="1" thickBot="1" x14ac:dyDescent="0.35">
      <c r="A8" s="102" t="s">
        <v>70</v>
      </c>
      <c r="B8" s="102"/>
      <c r="C8" s="102"/>
    </row>
    <row r="9" spans="1:113" ht="98.4" customHeight="1" thickBot="1" x14ac:dyDescent="0.35">
      <c r="A9" s="39" t="s">
        <v>117</v>
      </c>
      <c r="B9" s="40" t="s">
        <v>116</v>
      </c>
      <c r="C9" s="67" t="s">
        <v>112</v>
      </c>
      <c r="D9" s="40" t="s">
        <v>113</v>
      </c>
      <c r="E9" s="80" t="s">
        <v>114</v>
      </c>
      <c r="DF9" s="38"/>
      <c r="DG9" s="38"/>
      <c r="DH9" s="38"/>
      <c r="DI9" s="38"/>
    </row>
    <row r="10" spans="1:113" s="66" customFormat="1" ht="52.5" customHeight="1" x14ac:dyDescent="0.3">
      <c r="A10" s="63" t="s">
        <v>120</v>
      </c>
      <c r="B10" s="79">
        <v>3920.6</v>
      </c>
      <c r="C10" s="68">
        <f>'Стуктура цены'!F75/Свод!B10</f>
        <v>0</v>
      </c>
      <c r="D10" s="64" t="e">
        <f>Таблица1[] Таблица1 Таблица1[ Площадь офисных, вспомогательных, общего пользования, санитарных  помещений, (м2) ]  *Таблица1[] Таблица1 Таблица1[ Предложение учстника, единичная расценка (за 1 кв.м.) ]</f>
        <v>#NAME?</v>
      </c>
      <c r="E10" s="64" t="e">
        <f>Таблица1[Стоимость всех оказываемых  услуг руб. в месяц]*24</f>
        <v>#NAME?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</row>
  </sheetData>
  <mergeCells count="5">
    <mergeCell ref="A8:C8"/>
    <mergeCell ref="A4:C4"/>
    <mergeCell ref="C1:C2"/>
    <mergeCell ref="A6:C6"/>
    <mergeCell ref="A7:E7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97"/>
  <sheetViews>
    <sheetView tabSelected="1" topLeftCell="A4" zoomScale="70" zoomScaleNormal="70" workbookViewId="0">
      <selection activeCell="I14" sqref="I14"/>
    </sheetView>
  </sheetViews>
  <sheetFormatPr defaultRowHeight="13.8" x14ac:dyDescent="0.25"/>
  <cols>
    <col min="1" max="1" width="45.33203125" style="1" customWidth="1"/>
    <col min="2" max="2" width="36" style="1" customWidth="1"/>
    <col min="3" max="3" width="25.5546875" style="1" customWidth="1"/>
    <col min="4" max="5" width="17.88671875" style="1" customWidth="1"/>
    <col min="6" max="6" width="31.88671875" style="1" customWidth="1"/>
    <col min="7" max="7" width="22.6640625" style="1" customWidth="1"/>
    <col min="8" max="240" width="9.109375" style="1"/>
    <col min="241" max="241" width="12" style="1" customWidth="1"/>
    <col min="242" max="242" width="43.109375" style="1" customWidth="1"/>
    <col min="243" max="243" width="30.88671875" style="1" customWidth="1"/>
    <col min="244" max="244" width="16.5546875" style="1" customWidth="1"/>
    <col min="245" max="245" width="10.5546875" style="1" customWidth="1"/>
    <col min="246" max="246" width="13.6640625" style="1" customWidth="1"/>
    <col min="247" max="247" width="19.33203125" style="1" customWidth="1"/>
    <col min="248" max="248" width="20.33203125" style="1" customWidth="1"/>
    <col min="249" max="496" width="9.109375" style="1"/>
    <col min="497" max="497" width="12" style="1" customWidth="1"/>
    <col min="498" max="498" width="43.109375" style="1" customWidth="1"/>
    <col min="499" max="499" width="30.88671875" style="1" customWidth="1"/>
    <col min="500" max="500" width="16.5546875" style="1" customWidth="1"/>
    <col min="501" max="501" width="10.5546875" style="1" customWidth="1"/>
    <col min="502" max="502" width="13.6640625" style="1" customWidth="1"/>
    <col min="503" max="503" width="19.33203125" style="1" customWidth="1"/>
    <col min="504" max="504" width="20.33203125" style="1" customWidth="1"/>
    <col min="505" max="752" width="9.109375" style="1"/>
    <col min="753" max="753" width="12" style="1" customWidth="1"/>
    <col min="754" max="754" width="43.109375" style="1" customWidth="1"/>
    <col min="755" max="755" width="30.88671875" style="1" customWidth="1"/>
    <col min="756" max="756" width="16.5546875" style="1" customWidth="1"/>
    <col min="757" max="757" width="10.5546875" style="1" customWidth="1"/>
    <col min="758" max="758" width="13.6640625" style="1" customWidth="1"/>
    <col min="759" max="759" width="19.33203125" style="1" customWidth="1"/>
    <col min="760" max="760" width="20.33203125" style="1" customWidth="1"/>
    <col min="761" max="1008" width="9.109375" style="1"/>
    <col min="1009" max="1009" width="12" style="1" customWidth="1"/>
    <col min="1010" max="1010" width="43.109375" style="1" customWidth="1"/>
    <col min="1011" max="1011" width="30.88671875" style="1" customWidth="1"/>
    <col min="1012" max="1012" width="16.5546875" style="1" customWidth="1"/>
    <col min="1013" max="1013" width="10.5546875" style="1" customWidth="1"/>
    <col min="1014" max="1014" width="13.6640625" style="1" customWidth="1"/>
    <col min="1015" max="1015" width="19.33203125" style="1" customWidth="1"/>
    <col min="1016" max="1016" width="20.33203125" style="1" customWidth="1"/>
    <col min="1017" max="1264" width="9.109375" style="1"/>
    <col min="1265" max="1265" width="12" style="1" customWidth="1"/>
    <col min="1266" max="1266" width="43.109375" style="1" customWidth="1"/>
    <col min="1267" max="1267" width="30.88671875" style="1" customWidth="1"/>
    <col min="1268" max="1268" width="16.5546875" style="1" customWidth="1"/>
    <col min="1269" max="1269" width="10.5546875" style="1" customWidth="1"/>
    <col min="1270" max="1270" width="13.6640625" style="1" customWidth="1"/>
    <col min="1271" max="1271" width="19.33203125" style="1" customWidth="1"/>
    <col min="1272" max="1272" width="20.33203125" style="1" customWidth="1"/>
    <col min="1273" max="1520" width="9.109375" style="1"/>
    <col min="1521" max="1521" width="12" style="1" customWidth="1"/>
    <col min="1522" max="1522" width="43.109375" style="1" customWidth="1"/>
    <col min="1523" max="1523" width="30.88671875" style="1" customWidth="1"/>
    <col min="1524" max="1524" width="16.5546875" style="1" customWidth="1"/>
    <col min="1525" max="1525" width="10.5546875" style="1" customWidth="1"/>
    <col min="1526" max="1526" width="13.6640625" style="1" customWidth="1"/>
    <col min="1527" max="1527" width="19.33203125" style="1" customWidth="1"/>
    <col min="1528" max="1528" width="20.33203125" style="1" customWidth="1"/>
    <col min="1529" max="1776" width="9.109375" style="1"/>
    <col min="1777" max="1777" width="12" style="1" customWidth="1"/>
    <col min="1778" max="1778" width="43.109375" style="1" customWidth="1"/>
    <col min="1779" max="1779" width="30.88671875" style="1" customWidth="1"/>
    <col min="1780" max="1780" width="16.5546875" style="1" customWidth="1"/>
    <col min="1781" max="1781" width="10.5546875" style="1" customWidth="1"/>
    <col min="1782" max="1782" width="13.6640625" style="1" customWidth="1"/>
    <col min="1783" max="1783" width="19.33203125" style="1" customWidth="1"/>
    <col min="1784" max="1784" width="20.33203125" style="1" customWidth="1"/>
    <col min="1785" max="2032" width="9.109375" style="1"/>
    <col min="2033" max="2033" width="12" style="1" customWidth="1"/>
    <col min="2034" max="2034" width="43.109375" style="1" customWidth="1"/>
    <col min="2035" max="2035" width="30.88671875" style="1" customWidth="1"/>
    <col min="2036" max="2036" width="16.5546875" style="1" customWidth="1"/>
    <col min="2037" max="2037" width="10.5546875" style="1" customWidth="1"/>
    <col min="2038" max="2038" width="13.6640625" style="1" customWidth="1"/>
    <col min="2039" max="2039" width="19.33203125" style="1" customWidth="1"/>
    <col min="2040" max="2040" width="20.33203125" style="1" customWidth="1"/>
    <col min="2041" max="2288" width="9.109375" style="1"/>
    <col min="2289" max="2289" width="12" style="1" customWidth="1"/>
    <col min="2290" max="2290" width="43.109375" style="1" customWidth="1"/>
    <col min="2291" max="2291" width="30.88671875" style="1" customWidth="1"/>
    <col min="2292" max="2292" width="16.5546875" style="1" customWidth="1"/>
    <col min="2293" max="2293" width="10.5546875" style="1" customWidth="1"/>
    <col min="2294" max="2294" width="13.6640625" style="1" customWidth="1"/>
    <col min="2295" max="2295" width="19.33203125" style="1" customWidth="1"/>
    <col min="2296" max="2296" width="20.33203125" style="1" customWidth="1"/>
    <col min="2297" max="2544" width="9.109375" style="1"/>
    <col min="2545" max="2545" width="12" style="1" customWidth="1"/>
    <col min="2546" max="2546" width="43.109375" style="1" customWidth="1"/>
    <col min="2547" max="2547" width="30.88671875" style="1" customWidth="1"/>
    <col min="2548" max="2548" width="16.5546875" style="1" customWidth="1"/>
    <col min="2549" max="2549" width="10.5546875" style="1" customWidth="1"/>
    <col min="2550" max="2550" width="13.6640625" style="1" customWidth="1"/>
    <col min="2551" max="2551" width="19.33203125" style="1" customWidth="1"/>
    <col min="2552" max="2552" width="20.33203125" style="1" customWidth="1"/>
    <col min="2553" max="2800" width="9.109375" style="1"/>
    <col min="2801" max="2801" width="12" style="1" customWidth="1"/>
    <col min="2802" max="2802" width="43.109375" style="1" customWidth="1"/>
    <col min="2803" max="2803" width="30.88671875" style="1" customWidth="1"/>
    <col min="2804" max="2804" width="16.5546875" style="1" customWidth="1"/>
    <col min="2805" max="2805" width="10.5546875" style="1" customWidth="1"/>
    <col min="2806" max="2806" width="13.6640625" style="1" customWidth="1"/>
    <col min="2807" max="2807" width="19.33203125" style="1" customWidth="1"/>
    <col min="2808" max="2808" width="20.33203125" style="1" customWidth="1"/>
    <col min="2809" max="3056" width="9.109375" style="1"/>
    <col min="3057" max="3057" width="12" style="1" customWidth="1"/>
    <col min="3058" max="3058" width="43.109375" style="1" customWidth="1"/>
    <col min="3059" max="3059" width="30.88671875" style="1" customWidth="1"/>
    <col min="3060" max="3060" width="16.5546875" style="1" customWidth="1"/>
    <col min="3061" max="3061" width="10.5546875" style="1" customWidth="1"/>
    <col min="3062" max="3062" width="13.6640625" style="1" customWidth="1"/>
    <col min="3063" max="3063" width="19.33203125" style="1" customWidth="1"/>
    <col min="3064" max="3064" width="20.33203125" style="1" customWidth="1"/>
    <col min="3065" max="3312" width="9.109375" style="1"/>
    <col min="3313" max="3313" width="12" style="1" customWidth="1"/>
    <col min="3314" max="3314" width="43.109375" style="1" customWidth="1"/>
    <col min="3315" max="3315" width="30.88671875" style="1" customWidth="1"/>
    <col min="3316" max="3316" width="16.5546875" style="1" customWidth="1"/>
    <col min="3317" max="3317" width="10.5546875" style="1" customWidth="1"/>
    <col min="3318" max="3318" width="13.6640625" style="1" customWidth="1"/>
    <col min="3319" max="3319" width="19.33203125" style="1" customWidth="1"/>
    <col min="3320" max="3320" width="20.33203125" style="1" customWidth="1"/>
    <col min="3321" max="3568" width="9.109375" style="1"/>
    <col min="3569" max="3569" width="12" style="1" customWidth="1"/>
    <col min="3570" max="3570" width="43.109375" style="1" customWidth="1"/>
    <col min="3571" max="3571" width="30.88671875" style="1" customWidth="1"/>
    <col min="3572" max="3572" width="16.5546875" style="1" customWidth="1"/>
    <col min="3573" max="3573" width="10.5546875" style="1" customWidth="1"/>
    <col min="3574" max="3574" width="13.6640625" style="1" customWidth="1"/>
    <col min="3575" max="3575" width="19.33203125" style="1" customWidth="1"/>
    <col min="3576" max="3576" width="20.33203125" style="1" customWidth="1"/>
    <col min="3577" max="3824" width="9.109375" style="1"/>
    <col min="3825" max="3825" width="12" style="1" customWidth="1"/>
    <col min="3826" max="3826" width="43.109375" style="1" customWidth="1"/>
    <col min="3827" max="3827" width="30.88671875" style="1" customWidth="1"/>
    <col min="3828" max="3828" width="16.5546875" style="1" customWidth="1"/>
    <col min="3829" max="3829" width="10.5546875" style="1" customWidth="1"/>
    <col min="3830" max="3830" width="13.6640625" style="1" customWidth="1"/>
    <col min="3831" max="3831" width="19.33203125" style="1" customWidth="1"/>
    <col min="3832" max="3832" width="20.33203125" style="1" customWidth="1"/>
    <col min="3833" max="4080" width="9.109375" style="1"/>
    <col min="4081" max="4081" width="12" style="1" customWidth="1"/>
    <col min="4082" max="4082" width="43.109375" style="1" customWidth="1"/>
    <col min="4083" max="4083" width="30.88671875" style="1" customWidth="1"/>
    <col min="4084" max="4084" width="16.5546875" style="1" customWidth="1"/>
    <col min="4085" max="4085" width="10.5546875" style="1" customWidth="1"/>
    <col min="4086" max="4086" width="13.6640625" style="1" customWidth="1"/>
    <col min="4087" max="4087" width="19.33203125" style="1" customWidth="1"/>
    <col min="4088" max="4088" width="20.33203125" style="1" customWidth="1"/>
    <col min="4089" max="4336" width="9.109375" style="1"/>
    <col min="4337" max="4337" width="12" style="1" customWidth="1"/>
    <col min="4338" max="4338" width="43.109375" style="1" customWidth="1"/>
    <col min="4339" max="4339" width="30.88671875" style="1" customWidth="1"/>
    <col min="4340" max="4340" width="16.5546875" style="1" customWidth="1"/>
    <col min="4341" max="4341" width="10.5546875" style="1" customWidth="1"/>
    <col min="4342" max="4342" width="13.6640625" style="1" customWidth="1"/>
    <col min="4343" max="4343" width="19.33203125" style="1" customWidth="1"/>
    <col min="4344" max="4344" width="20.33203125" style="1" customWidth="1"/>
    <col min="4345" max="4592" width="9.109375" style="1"/>
    <col min="4593" max="4593" width="12" style="1" customWidth="1"/>
    <col min="4594" max="4594" width="43.109375" style="1" customWidth="1"/>
    <col min="4595" max="4595" width="30.88671875" style="1" customWidth="1"/>
    <col min="4596" max="4596" width="16.5546875" style="1" customWidth="1"/>
    <col min="4597" max="4597" width="10.5546875" style="1" customWidth="1"/>
    <col min="4598" max="4598" width="13.6640625" style="1" customWidth="1"/>
    <col min="4599" max="4599" width="19.33203125" style="1" customWidth="1"/>
    <col min="4600" max="4600" width="20.33203125" style="1" customWidth="1"/>
    <col min="4601" max="4848" width="9.109375" style="1"/>
    <col min="4849" max="4849" width="12" style="1" customWidth="1"/>
    <col min="4850" max="4850" width="43.109375" style="1" customWidth="1"/>
    <col min="4851" max="4851" width="30.88671875" style="1" customWidth="1"/>
    <col min="4852" max="4852" width="16.5546875" style="1" customWidth="1"/>
    <col min="4853" max="4853" width="10.5546875" style="1" customWidth="1"/>
    <col min="4854" max="4854" width="13.6640625" style="1" customWidth="1"/>
    <col min="4855" max="4855" width="19.33203125" style="1" customWidth="1"/>
    <col min="4856" max="4856" width="20.33203125" style="1" customWidth="1"/>
    <col min="4857" max="5104" width="9.109375" style="1"/>
    <col min="5105" max="5105" width="12" style="1" customWidth="1"/>
    <col min="5106" max="5106" width="43.109375" style="1" customWidth="1"/>
    <col min="5107" max="5107" width="30.88671875" style="1" customWidth="1"/>
    <col min="5108" max="5108" width="16.5546875" style="1" customWidth="1"/>
    <col min="5109" max="5109" width="10.5546875" style="1" customWidth="1"/>
    <col min="5110" max="5110" width="13.6640625" style="1" customWidth="1"/>
    <col min="5111" max="5111" width="19.33203125" style="1" customWidth="1"/>
    <col min="5112" max="5112" width="20.33203125" style="1" customWidth="1"/>
    <col min="5113" max="5360" width="9.109375" style="1"/>
    <col min="5361" max="5361" width="12" style="1" customWidth="1"/>
    <col min="5362" max="5362" width="43.109375" style="1" customWidth="1"/>
    <col min="5363" max="5363" width="30.88671875" style="1" customWidth="1"/>
    <col min="5364" max="5364" width="16.5546875" style="1" customWidth="1"/>
    <col min="5365" max="5365" width="10.5546875" style="1" customWidth="1"/>
    <col min="5366" max="5366" width="13.6640625" style="1" customWidth="1"/>
    <col min="5367" max="5367" width="19.33203125" style="1" customWidth="1"/>
    <col min="5368" max="5368" width="20.33203125" style="1" customWidth="1"/>
    <col min="5369" max="5616" width="9.109375" style="1"/>
    <col min="5617" max="5617" width="12" style="1" customWidth="1"/>
    <col min="5618" max="5618" width="43.109375" style="1" customWidth="1"/>
    <col min="5619" max="5619" width="30.88671875" style="1" customWidth="1"/>
    <col min="5620" max="5620" width="16.5546875" style="1" customWidth="1"/>
    <col min="5621" max="5621" width="10.5546875" style="1" customWidth="1"/>
    <col min="5622" max="5622" width="13.6640625" style="1" customWidth="1"/>
    <col min="5623" max="5623" width="19.33203125" style="1" customWidth="1"/>
    <col min="5624" max="5624" width="20.33203125" style="1" customWidth="1"/>
    <col min="5625" max="5872" width="9.109375" style="1"/>
    <col min="5873" max="5873" width="12" style="1" customWidth="1"/>
    <col min="5874" max="5874" width="43.109375" style="1" customWidth="1"/>
    <col min="5875" max="5875" width="30.88671875" style="1" customWidth="1"/>
    <col min="5876" max="5876" width="16.5546875" style="1" customWidth="1"/>
    <col min="5877" max="5877" width="10.5546875" style="1" customWidth="1"/>
    <col min="5878" max="5878" width="13.6640625" style="1" customWidth="1"/>
    <col min="5879" max="5879" width="19.33203125" style="1" customWidth="1"/>
    <col min="5880" max="5880" width="20.33203125" style="1" customWidth="1"/>
    <col min="5881" max="6128" width="9.109375" style="1"/>
    <col min="6129" max="6129" width="12" style="1" customWidth="1"/>
    <col min="6130" max="6130" width="43.109375" style="1" customWidth="1"/>
    <col min="6131" max="6131" width="30.88671875" style="1" customWidth="1"/>
    <col min="6132" max="6132" width="16.5546875" style="1" customWidth="1"/>
    <col min="6133" max="6133" width="10.5546875" style="1" customWidth="1"/>
    <col min="6134" max="6134" width="13.6640625" style="1" customWidth="1"/>
    <col min="6135" max="6135" width="19.33203125" style="1" customWidth="1"/>
    <col min="6136" max="6136" width="20.33203125" style="1" customWidth="1"/>
    <col min="6137" max="6384" width="9.109375" style="1"/>
    <col min="6385" max="6385" width="12" style="1" customWidth="1"/>
    <col min="6386" max="6386" width="43.109375" style="1" customWidth="1"/>
    <col min="6387" max="6387" width="30.88671875" style="1" customWidth="1"/>
    <col min="6388" max="6388" width="16.5546875" style="1" customWidth="1"/>
    <col min="6389" max="6389" width="10.5546875" style="1" customWidth="1"/>
    <col min="6390" max="6390" width="13.6640625" style="1" customWidth="1"/>
    <col min="6391" max="6391" width="19.33203125" style="1" customWidth="1"/>
    <col min="6392" max="6392" width="20.33203125" style="1" customWidth="1"/>
    <col min="6393" max="6640" width="9.109375" style="1"/>
    <col min="6641" max="6641" width="12" style="1" customWidth="1"/>
    <col min="6642" max="6642" width="43.109375" style="1" customWidth="1"/>
    <col min="6643" max="6643" width="30.88671875" style="1" customWidth="1"/>
    <col min="6644" max="6644" width="16.5546875" style="1" customWidth="1"/>
    <col min="6645" max="6645" width="10.5546875" style="1" customWidth="1"/>
    <col min="6646" max="6646" width="13.6640625" style="1" customWidth="1"/>
    <col min="6647" max="6647" width="19.33203125" style="1" customWidth="1"/>
    <col min="6648" max="6648" width="20.33203125" style="1" customWidth="1"/>
    <col min="6649" max="6896" width="9.109375" style="1"/>
    <col min="6897" max="6897" width="12" style="1" customWidth="1"/>
    <col min="6898" max="6898" width="43.109375" style="1" customWidth="1"/>
    <col min="6899" max="6899" width="30.88671875" style="1" customWidth="1"/>
    <col min="6900" max="6900" width="16.5546875" style="1" customWidth="1"/>
    <col min="6901" max="6901" width="10.5546875" style="1" customWidth="1"/>
    <col min="6902" max="6902" width="13.6640625" style="1" customWidth="1"/>
    <col min="6903" max="6903" width="19.33203125" style="1" customWidth="1"/>
    <col min="6904" max="6904" width="20.33203125" style="1" customWidth="1"/>
    <col min="6905" max="7152" width="9.109375" style="1"/>
    <col min="7153" max="7153" width="12" style="1" customWidth="1"/>
    <col min="7154" max="7154" width="43.109375" style="1" customWidth="1"/>
    <col min="7155" max="7155" width="30.88671875" style="1" customWidth="1"/>
    <col min="7156" max="7156" width="16.5546875" style="1" customWidth="1"/>
    <col min="7157" max="7157" width="10.5546875" style="1" customWidth="1"/>
    <col min="7158" max="7158" width="13.6640625" style="1" customWidth="1"/>
    <col min="7159" max="7159" width="19.33203125" style="1" customWidth="1"/>
    <col min="7160" max="7160" width="20.33203125" style="1" customWidth="1"/>
    <col min="7161" max="7408" width="9.109375" style="1"/>
    <col min="7409" max="7409" width="12" style="1" customWidth="1"/>
    <col min="7410" max="7410" width="43.109375" style="1" customWidth="1"/>
    <col min="7411" max="7411" width="30.88671875" style="1" customWidth="1"/>
    <col min="7412" max="7412" width="16.5546875" style="1" customWidth="1"/>
    <col min="7413" max="7413" width="10.5546875" style="1" customWidth="1"/>
    <col min="7414" max="7414" width="13.6640625" style="1" customWidth="1"/>
    <col min="7415" max="7415" width="19.33203125" style="1" customWidth="1"/>
    <col min="7416" max="7416" width="20.33203125" style="1" customWidth="1"/>
    <col min="7417" max="7664" width="9.109375" style="1"/>
    <col min="7665" max="7665" width="12" style="1" customWidth="1"/>
    <col min="7666" max="7666" width="43.109375" style="1" customWidth="1"/>
    <col min="7667" max="7667" width="30.88671875" style="1" customWidth="1"/>
    <col min="7668" max="7668" width="16.5546875" style="1" customWidth="1"/>
    <col min="7669" max="7669" width="10.5546875" style="1" customWidth="1"/>
    <col min="7670" max="7670" width="13.6640625" style="1" customWidth="1"/>
    <col min="7671" max="7671" width="19.33203125" style="1" customWidth="1"/>
    <col min="7672" max="7672" width="20.33203125" style="1" customWidth="1"/>
    <col min="7673" max="7920" width="9.109375" style="1"/>
    <col min="7921" max="7921" width="12" style="1" customWidth="1"/>
    <col min="7922" max="7922" width="43.109375" style="1" customWidth="1"/>
    <col min="7923" max="7923" width="30.88671875" style="1" customWidth="1"/>
    <col min="7924" max="7924" width="16.5546875" style="1" customWidth="1"/>
    <col min="7925" max="7925" width="10.5546875" style="1" customWidth="1"/>
    <col min="7926" max="7926" width="13.6640625" style="1" customWidth="1"/>
    <col min="7927" max="7927" width="19.33203125" style="1" customWidth="1"/>
    <col min="7928" max="7928" width="20.33203125" style="1" customWidth="1"/>
    <col min="7929" max="8176" width="9.109375" style="1"/>
    <col min="8177" max="8177" width="12" style="1" customWidth="1"/>
    <col min="8178" max="8178" width="43.109375" style="1" customWidth="1"/>
    <col min="8179" max="8179" width="30.88671875" style="1" customWidth="1"/>
    <col min="8180" max="8180" width="16.5546875" style="1" customWidth="1"/>
    <col min="8181" max="8181" width="10.5546875" style="1" customWidth="1"/>
    <col min="8182" max="8182" width="13.6640625" style="1" customWidth="1"/>
    <col min="8183" max="8183" width="19.33203125" style="1" customWidth="1"/>
    <col min="8184" max="8184" width="20.33203125" style="1" customWidth="1"/>
    <col min="8185" max="8432" width="9.109375" style="1"/>
    <col min="8433" max="8433" width="12" style="1" customWidth="1"/>
    <col min="8434" max="8434" width="43.109375" style="1" customWidth="1"/>
    <col min="8435" max="8435" width="30.88671875" style="1" customWidth="1"/>
    <col min="8436" max="8436" width="16.5546875" style="1" customWidth="1"/>
    <col min="8437" max="8437" width="10.5546875" style="1" customWidth="1"/>
    <col min="8438" max="8438" width="13.6640625" style="1" customWidth="1"/>
    <col min="8439" max="8439" width="19.33203125" style="1" customWidth="1"/>
    <col min="8440" max="8440" width="20.33203125" style="1" customWidth="1"/>
    <col min="8441" max="8688" width="9.109375" style="1"/>
    <col min="8689" max="8689" width="12" style="1" customWidth="1"/>
    <col min="8690" max="8690" width="43.109375" style="1" customWidth="1"/>
    <col min="8691" max="8691" width="30.88671875" style="1" customWidth="1"/>
    <col min="8692" max="8692" width="16.5546875" style="1" customWidth="1"/>
    <col min="8693" max="8693" width="10.5546875" style="1" customWidth="1"/>
    <col min="8694" max="8694" width="13.6640625" style="1" customWidth="1"/>
    <col min="8695" max="8695" width="19.33203125" style="1" customWidth="1"/>
    <col min="8696" max="8696" width="20.33203125" style="1" customWidth="1"/>
    <col min="8697" max="8944" width="9.109375" style="1"/>
    <col min="8945" max="8945" width="12" style="1" customWidth="1"/>
    <col min="8946" max="8946" width="43.109375" style="1" customWidth="1"/>
    <col min="8947" max="8947" width="30.88671875" style="1" customWidth="1"/>
    <col min="8948" max="8948" width="16.5546875" style="1" customWidth="1"/>
    <col min="8949" max="8949" width="10.5546875" style="1" customWidth="1"/>
    <col min="8950" max="8950" width="13.6640625" style="1" customWidth="1"/>
    <col min="8951" max="8951" width="19.33203125" style="1" customWidth="1"/>
    <col min="8952" max="8952" width="20.33203125" style="1" customWidth="1"/>
    <col min="8953" max="9200" width="9.109375" style="1"/>
    <col min="9201" max="9201" width="12" style="1" customWidth="1"/>
    <col min="9202" max="9202" width="43.109375" style="1" customWidth="1"/>
    <col min="9203" max="9203" width="30.88671875" style="1" customWidth="1"/>
    <col min="9204" max="9204" width="16.5546875" style="1" customWidth="1"/>
    <col min="9205" max="9205" width="10.5546875" style="1" customWidth="1"/>
    <col min="9206" max="9206" width="13.6640625" style="1" customWidth="1"/>
    <col min="9207" max="9207" width="19.33203125" style="1" customWidth="1"/>
    <col min="9208" max="9208" width="20.33203125" style="1" customWidth="1"/>
    <col min="9209" max="9456" width="9.109375" style="1"/>
    <col min="9457" max="9457" width="12" style="1" customWidth="1"/>
    <col min="9458" max="9458" width="43.109375" style="1" customWidth="1"/>
    <col min="9459" max="9459" width="30.88671875" style="1" customWidth="1"/>
    <col min="9460" max="9460" width="16.5546875" style="1" customWidth="1"/>
    <col min="9461" max="9461" width="10.5546875" style="1" customWidth="1"/>
    <col min="9462" max="9462" width="13.6640625" style="1" customWidth="1"/>
    <col min="9463" max="9463" width="19.33203125" style="1" customWidth="1"/>
    <col min="9464" max="9464" width="20.33203125" style="1" customWidth="1"/>
    <col min="9465" max="9712" width="9.109375" style="1"/>
    <col min="9713" max="9713" width="12" style="1" customWidth="1"/>
    <col min="9714" max="9714" width="43.109375" style="1" customWidth="1"/>
    <col min="9715" max="9715" width="30.88671875" style="1" customWidth="1"/>
    <col min="9716" max="9716" width="16.5546875" style="1" customWidth="1"/>
    <col min="9717" max="9717" width="10.5546875" style="1" customWidth="1"/>
    <col min="9718" max="9718" width="13.6640625" style="1" customWidth="1"/>
    <col min="9719" max="9719" width="19.33203125" style="1" customWidth="1"/>
    <col min="9720" max="9720" width="20.33203125" style="1" customWidth="1"/>
    <col min="9721" max="9968" width="9.109375" style="1"/>
    <col min="9969" max="9969" width="12" style="1" customWidth="1"/>
    <col min="9970" max="9970" width="43.109375" style="1" customWidth="1"/>
    <col min="9971" max="9971" width="30.88671875" style="1" customWidth="1"/>
    <col min="9972" max="9972" width="16.5546875" style="1" customWidth="1"/>
    <col min="9973" max="9973" width="10.5546875" style="1" customWidth="1"/>
    <col min="9974" max="9974" width="13.6640625" style="1" customWidth="1"/>
    <col min="9975" max="9975" width="19.33203125" style="1" customWidth="1"/>
    <col min="9976" max="9976" width="20.33203125" style="1" customWidth="1"/>
    <col min="9977" max="10224" width="9.109375" style="1"/>
    <col min="10225" max="10225" width="12" style="1" customWidth="1"/>
    <col min="10226" max="10226" width="43.109375" style="1" customWidth="1"/>
    <col min="10227" max="10227" width="30.88671875" style="1" customWidth="1"/>
    <col min="10228" max="10228" width="16.5546875" style="1" customWidth="1"/>
    <col min="10229" max="10229" width="10.5546875" style="1" customWidth="1"/>
    <col min="10230" max="10230" width="13.6640625" style="1" customWidth="1"/>
    <col min="10231" max="10231" width="19.33203125" style="1" customWidth="1"/>
    <col min="10232" max="10232" width="20.33203125" style="1" customWidth="1"/>
    <col min="10233" max="10480" width="9.109375" style="1"/>
    <col min="10481" max="10481" width="12" style="1" customWidth="1"/>
    <col min="10482" max="10482" width="43.109375" style="1" customWidth="1"/>
    <col min="10483" max="10483" width="30.88671875" style="1" customWidth="1"/>
    <col min="10484" max="10484" width="16.5546875" style="1" customWidth="1"/>
    <col min="10485" max="10485" width="10.5546875" style="1" customWidth="1"/>
    <col min="10486" max="10486" width="13.6640625" style="1" customWidth="1"/>
    <col min="10487" max="10487" width="19.33203125" style="1" customWidth="1"/>
    <col min="10488" max="10488" width="20.33203125" style="1" customWidth="1"/>
    <col min="10489" max="10736" width="9.109375" style="1"/>
    <col min="10737" max="10737" width="12" style="1" customWidth="1"/>
    <col min="10738" max="10738" width="43.109375" style="1" customWidth="1"/>
    <col min="10739" max="10739" width="30.88671875" style="1" customWidth="1"/>
    <col min="10740" max="10740" width="16.5546875" style="1" customWidth="1"/>
    <col min="10741" max="10741" width="10.5546875" style="1" customWidth="1"/>
    <col min="10742" max="10742" width="13.6640625" style="1" customWidth="1"/>
    <col min="10743" max="10743" width="19.33203125" style="1" customWidth="1"/>
    <col min="10744" max="10744" width="20.33203125" style="1" customWidth="1"/>
    <col min="10745" max="10992" width="9.109375" style="1"/>
    <col min="10993" max="10993" width="12" style="1" customWidth="1"/>
    <col min="10994" max="10994" width="43.109375" style="1" customWidth="1"/>
    <col min="10995" max="10995" width="30.88671875" style="1" customWidth="1"/>
    <col min="10996" max="10996" width="16.5546875" style="1" customWidth="1"/>
    <col min="10997" max="10997" width="10.5546875" style="1" customWidth="1"/>
    <col min="10998" max="10998" width="13.6640625" style="1" customWidth="1"/>
    <col min="10999" max="10999" width="19.33203125" style="1" customWidth="1"/>
    <col min="11000" max="11000" width="20.33203125" style="1" customWidth="1"/>
    <col min="11001" max="11248" width="9.109375" style="1"/>
    <col min="11249" max="11249" width="12" style="1" customWidth="1"/>
    <col min="11250" max="11250" width="43.109375" style="1" customWidth="1"/>
    <col min="11251" max="11251" width="30.88671875" style="1" customWidth="1"/>
    <col min="11252" max="11252" width="16.5546875" style="1" customWidth="1"/>
    <col min="11253" max="11253" width="10.5546875" style="1" customWidth="1"/>
    <col min="11254" max="11254" width="13.6640625" style="1" customWidth="1"/>
    <col min="11255" max="11255" width="19.33203125" style="1" customWidth="1"/>
    <col min="11256" max="11256" width="20.33203125" style="1" customWidth="1"/>
    <col min="11257" max="11504" width="9.109375" style="1"/>
    <col min="11505" max="11505" width="12" style="1" customWidth="1"/>
    <col min="11506" max="11506" width="43.109375" style="1" customWidth="1"/>
    <col min="11507" max="11507" width="30.88671875" style="1" customWidth="1"/>
    <col min="11508" max="11508" width="16.5546875" style="1" customWidth="1"/>
    <col min="11509" max="11509" width="10.5546875" style="1" customWidth="1"/>
    <col min="11510" max="11510" width="13.6640625" style="1" customWidth="1"/>
    <col min="11511" max="11511" width="19.33203125" style="1" customWidth="1"/>
    <col min="11512" max="11512" width="20.33203125" style="1" customWidth="1"/>
    <col min="11513" max="11760" width="9.109375" style="1"/>
    <col min="11761" max="11761" width="12" style="1" customWidth="1"/>
    <col min="11762" max="11762" width="43.109375" style="1" customWidth="1"/>
    <col min="11763" max="11763" width="30.88671875" style="1" customWidth="1"/>
    <col min="11764" max="11764" width="16.5546875" style="1" customWidth="1"/>
    <col min="11765" max="11765" width="10.5546875" style="1" customWidth="1"/>
    <col min="11766" max="11766" width="13.6640625" style="1" customWidth="1"/>
    <col min="11767" max="11767" width="19.33203125" style="1" customWidth="1"/>
    <col min="11768" max="11768" width="20.33203125" style="1" customWidth="1"/>
    <col min="11769" max="12016" width="9.109375" style="1"/>
    <col min="12017" max="12017" width="12" style="1" customWidth="1"/>
    <col min="12018" max="12018" width="43.109375" style="1" customWidth="1"/>
    <col min="12019" max="12019" width="30.88671875" style="1" customWidth="1"/>
    <col min="12020" max="12020" width="16.5546875" style="1" customWidth="1"/>
    <col min="12021" max="12021" width="10.5546875" style="1" customWidth="1"/>
    <col min="12022" max="12022" width="13.6640625" style="1" customWidth="1"/>
    <col min="12023" max="12023" width="19.33203125" style="1" customWidth="1"/>
    <col min="12024" max="12024" width="20.33203125" style="1" customWidth="1"/>
    <col min="12025" max="12272" width="9.109375" style="1"/>
    <col min="12273" max="12273" width="12" style="1" customWidth="1"/>
    <col min="12274" max="12274" width="43.109375" style="1" customWidth="1"/>
    <col min="12275" max="12275" width="30.88671875" style="1" customWidth="1"/>
    <col min="12276" max="12276" width="16.5546875" style="1" customWidth="1"/>
    <col min="12277" max="12277" width="10.5546875" style="1" customWidth="1"/>
    <col min="12278" max="12278" width="13.6640625" style="1" customWidth="1"/>
    <col min="12279" max="12279" width="19.33203125" style="1" customWidth="1"/>
    <col min="12280" max="12280" width="20.33203125" style="1" customWidth="1"/>
    <col min="12281" max="12528" width="9.109375" style="1"/>
    <col min="12529" max="12529" width="12" style="1" customWidth="1"/>
    <col min="12530" max="12530" width="43.109375" style="1" customWidth="1"/>
    <col min="12531" max="12531" width="30.88671875" style="1" customWidth="1"/>
    <col min="12532" max="12532" width="16.5546875" style="1" customWidth="1"/>
    <col min="12533" max="12533" width="10.5546875" style="1" customWidth="1"/>
    <col min="12534" max="12534" width="13.6640625" style="1" customWidth="1"/>
    <col min="12535" max="12535" width="19.33203125" style="1" customWidth="1"/>
    <col min="12536" max="12536" width="20.33203125" style="1" customWidth="1"/>
    <col min="12537" max="12784" width="9.109375" style="1"/>
    <col min="12785" max="12785" width="12" style="1" customWidth="1"/>
    <col min="12786" max="12786" width="43.109375" style="1" customWidth="1"/>
    <col min="12787" max="12787" width="30.88671875" style="1" customWidth="1"/>
    <col min="12788" max="12788" width="16.5546875" style="1" customWidth="1"/>
    <col min="12789" max="12789" width="10.5546875" style="1" customWidth="1"/>
    <col min="12790" max="12790" width="13.6640625" style="1" customWidth="1"/>
    <col min="12791" max="12791" width="19.33203125" style="1" customWidth="1"/>
    <col min="12792" max="12792" width="20.33203125" style="1" customWidth="1"/>
    <col min="12793" max="13040" width="9.109375" style="1"/>
    <col min="13041" max="13041" width="12" style="1" customWidth="1"/>
    <col min="13042" max="13042" width="43.109375" style="1" customWidth="1"/>
    <col min="13043" max="13043" width="30.88671875" style="1" customWidth="1"/>
    <col min="13044" max="13044" width="16.5546875" style="1" customWidth="1"/>
    <col min="13045" max="13045" width="10.5546875" style="1" customWidth="1"/>
    <col min="13046" max="13046" width="13.6640625" style="1" customWidth="1"/>
    <col min="13047" max="13047" width="19.33203125" style="1" customWidth="1"/>
    <col min="13048" max="13048" width="20.33203125" style="1" customWidth="1"/>
    <col min="13049" max="13296" width="9.109375" style="1"/>
    <col min="13297" max="13297" width="12" style="1" customWidth="1"/>
    <col min="13298" max="13298" width="43.109375" style="1" customWidth="1"/>
    <col min="13299" max="13299" width="30.88671875" style="1" customWidth="1"/>
    <col min="13300" max="13300" width="16.5546875" style="1" customWidth="1"/>
    <col min="13301" max="13301" width="10.5546875" style="1" customWidth="1"/>
    <col min="13302" max="13302" width="13.6640625" style="1" customWidth="1"/>
    <col min="13303" max="13303" width="19.33203125" style="1" customWidth="1"/>
    <col min="13304" max="13304" width="20.33203125" style="1" customWidth="1"/>
    <col min="13305" max="13552" width="9.109375" style="1"/>
    <col min="13553" max="13553" width="12" style="1" customWidth="1"/>
    <col min="13554" max="13554" width="43.109375" style="1" customWidth="1"/>
    <col min="13555" max="13555" width="30.88671875" style="1" customWidth="1"/>
    <col min="13556" max="13556" width="16.5546875" style="1" customWidth="1"/>
    <col min="13557" max="13557" width="10.5546875" style="1" customWidth="1"/>
    <col min="13558" max="13558" width="13.6640625" style="1" customWidth="1"/>
    <col min="13559" max="13559" width="19.33203125" style="1" customWidth="1"/>
    <col min="13560" max="13560" width="20.33203125" style="1" customWidth="1"/>
    <col min="13561" max="13808" width="9.109375" style="1"/>
    <col min="13809" max="13809" width="12" style="1" customWidth="1"/>
    <col min="13810" max="13810" width="43.109375" style="1" customWidth="1"/>
    <col min="13811" max="13811" width="30.88671875" style="1" customWidth="1"/>
    <col min="13812" max="13812" width="16.5546875" style="1" customWidth="1"/>
    <col min="13813" max="13813" width="10.5546875" style="1" customWidth="1"/>
    <col min="13814" max="13814" width="13.6640625" style="1" customWidth="1"/>
    <col min="13815" max="13815" width="19.33203125" style="1" customWidth="1"/>
    <col min="13816" max="13816" width="20.33203125" style="1" customWidth="1"/>
    <col min="13817" max="14064" width="9.109375" style="1"/>
    <col min="14065" max="14065" width="12" style="1" customWidth="1"/>
    <col min="14066" max="14066" width="43.109375" style="1" customWidth="1"/>
    <col min="14067" max="14067" width="30.88671875" style="1" customWidth="1"/>
    <col min="14068" max="14068" width="16.5546875" style="1" customWidth="1"/>
    <col min="14069" max="14069" width="10.5546875" style="1" customWidth="1"/>
    <col min="14070" max="14070" width="13.6640625" style="1" customWidth="1"/>
    <col min="14071" max="14071" width="19.33203125" style="1" customWidth="1"/>
    <col min="14072" max="14072" width="20.33203125" style="1" customWidth="1"/>
    <col min="14073" max="14320" width="9.109375" style="1"/>
    <col min="14321" max="14321" width="12" style="1" customWidth="1"/>
    <col min="14322" max="14322" width="43.109375" style="1" customWidth="1"/>
    <col min="14323" max="14323" width="30.88671875" style="1" customWidth="1"/>
    <col min="14324" max="14324" width="16.5546875" style="1" customWidth="1"/>
    <col min="14325" max="14325" width="10.5546875" style="1" customWidth="1"/>
    <col min="14326" max="14326" width="13.6640625" style="1" customWidth="1"/>
    <col min="14327" max="14327" width="19.33203125" style="1" customWidth="1"/>
    <col min="14328" max="14328" width="20.33203125" style="1" customWidth="1"/>
    <col min="14329" max="14576" width="9.109375" style="1"/>
    <col min="14577" max="14577" width="12" style="1" customWidth="1"/>
    <col min="14578" max="14578" width="43.109375" style="1" customWidth="1"/>
    <col min="14579" max="14579" width="30.88671875" style="1" customWidth="1"/>
    <col min="14580" max="14580" width="16.5546875" style="1" customWidth="1"/>
    <col min="14581" max="14581" width="10.5546875" style="1" customWidth="1"/>
    <col min="14582" max="14582" width="13.6640625" style="1" customWidth="1"/>
    <col min="14583" max="14583" width="19.33203125" style="1" customWidth="1"/>
    <col min="14584" max="14584" width="20.33203125" style="1" customWidth="1"/>
    <col min="14585" max="14832" width="9.109375" style="1"/>
    <col min="14833" max="14833" width="12" style="1" customWidth="1"/>
    <col min="14834" max="14834" width="43.109375" style="1" customWidth="1"/>
    <col min="14835" max="14835" width="30.88671875" style="1" customWidth="1"/>
    <col min="14836" max="14836" width="16.5546875" style="1" customWidth="1"/>
    <col min="14837" max="14837" width="10.5546875" style="1" customWidth="1"/>
    <col min="14838" max="14838" width="13.6640625" style="1" customWidth="1"/>
    <col min="14839" max="14839" width="19.33203125" style="1" customWidth="1"/>
    <col min="14840" max="14840" width="20.33203125" style="1" customWidth="1"/>
    <col min="14841" max="15088" width="9.109375" style="1"/>
    <col min="15089" max="15089" width="12" style="1" customWidth="1"/>
    <col min="15090" max="15090" width="43.109375" style="1" customWidth="1"/>
    <col min="15091" max="15091" width="30.88671875" style="1" customWidth="1"/>
    <col min="15092" max="15092" width="16.5546875" style="1" customWidth="1"/>
    <col min="15093" max="15093" width="10.5546875" style="1" customWidth="1"/>
    <col min="15094" max="15094" width="13.6640625" style="1" customWidth="1"/>
    <col min="15095" max="15095" width="19.33203125" style="1" customWidth="1"/>
    <col min="15096" max="15096" width="20.33203125" style="1" customWidth="1"/>
    <col min="15097" max="15344" width="9.109375" style="1"/>
    <col min="15345" max="15345" width="12" style="1" customWidth="1"/>
    <col min="15346" max="15346" width="43.109375" style="1" customWidth="1"/>
    <col min="15347" max="15347" width="30.88671875" style="1" customWidth="1"/>
    <col min="15348" max="15348" width="16.5546875" style="1" customWidth="1"/>
    <col min="15349" max="15349" width="10.5546875" style="1" customWidth="1"/>
    <col min="15350" max="15350" width="13.6640625" style="1" customWidth="1"/>
    <col min="15351" max="15351" width="19.33203125" style="1" customWidth="1"/>
    <col min="15352" max="15352" width="20.33203125" style="1" customWidth="1"/>
    <col min="15353" max="15600" width="9.109375" style="1"/>
    <col min="15601" max="15601" width="12" style="1" customWidth="1"/>
    <col min="15602" max="15602" width="43.109375" style="1" customWidth="1"/>
    <col min="15603" max="15603" width="30.88671875" style="1" customWidth="1"/>
    <col min="15604" max="15604" width="16.5546875" style="1" customWidth="1"/>
    <col min="15605" max="15605" width="10.5546875" style="1" customWidth="1"/>
    <col min="15606" max="15606" width="13.6640625" style="1" customWidth="1"/>
    <col min="15607" max="15607" width="19.33203125" style="1" customWidth="1"/>
    <col min="15608" max="15608" width="20.33203125" style="1" customWidth="1"/>
    <col min="15609" max="15856" width="9.109375" style="1"/>
    <col min="15857" max="15857" width="12" style="1" customWidth="1"/>
    <col min="15858" max="15858" width="43.109375" style="1" customWidth="1"/>
    <col min="15859" max="15859" width="30.88671875" style="1" customWidth="1"/>
    <col min="15860" max="15860" width="16.5546875" style="1" customWidth="1"/>
    <col min="15861" max="15861" width="10.5546875" style="1" customWidth="1"/>
    <col min="15862" max="15862" width="13.6640625" style="1" customWidth="1"/>
    <col min="15863" max="15863" width="19.33203125" style="1" customWidth="1"/>
    <col min="15864" max="15864" width="20.33203125" style="1" customWidth="1"/>
    <col min="15865" max="16112" width="9.109375" style="1"/>
    <col min="16113" max="16113" width="12" style="1" customWidth="1"/>
    <col min="16114" max="16114" width="43.109375" style="1" customWidth="1"/>
    <col min="16115" max="16115" width="30.88671875" style="1" customWidth="1"/>
    <col min="16116" max="16116" width="16.5546875" style="1" customWidth="1"/>
    <col min="16117" max="16117" width="10.5546875" style="1" customWidth="1"/>
    <col min="16118" max="16118" width="13.6640625" style="1" customWidth="1"/>
    <col min="16119" max="16119" width="19.33203125" style="1" customWidth="1"/>
    <col min="16120" max="16120" width="20.33203125" style="1" customWidth="1"/>
    <col min="16121" max="16379" width="9.109375" style="1"/>
    <col min="16380" max="16384" width="9.109375" style="1" customWidth="1"/>
  </cols>
  <sheetData>
    <row r="1" spans="1:7" x14ac:dyDescent="0.25">
      <c r="A1" s="119" t="s">
        <v>119</v>
      </c>
      <c r="B1" s="119"/>
      <c r="C1" s="119"/>
      <c r="D1" s="119"/>
      <c r="E1" s="119"/>
      <c r="F1" s="119"/>
    </row>
    <row r="2" spans="1:7" ht="21" x14ac:dyDescent="0.25">
      <c r="A2" s="120" t="s">
        <v>46</v>
      </c>
      <c r="B2" s="121"/>
      <c r="C2" s="121"/>
      <c r="D2" s="121"/>
      <c r="E2" s="121"/>
      <c r="F2" s="122"/>
      <c r="G2" s="2"/>
    </row>
    <row r="3" spans="1:7" ht="34.5" customHeight="1" x14ac:dyDescent="0.25">
      <c r="A3" s="123" t="s">
        <v>115</v>
      </c>
      <c r="B3" s="124"/>
      <c r="C3" s="124"/>
      <c r="D3" s="124"/>
      <c r="E3" s="124"/>
      <c r="F3" s="124"/>
      <c r="G3" s="2"/>
    </row>
    <row r="4" spans="1:7" ht="14.4" thickBot="1" x14ac:dyDescent="0.3">
      <c r="A4" s="125" t="s">
        <v>47</v>
      </c>
      <c r="B4" s="125"/>
      <c r="C4" s="125"/>
      <c r="D4" s="125"/>
      <c r="E4" s="125"/>
      <c r="F4" s="125"/>
      <c r="G4" s="2"/>
    </row>
    <row r="5" spans="1:7" ht="15.6" x14ac:dyDescent="0.25">
      <c r="A5" s="129" t="s">
        <v>48</v>
      </c>
      <c r="B5" s="130"/>
      <c r="C5" s="130"/>
      <c r="D5" s="130"/>
      <c r="E5" s="130"/>
      <c r="F5" s="131"/>
      <c r="G5" s="2"/>
    </row>
    <row r="6" spans="1:7" ht="15.6" x14ac:dyDescent="0.25">
      <c r="A6" s="126" t="s">
        <v>67</v>
      </c>
      <c r="B6" s="127"/>
      <c r="C6" s="127"/>
      <c r="D6" s="127"/>
      <c r="E6" s="127"/>
      <c r="F6" s="128"/>
      <c r="G6" s="2"/>
    </row>
    <row r="7" spans="1:7" ht="79.5" customHeight="1" x14ac:dyDescent="0.25">
      <c r="A7" s="72" t="s">
        <v>49</v>
      </c>
      <c r="B7" s="73" t="s">
        <v>50</v>
      </c>
      <c r="C7" s="43" t="s">
        <v>51</v>
      </c>
      <c r="D7" s="115" t="s">
        <v>52</v>
      </c>
      <c r="E7" s="116"/>
      <c r="F7" s="44" t="s">
        <v>53</v>
      </c>
      <c r="G7" s="2"/>
    </row>
    <row r="8" spans="1:7" ht="39.75" customHeight="1" x14ac:dyDescent="0.25">
      <c r="A8" s="74" t="s">
        <v>121</v>
      </c>
      <c r="B8" s="75">
        <v>1</v>
      </c>
      <c r="C8" s="71"/>
      <c r="D8" s="117"/>
      <c r="E8" s="118"/>
      <c r="F8" s="48">
        <f>(C8+(C8*D8))*B8</f>
        <v>0</v>
      </c>
      <c r="G8" s="2"/>
    </row>
    <row r="9" spans="1:7" ht="101.4" customHeight="1" x14ac:dyDescent="0.25">
      <c r="A9" s="74" t="s">
        <v>122</v>
      </c>
      <c r="B9" s="75">
        <v>6</v>
      </c>
      <c r="C9" s="71"/>
      <c r="D9" s="117"/>
      <c r="E9" s="118"/>
      <c r="F9" s="48">
        <f>(C9+(C9*D9))*B9</f>
        <v>0</v>
      </c>
      <c r="G9" s="2"/>
    </row>
    <row r="10" spans="1:7" ht="28.5" customHeight="1" x14ac:dyDescent="0.25">
      <c r="A10" s="74" t="s">
        <v>125</v>
      </c>
      <c r="B10" s="75">
        <v>1</v>
      </c>
      <c r="C10" s="71"/>
      <c r="D10" s="117"/>
      <c r="E10" s="118"/>
      <c r="F10" s="48">
        <f t="shared" ref="F10:F11" si="0">(C10+(C10*D10))*B10</f>
        <v>0</v>
      </c>
      <c r="G10" s="2"/>
    </row>
    <row r="11" spans="1:7" ht="51.6" customHeight="1" x14ac:dyDescent="0.25">
      <c r="A11" s="74" t="s">
        <v>123</v>
      </c>
      <c r="B11" s="75">
        <v>3</v>
      </c>
      <c r="C11" s="71"/>
      <c r="D11" s="117"/>
      <c r="E11" s="118"/>
      <c r="F11" s="48">
        <f t="shared" si="0"/>
        <v>0</v>
      </c>
      <c r="G11" s="2"/>
    </row>
    <row r="12" spans="1:7" ht="15.6" x14ac:dyDescent="0.25">
      <c r="A12" s="151" t="s">
        <v>68</v>
      </c>
      <c r="B12" s="152"/>
      <c r="C12" s="153"/>
      <c r="D12" s="153"/>
      <c r="E12" s="153"/>
      <c r="F12" s="154"/>
      <c r="G12" s="2"/>
    </row>
    <row r="13" spans="1:7" ht="41.4" x14ac:dyDescent="0.25">
      <c r="A13" s="42" t="s">
        <v>54</v>
      </c>
      <c r="B13" s="43" t="s">
        <v>50</v>
      </c>
      <c r="C13" s="43" t="s">
        <v>51</v>
      </c>
      <c r="D13" s="115" t="s">
        <v>52</v>
      </c>
      <c r="E13" s="116"/>
      <c r="F13" s="44" t="s">
        <v>53</v>
      </c>
      <c r="G13" s="2"/>
    </row>
    <row r="14" spans="1:7" ht="27.6" x14ac:dyDescent="0.25">
      <c r="A14" s="70" t="s">
        <v>124</v>
      </c>
      <c r="B14" s="70">
        <v>1</v>
      </c>
      <c r="C14" s="52"/>
      <c r="D14" s="117"/>
      <c r="E14" s="118"/>
      <c r="F14" s="48">
        <f>(C14+(C14*D14))*B14</f>
        <v>0</v>
      </c>
      <c r="G14" s="2"/>
    </row>
    <row r="15" spans="1:7" x14ac:dyDescent="0.25">
      <c r="A15" s="146" t="s">
        <v>55</v>
      </c>
      <c r="B15" s="147"/>
      <c r="C15" s="147"/>
      <c r="D15" s="147"/>
      <c r="E15" s="147"/>
      <c r="F15" s="49">
        <f>SUM(F8:F9,F14:F14)</f>
        <v>0</v>
      </c>
      <c r="G15" s="2"/>
    </row>
    <row r="16" spans="1:7" ht="15.6" x14ac:dyDescent="0.25">
      <c r="A16" s="148" t="s">
        <v>56</v>
      </c>
      <c r="B16" s="149"/>
      <c r="C16" s="149"/>
      <c r="D16" s="149"/>
      <c r="E16" s="149"/>
      <c r="F16" s="150"/>
      <c r="G16" s="2"/>
    </row>
    <row r="17" spans="1:7" ht="14.4" thickBot="1" x14ac:dyDescent="0.3">
      <c r="A17" s="45" t="s">
        <v>45</v>
      </c>
      <c r="B17" s="46" t="s">
        <v>14</v>
      </c>
      <c r="C17" s="46" t="s">
        <v>57</v>
      </c>
      <c r="D17" s="155" t="s">
        <v>58</v>
      </c>
      <c r="E17" s="156"/>
      <c r="F17" s="47" t="s">
        <v>59</v>
      </c>
      <c r="G17" s="2"/>
    </row>
    <row r="18" spans="1:7" ht="14.4" thickBot="1" x14ac:dyDescent="0.3">
      <c r="A18" s="76" t="s">
        <v>71</v>
      </c>
      <c r="B18" s="53"/>
      <c r="C18" s="53"/>
      <c r="D18" s="106"/>
      <c r="E18" s="107"/>
      <c r="F18" s="48">
        <f>C18*D18</f>
        <v>0</v>
      </c>
      <c r="G18" s="2"/>
    </row>
    <row r="19" spans="1:7" ht="25.2" customHeight="1" thickBot="1" x14ac:dyDescent="0.3">
      <c r="A19" s="77" t="s">
        <v>72</v>
      </c>
      <c r="B19" s="53"/>
      <c r="C19" s="53"/>
      <c r="D19" s="106"/>
      <c r="E19" s="107"/>
      <c r="F19" s="48">
        <f t="shared" ref="F19:F63" si="1">C19*D19</f>
        <v>0</v>
      </c>
      <c r="G19" s="2"/>
    </row>
    <row r="20" spans="1:7" ht="28.2" thickBot="1" x14ac:dyDescent="0.3">
      <c r="A20" s="77" t="s">
        <v>73</v>
      </c>
      <c r="B20" s="53"/>
      <c r="C20" s="53"/>
      <c r="D20" s="106"/>
      <c r="E20" s="107"/>
      <c r="F20" s="48">
        <f t="shared" si="1"/>
        <v>0</v>
      </c>
      <c r="G20" s="2"/>
    </row>
    <row r="21" spans="1:7" ht="14.4" thickBot="1" x14ac:dyDescent="0.3">
      <c r="A21" s="77" t="s">
        <v>74</v>
      </c>
      <c r="B21" s="53"/>
      <c r="C21" s="53"/>
      <c r="D21" s="106"/>
      <c r="E21" s="107"/>
      <c r="F21" s="48">
        <f t="shared" si="1"/>
        <v>0</v>
      </c>
      <c r="G21" s="2"/>
    </row>
    <row r="22" spans="1:7" ht="14.4" thickBot="1" x14ac:dyDescent="0.3">
      <c r="A22" s="77" t="s">
        <v>75</v>
      </c>
      <c r="B22" s="53"/>
      <c r="C22" s="53"/>
      <c r="D22" s="106"/>
      <c r="E22" s="107"/>
      <c r="F22" s="48">
        <f t="shared" si="1"/>
        <v>0</v>
      </c>
      <c r="G22" s="2"/>
    </row>
    <row r="23" spans="1:7" ht="28.2" thickBot="1" x14ac:dyDescent="0.3">
      <c r="A23" s="78" t="s">
        <v>76</v>
      </c>
      <c r="B23" s="53"/>
      <c r="C23" s="53"/>
      <c r="D23" s="106"/>
      <c r="E23" s="107"/>
      <c r="F23" s="48">
        <f t="shared" si="1"/>
        <v>0</v>
      </c>
      <c r="G23" s="2"/>
    </row>
    <row r="24" spans="1:7" ht="14.4" thickBot="1" x14ac:dyDescent="0.3">
      <c r="A24" s="78" t="s">
        <v>77</v>
      </c>
      <c r="B24" s="53"/>
      <c r="C24" s="53"/>
      <c r="D24" s="106"/>
      <c r="E24" s="107"/>
      <c r="F24" s="48">
        <f t="shared" si="1"/>
        <v>0</v>
      </c>
      <c r="G24" s="2"/>
    </row>
    <row r="25" spans="1:7" ht="14.4" thickBot="1" x14ac:dyDescent="0.3">
      <c r="A25" s="78" t="s">
        <v>78</v>
      </c>
      <c r="B25" s="53"/>
      <c r="C25" s="53"/>
      <c r="D25" s="106"/>
      <c r="E25" s="107"/>
      <c r="F25" s="48">
        <f t="shared" si="1"/>
        <v>0</v>
      </c>
      <c r="G25" s="2"/>
    </row>
    <row r="26" spans="1:7" ht="28.2" thickBot="1" x14ac:dyDescent="0.3">
      <c r="A26" s="78" t="s">
        <v>79</v>
      </c>
      <c r="B26" s="53"/>
      <c r="C26" s="53"/>
      <c r="D26" s="106"/>
      <c r="E26" s="107"/>
      <c r="F26" s="48">
        <f t="shared" si="1"/>
        <v>0</v>
      </c>
      <c r="G26" s="2"/>
    </row>
    <row r="27" spans="1:7" ht="14.4" thickBot="1" x14ac:dyDescent="0.3">
      <c r="A27" s="78" t="s">
        <v>80</v>
      </c>
      <c r="B27" s="53"/>
      <c r="C27" s="53"/>
      <c r="D27" s="106"/>
      <c r="E27" s="107"/>
      <c r="F27" s="48">
        <f t="shared" si="1"/>
        <v>0</v>
      </c>
      <c r="G27" s="2"/>
    </row>
    <row r="28" spans="1:7" ht="14.4" thickBot="1" x14ac:dyDescent="0.3">
      <c r="A28" s="78" t="s">
        <v>81</v>
      </c>
      <c r="B28" s="53"/>
      <c r="C28" s="53"/>
      <c r="D28" s="106"/>
      <c r="E28" s="107"/>
      <c r="F28" s="48">
        <f t="shared" si="1"/>
        <v>0</v>
      </c>
      <c r="G28" s="2"/>
    </row>
    <row r="29" spans="1:7" ht="14.4" thickBot="1" x14ac:dyDescent="0.3">
      <c r="A29" s="78" t="s">
        <v>82</v>
      </c>
      <c r="B29" s="53"/>
      <c r="C29" s="53"/>
      <c r="D29" s="106"/>
      <c r="E29" s="107"/>
      <c r="F29" s="48">
        <f t="shared" si="1"/>
        <v>0</v>
      </c>
      <c r="G29" s="2"/>
    </row>
    <row r="30" spans="1:7" ht="19.95" customHeight="1" thickBot="1" x14ac:dyDescent="0.3">
      <c r="A30" s="78" t="s">
        <v>83</v>
      </c>
      <c r="B30" s="53"/>
      <c r="C30" s="53"/>
      <c r="D30" s="106"/>
      <c r="E30" s="107"/>
      <c r="F30" s="48">
        <f t="shared" si="1"/>
        <v>0</v>
      </c>
      <c r="G30" s="2"/>
    </row>
    <row r="31" spans="1:7" ht="19.95" customHeight="1" thickBot="1" x14ac:dyDescent="0.3">
      <c r="A31" s="77" t="s">
        <v>84</v>
      </c>
      <c r="B31" s="53"/>
      <c r="C31" s="53"/>
      <c r="D31" s="106"/>
      <c r="E31" s="107"/>
      <c r="F31" s="48">
        <f t="shared" si="1"/>
        <v>0</v>
      </c>
      <c r="G31" s="2"/>
    </row>
    <row r="32" spans="1:7" ht="24" customHeight="1" thickBot="1" x14ac:dyDescent="0.3">
      <c r="A32" s="77" t="s">
        <v>85</v>
      </c>
      <c r="B32" s="53"/>
      <c r="C32" s="53"/>
      <c r="D32" s="106"/>
      <c r="E32" s="107"/>
      <c r="F32" s="48">
        <f t="shared" si="1"/>
        <v>0</v>
      </c>
      <c r="G32" s="2"/>
    </row>
    <row r="33" spans="1:7" ht="28.2" thickBot="1" x14ac:dyDescent="0.3">
      <c r="A33" s="77" t="s">
        <v>86</v>
      </c>
      <c r="B33" s="53"/>
      <c r="C33" s="53"/>
      <c r="D33" s="106"/>
      <c r="E33" s="107"/>
      <c r="F33" s="48">
        <f t="shared" si="1"/>
        <v>0</v>
      </c>
      <c r="G33" s="2"/>
    </row>
    <row r="34" spans="1:7" ht="14.4" thickBot="1" x14ac:dyDescent="0.3">
      <c r="A34" s="77" t="s">
        <v>87</v>
      </c>
      <c r="B34" s="53"/>
      <c r="C34" s="53"/>
      <c r="D34" s="106"/>
      <c r="E34" s="107"/>
      <c r="F34" s="48">
        <f t="shared" si="1"/>
        <v>0</v>
      </c>
      <c r="G34" s="2"/>
    </row>
    <row r="35" spans="1:7" ht="14.4" thickBot="1" x14ac:dyDescent="0.3">
      <c r="A35" s="77" t="s">
        <v>88</v>
      </c>
      <c r="B35" s="53"/>
      <c r="C35" s="53"/>
      <c r="D35" s="106"/>
      <c r="E35" s="107"/>
      <c r="F35" s="48">
        <f t="shared" si="1"/>
        <v>0</v>
      </c>
      <c r="G35" s="2"/>
    </row>
    <row r="36" spans="1:7" ht="14.4" thickBot="1" x14ac:dyDescent="0.3">
      <c r="A36" s="77" t="s">
        <v>89</v>
      </c>
      <c r="B36" s="53"/>
      <c r="C36" s="53"/>
      <c r="D36" s="106"/>
      <c r="E36" s="107"/>
      <c r="F36" s="48">
        <f t="shared" si="1"/>
        <v>0</v>
      </c>
      <c r="G36" s="2"/>
    </row>
    <row r="37" spans="1:7" ht="14.4" thickBot="1" x14ac:dyDescent="0.3">
      <c r="A37" s="77" t="s">
        <v>90</v>
      </c>
      <c r="B37" s="53"/>
      <c r="C37" s="53"/>
      <c r="D37" s="106"/>
      <c r="E37" s="107"/>
      <c r="F37" s="48">
        <f t="shared" si="1"/>
        <v>0</v>
      </c>
      <c r="G37" s="2"/>
    </row>
    <row r="38" spans="1:7" ht="14.4" thickBot="1" x14ac:dyDescent="0.3">
      <c r="A38" s="77" t="s">
        <v>91</v>
      </c>
      <c r="B38" s="53"/>
      <c r="C38" s="53"/>
      <c r="D38" s="106"/>
      <c r="E38" s="107"/>
      <c r="F38" s="48">
        <f t="shared" si="1"/>
        <v>0</v>
      </c>
      <c r="G38" s="2"/>
    </row>
    <row r="39" spans="1:7" ht="14.4" thickBot="1" x14ac:dyDescent="0.3">
      <c r="A39" s="77" t="s">
        <v>92</v>
      </c>
      <c r="B39" s="53"/>
      <c r="C39" s="53"/>
      <c r="D39" s="106"/>
      <c r="E39" s="107"/>
      <c r="F39" s="48">
        <f t="shared" si="1"/>
        <v>0</v>
      </c>
      <c r="G39" s="2"/>
    </row>
    <row r="40" spans="1:7" ht="14.4" thickBot="1" x14ac:dyDescent="0.3">
      <c r="A40" s="77" t="s">
        <v>93</v>
      </c>
      <c r="B40" s="53"/>
      <c r="C40" s="53"/>
      <c r="D40" s="106"/>
      <c r="E40" s="107"/>
      <c r="F40" s="48">
        <f t="shared" si="1"/>
        <v>0</v>
      </c>
      <c r="G40" s="2"/>
    </row>
    <row r="41" spans="1:7" ht="14.4" thickBot="1" x14ac:dyDescent="0.3">
      <c r="A41" s="77" t="s">
        <v>94</v>
      </c>
      <c r="B41" s="53"/>
      <c r="C41" s="53"/>
      <c r="D41" s="106"/>
      <c r="E41" s="107"/>
      <c r="F41" s="48">
        <f t="shared" si="1"/>
        <v>0</v>
      </c>
      <c r="G41" s="2"/>
    </row>
    <row r="42" spans="1:7" ht="14.4" thickBot="1" x14ac:dyDescent="0.3">
      <c r="A42" s="77" t="s">
        <v>95</v>
      </c>
      <c r="B42" s="53"/>
      <c r="C42" s="53"/>
      <c r="D42" s="106"/>
      <c r="E42" s="107"/>
      <c r="F42" s="48">
        <f t="shared" si="1"/>
        <v>0</v>
      </c>
      <c r="G42" s="2"/>
    </row>
    <row r="43" spans="1:7" ht="14.4" thickBot="1" x14ac:dyDescent="0.3">
      <c r="A43" s="77" t="s">
        <v>96</v>
      </c>
      <c r="B43" s="53"/>
      <c r="C43" s="53"/>
      <c r="D43" s="106"/>
      <c r="E43" s="107"/>
      <c r="F43" s="48">
        <f t="shared" si="1"/>
        <v>0</v>
      </c>
      <c r="G43" s="2"/>
    </row>
    <row r="44" spans="1:7" ht="28.2" thickBot="1" x14ac:dyDescent="0.3">
      <c r="A44" s="77" t="s">
        <v>97</v>
      </c>
      <c r="B44" s="53"/>
      <c r="C44" s="53"/>
      <c r="D44" s="106"/>
      <c r="E44" s="107"/>
      <c r="F44" s="48">
        <f t="shared" si="1"/>
        <v>0</v>
      </c>
      <c r="G44" s="2"/>
    </row>
    <row r="45" spans="1:7" ht="14.4" thickBot="1" x14ac:dyDescent="0.3">
      <c r="A45" s="77" t="s">
        <v>98</v>
      </c>
      <c r="B45" s="53"/>
      <c r="C45" s="53"/>
      <c r="D45" s="106"/>
      <c r="E45" s="107"/>
      <c r="F45" s="48">
        <f t="shared" si="1"/>
        <v>0</v>
      </c>
      <c r="G45" s="2"/>
    </row>
    <row r="46" spans="1:7" ht="14.4" thickBot="1" x14ac:dyDescent="0.3">
      <c r="A46" s="77" t="s">
        <v>99</v>
      </c>
      <c r="B46" s="53"/>
      <c r="C46" s="53"/>
      <c r="D46" s="106"/>
      <c r="E46" s="107"/>
      <c r="F46" s="48">
        <f t="shared" si="1"/>
        <v>0</v>
      </c>
      <c r="G46" s="2"/>
    </row>
    <row r="47" spans="1:7" ht="14.4" thickBot="1" x14ac:dyDescent="0.3">
      <c r="A47" s="77" t="s">
        <v>100</v>
      </c>
      <c r="B47" s="53"/>
      <c r="C47" s="53"/>
      <c r="D47" s="106"/>
      <c r="E47" s="107"/>
      <c r="F47" s="48">
        <f t="shared" si="1"/>
        <v>0</v>
      </c>
      <c r="G47" s="2"/>
    </row>
    <row r="48" spans="1:7" ht="28.2" thickBot="1" x14ac:dyDescent="0.3">
      <c r="A48" s="77" t="s">
        <v>101</v>
      </c>
      <c r="B48" s="53"/>
      <c r="C48" s="53"/>
      <c r="D48" s="106"/>
      <c r="E48" s="107"/>
      <c r="F48" s="48">
        <f t="shared" si="1"/>
        <v>0</v>
      </c>
      <c r="G48" s="2"/>
    </row>
    <row r="49" spans="1:7" ht="28.2" thickBot="1" x14ac:dyDescent="0.3">
      <c r="A49" s="77" t="s">
        <v>102</v>
      </c>
      <c r="B49" s="53"/>
      <c r="C49" s="53"/>
      <c r="D49" s="106"/>
      <c r="E49" s="107"/>
      <c r="F49" s="48">
        <f t="shared" si="1"/>
        <v>0</v>
      </c>
      <c r="G49" s="2"/>
    </row>
    <row r="50" spans="1:7" ht="14.4" thickBot="1" x14ac:dyDescent="0.3">
      <c r="A50" s="77" t="s">
        <v>103</v>
      </c>
      <c r="B50" s="53"/>
      <c r="C50" s="53"/>
      <c r="D50" s="106"/>
      <c r="E50" s="107"/>
      <c r="F50" s="48">
        <f t="shared" si="1"/>
        <v>0</v>
      </c>
      <c r="G50" s="2"/>
    </row>
    <row r="51" spans="1:7" ht="14.4" thickBot="1" x14ac:dyDescent="0.3">
      <c r="A51" s="77" t="s">
        <v>104</v>
      </c>
      <c r="B51" s="53"/>
      <c r="C51" s="53"/>
      <c r="D51" s="106"/>
      <c r="E51" s="107"/>
      <c r="F51" s="48">
        <f t="shared" si="1"/>
        <v>0</v>
      </c>
      <c r="G51" s="2"/>
    </row>
    <row r="52" spans="1:7" ht="28.2" thickBot="1" x14ac:dyDescent="0.3">
      <c r="A52" s="77" t="s">
        <v>105</v>
      </c>
      <c r="B52" s="53"/>
      <c r="C52" s="53"/>
      <c r="D52" s="106"/>
      <c r="E52" s="107"/>
      <c r="F52" s="48">
        <f t="shared" si="1"/>
        <v>0</v>
      </c>
      <c r="G52" s="2"/>
    </row>
    <row r="53" spans="1:7" ht="14.4" thickBot="1" x14ac:dyDescent="0.3">
      <c r="A53" s="77" t="s">
        <v>106</v>
      </c>
      <c r="B53" s="53"/>
      <c r="C53" s="53"/>
      <c r="D53" s="106"/>
      <c r="E53" s="107"/>
      <c r="F53" s="48">
        <f t="shared" si="1"/>
        <v>0</v>
      </c>
      <c r="G53" s="2"/>
    </row>
    <row r="54" spans="1:7" ht="14.4" thickBot="1" x14ac:dyDescent="0.3">
      <c r="A54" s="77" t="s">
        <v>107</v>
      </c>
      <c r="B54" s="53"/>
      <c r="C54" s="53"/>
      <c r="D54" s="106"/>
      <c r="E54" s="107"/>
      <c r="F54" s="48">
        <f t="shared" si="1"/>
        <v>0</v>
      </c>
      <c r="G54" s="2"/>
    </row>
    <row r="55" spans="1:7" ht="14.4" thickBot="1" x14ac:dyDescent="0.3">
      <c r="A55" s="77" t="s">
        <v>108</v>
      </c>
      <c r="B55" s="53"/>
      <c r="C55" s="53"/>
      <c r="D55" s="106"/>
      <c r="E55" s="107"/>
      <c r="F55" s="48">
        <f t="shared" si="1"/>
        <v>0</v>
      </c>
      <c r="G55" s="2"/>
    </row>
    <row r="56" spans="1:7" ht="28.2" thickBot="1" x14ac:dyDescent="0.3">
      <c r="A56" s="77" t="s">
        <v>109</v>
      </c>
      <c r="B56" s="53"/>
      <c r="C56" s="53"/>
      <c r="D56" s="106"/>
      <c r="E56" s="107"/>
      <c r="F56" s="48">
        <f t="shared" si="1"/>
        <v>0</v>
      </c>
      <c r="G56" s="2"/>
    </row>
    <row r="57" spans="1:7" ht="14.4" thickBot="1" x14ac:dyDescent="0.3">
      <c r="A57" s="77"/>
      <c r="B57" s="53"/>
      <c r="C57" s="53"/>
      <c r="D57" s="106"/>
      <c r="E57" s="106"/>
      <c r="F57" s="48">
        <f t="shared" si="1"/>
        <v>0</v>
      </c>
      <c r="G57" s="2"/>
    </row>
    <row r="58" spans="1:7" ht="14.4" thickBot="1" x14ac:dyDescent="0.3">
      <c r="A58" s="77"/>
      <c r="B58" s="53"/>
      <c r="C58" s="53"/>
      <c r="D58" s="106"/>
      <c r="E58" s="106"/>
      <c r="F58" s="48">
        <f t="shared" si="1"/>
        <v>0</v>
      </c>
      <c r="G58" s="2"/>
    </row>
    <row r="59" spans="1:7" ht="14.4" thickBot="1" x14ac:dyDescent="0.3">
      <c r="A59" s="77"/>
      <c r="B59" s="53"/>
      <c r="C59" s="53"/>
      <c r="D59" s="106"/>
      <c r="E59" s="106"/>
      <c r="F59" s="48">
        <f t="shared" si="1"/>
        <v>0</v>
      </c>
      <c r="G59" s="2"/>
    </row>
    <row r="60" spans="1:7" ht="14.4" thickBot="1" x14ac:dyDescent="0.3">
      <c r="A60" s="77"/>
      <c r="B60" s="53"/>
      <c r="C60" s="53"/>
      <c r="D60" s="106"/>
      <c r="E60" s="106"/>
      <c r="F60" s="48">
        <f t="shared" si="1"/>
        <v>0</v>
      </c>
      <c r="G60" s="2"/>
    </row>
    <row r="61" spans="1:7" ht="14.4" thickBot="1" x14ac:dyDescent="0.3">
      <c r="A61" s="77"/>
      <c r="B61" s="53"/>
      <c r="C61" s="53"/>
      <c r="D61" s="106"/>
      <c r="E61" s="106"/>
      <c r="F61" s="48">
        <v>0</v>
      </c>
      <c r="G61" s="2"/>
    </row>
    <row r="62" spans="1:7" ht="14.4" thickBot="1" x14ac:dyDescent="0.3">
      <c r="A62" s="77"/>
      <c r="B62" s="53"/>
      <c r="C62" s="53"/>
      <c r="D62" s="106"/>
      <c r="E62" s="106"/>
      <c r="F62" s="48">
        <f t="shared" si="1"/>
        <v>0</v>
      </c>
      <c r="G62" s="2"/>
    </row>
    <row r="63" spans="1:7" ht="14.4" thickBot="1" x14ac:dyDescent="0.3">
      <c r="A63" s="77"/>
      <c r="B63" s="53"/>
      <c r="C63" s="53"/>
      <c r="D63" s="106"/>
      <c r="E63" s="106"/>
      <c r="F63" s="48">
        <f t="shared" si="1"/>
        <v>0</v>
      </c>
      <c r="G63" s="2"/>
    </row>
    <row r="64" spans="1:7" x14ac:dyDescent="0.25">
      <c r="A64" s="110" t="s">
        <v>60</v>
      </c>
      <c r="B64" s="111"/>
      <c r="C64" s="111"/>
      <c r="D64" s="111"/>
      <c r="E64" s="111"/>
      <c r="F64" s="50">
        <f>SUM(F18:F33)</f>
        <v>0</v>
      </c>
      <c r="G64" s="2"/>
    </row>
    <row r="65" spans="1:7" ht="29.25" customHeight="1" x14ac:dyDescent="0.25">
      <c r="A65" s="112" t="s">
        <v>61</v>
      </c>
      <c r="B65" s="113"/>
      <c r="C65" s="113"/>
      <c r="D65" s="113"/>
      <c r="E65" s="113"/>
      <c r="F65" s="114"/>
      <c r="G65" s="2"/>
    </row>
    <row r="66" spans="1:7" ht="26.4" x14ac:dyDescent="0.25">
      <c r="A66" s="144" t="s">
        <v>62</v>
      </c>
      <c r="B66" s="145"/>
      <c r="C66" s="37" t="s">
        <v>14</v>
      </c>
      <c r="D66" s="138" t="s">
        <v>15</v>
      </c>
      <c r="E66" s="139"/>
      <c r="F66" s="36" t="s">
        <v>16</v>
      </c>
      <c r="G66" s="2"/>
    </row>
    <row r="67" spans="1:7" x14ac:dyDescent="0.25">
      <c r="A67" s="140"/>
      <c r="B67" s="109"/>
      <c r="C67" s="54"/>
      <c r="D67" s="108"/>
      <c r="E67" s="109"/>
      <c r="F67" s="55"/>
      <c r="G67" s="2"/>
    </row>
    <row r="68" spans="1:7" x14ac:dyDescent="0.25">
      <c r="A68" s="140"/>
      <c r="B68" s="109"/>
      <c r="C68" s="54"/>
      <c r="D68" s="108"/>
      <c r="E68" s="109"/>
      <c r="F68" s="55"/>
      <c r="G68" s="2"/>
    </row>
    <row r="69" spans="1:7" x14ac:dyDescent="0.25">
      <c r="A69" s="140"/>
      <c r="B69" s="109"/>
      <c r="C69" s="54"/>
      <c r="D69" s="108"/>
      <c r="E69" s="109"/>
      <c r="F69" s="55"/>
      <c r="G69" s="2"/>
    </row>
    <row r="70" spans="1:7" x14ac:dyDescent="0.25">
      <c r="A70" s="56"/>
      <c r="B70" s="57"/>
      <c r="C70" s="54"/>
      <c r="D70" s="108"/>
      <c r="E70" s="109"/>
      <c r="F70" s="55"/>
      <c r="G70" s="2"/>
    </row>
    <row r="71" spans="1:7" x14ac:dyDescent="0.25">
      <c r="A71" s="141" t="s">
        <v>63</v>
      </c>
      <c r="B71" s="142"/>
      <c r="C71" s="142"/>
      <c r="D71" s="142"/>
      <c r="E71" s="143"/>
      <c r="F71" s="50">
        <f>SUM(F67:F70)</f>
        <v>0</v>
      </c>
      <c r="G71" s="2"/>
    </row>
    <row r="72" spans="1:7" ht="15.6" x14ac:dyDescent="0.25">
      <c r="A72" s="136" t="s">
        <v>64</v>
      </c>
      <c r="B72" s="136"/>
      <c r="C72" s="136"/>
      <c r="D72" s="136"/>
      <c r="E72" s="136"/>
      <c r="F72" s="51">
        <f>SUM(F15,F64,F71,)</f>
        <v>0</v>
      </c>
      <c r="G72" s="2"/>
    </row>
    <row r="73" spans="1:7" x14ac:dyDescent="0.25">
      <c r="A73" s="137" t="s">
        <v>65</v>
      </c>
      <c r="B73" s="136"/>
      <c r="C73" s="136"/>
      <c r="D73" s="136"/>
      <c r="E73" s="136"/>
      <c r="F73" s="58"/>
      <c r="G73" s="2"/>
    </row>
    <row r="74" spans="1:7" x14ac:dyDescent="0.25">
      <c r="A74" s="132" t="s">
        <v>66</v>
      </c>
      <c r="B74" s="133"/>
      <c r="C74" s="133"/>
      <c r="D74" s="133"/>
      <c r="E74" s="134"/>
      <c r="F74" s="58"/>
      <c r="G74" s="2"/>
    </row>
    <row r="75" spans="1:7" ht="27.75" customHeight="1" thickBot="1" x14ac:dyDescent="0.3">
      <c r="A75" s="135" t="s">
        <v>110</v>
      </c>
      <c r="B75" s="135"/>
      <c r="C75" s="135"/>
      <c r="D75" s="135"/>
      <c r="E75" s="135"/>
      <c r="F75" s="69">
        <f>F72+(F72*F73)+(F72*F74)</f>
        <v>0</v>
      </c>
      <c r="G75" s="2"/>
    </row>
    <row r="79" spans="1:7" ht="15.75" customHeight="1" x14ac:dyDescent="0.25"/>
    <row r="93" ht="15.75" customHeight="1" x14ac:dyDescent="0.25"/>
    <row r="97" ht="15" customHeight="1" x14ac:dyDescent="0.25"/>
  </sheetData>
  <mergeCells count="79">
    <mergeCell ref="D63:E63"/>
    <mergeCell ref="D62:E62"/>
    <mergeCell ref="D61:E61"/>
    <mergeCell ref="D60:E60"/>
    <mergeCell ref="D59:E59"/>
    <mergeCell ref="D58:E58"/>
    <mergeCell ref="D57:E57"/>
    <mergeCell ref="D55:E55"/>
    <mergeCell ref="D56:E56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A15:E15"/>
    <mergeCell ref="A16:F16"/>
    <mergeCell ref="A12:F12"/>
    <mergeCell ref="D25:E25"/>
    <mergeCell ref="D26:E26"/>
    <mergeCell ref="D18:E18"/>
    <mergeCell ref="D17:E17"/>
    <mergeCell ref="D19:E19"/>
    <mergeCell ref="D20:E20"/>
    <mergeCell ref="D21:E21"/>
    <mergeCell ref="D22:E22"/>
    <mergeCell ref="D23:E23"/>
    <mergeCell ref="D24:E24"/>
    <mergeCell ref="A74:E74"/>
    <mergeCell ref="A75:E75"/>
    <mergeCell ref="A72:E72"/>
    <mergeCell ref="A73:E73"/>
    <mergeCell ref="D66:E66"/>
    <mergeCell ref="D67:E67"/>
    <mergeCell ref="D68:E68"/>
    <mergeCell ref="A68:B68"/>
    <mergeCell ref="A69:B69"/>
    <mergeCell ref="D70:E70"/>
    <mergeCell ref="A71:E71"/>
    <mergeCell ref="A66:B66"/>
    <mergeCell ref="A67:B67"/>
    <mergeCell ref="A1:F1"/>
    <mergeCell ref="A2:F2"/>
    <mergeCell ref="A3:F3"/>
    <mergeCell ref="A4:F4"/>
    <mergeCell ref="A6:F6"/>
    <mergeCell ref="A5:F5"/>
    <mergeCell ref="D7:E7"/>
    <mergeCell ref="D8:E8"/>
    <mergeCell ref="D9:E9"/>
    <mergeCell ref="D13:E13"/>
    <mergeCell ref="D14:E14"/>
    <mergeCell ref="D10:E10"/>
    <mergeCell ref="D11:E11"/>
    <mergeCell ref="D29:E29"/>
    <mergeCell ref="D27:E27"/>
    <mergeCell ref="D28:E28"/>
    <mergeCell ref="D30:E30"/>
    <mergeCell ref="D31:E31"/>
    <mergeCell ref="D32:E32"/>
    <mergeCell ref="D33:E33"/>
    <mergeCell ref="D69:E69"/>
    <mergeCell ref="A64:E64"/>
    <mergeCell ref="A65:F65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E8"/>
  <sheetViews>
    <sheetView workbookViewId="0">
      <selection activeCell="E8" sqref="E8"/>
    </sheetView>
  </sheetViews>
  <sheetFormatPr defaultRowHeight="14.4" x14ac:dyDescent="0.3"/>
  <sheetData>
    <row r="7" spans="3:5" x14ac:dyDescent="0.3">
      <c r="C7" t="s">
        <v>0</v>
      </c>
      <c r="E7" t="s">
        <v>3</v>
      </c>
    </row>
    <row r="8" spans="3:5" x14ac:dyDescent="0.3">
      <c r="C8" t="s">
        <v>1</v>
      </c>
      <c r="E8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 цены договора</vt:lpstr>
      <vt:lpstr>Свод</vt:lpstr>
      <vt:lpstr>Стуктура цены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2023-12-06T14:43:59Z</dcterms:modified>
</cp:coreProperties>
</file>