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primakovschool-my.sharepoint.com/personal/raisa_iskhakova_primakov_school/Documents/Рабочий стол/аукционы/2024/Башкатов/"/>
    </mc:Choice>
  </mc:AlternateContent>
  <xr:revisionPtr revIDLastSave="664" documentId="8_{6AAAEB38-F10F-44A2-B68E-8DC8B0FC105E}" xr6:coauthVersionLast="47" xr6:coauthVersionMax="47" xr10:uidLastSave="{6AA4CEAF-E44D-48C6-ADBB-1BA7B98CA7CB}"/>
  <bookViews>
    <workbookView xWindow="14980" yWindow="520" windowWidth="20970" windowHeight="20750" xr2:uid="{00000000-000D-0000-FFFF-FFFF00000000}"/>
  </bookViews>
  <sheets>
    <sheet name="Расч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9" l="1"/>
  <c r="G34" i="9"/>
  <c r="H34" i="9" s="1"/>
  <c r="G31" i="9"/>
  <c r="H31" i="9" s="1"/>
  <c r="G28" i="9"/>
  <c r="H28" i="9" s="1"/>
  <c r="G25" i="9"/>
  <c r="H25" i="9" s="1"/>
  <c r="G40" i="9"/>
  <c r="H40" i="9" s="1"/>
  <c r="G37" i="9"/>
  <c r="H37" i="9" s="1"/>
  <c r="G19" i="9"/>
  <c r="G10" i="9" l="1"/>
  <c r="H10" i="9" s="1"/>
  <c r="G13" i="9"/>
  <c r="G16" i="9"/>
  <c r="G22" i="9"/>
  <c r="H22" i="9" l="1"/>
  <c r="H19" i="9"/>
  <c r="H16" i="9"/>
  <c r="A11" i="9" l="1"/>
  <c r="H13" i="9" l="1"/>
  <c r="H42" i="9" l="1"/>
</calcChain>
</file>

<file path=xl/sharedStrings.xml><?xml version="1.0" encoding="utf-8"?>
<sst xmlns="http://schemas.openxmlformats.org/spreadsheetml/2006/main" count="74" uniqueCount="32">
  <si>
    <t>Категории</t>
  </si>
  <si>
    <t>Средняя цена за единицу,
руб.</t>
  </si>
  <si>
    <t>Начальная (максимальная) цена, руб.</t>
  </si>
  <si>
    <t>Наименование товара, технические характеристики</t>
  </si>
  <si>
    <t>*</t>
  </si>
  <si>
    <t>Количество единиц товара</t>
  </si>
  <si>
    <t>Цена за единицу товара</t>
  </si>
  <si>
    <t>Единица измерения</t>
  </si>
  <si>
    <t>№ п/п</t>
  </si>
  <si>
    <t>Цены постащиков с НДС (руб)</t>
  </si>
  <si>
    <t>Наименование поставщиков</t>
  </si>
  <si>
    <t xml:space="preserve">Способ определения поставщика и предмет закупки:  </t>
  </si>
  <si>
    <t>шт</t>
  </si>
  <si>
    <t>Расчет начальной (максимальной) цены договора (цены лота)</t>
  </si>
  <si>
    <t xml:space="preserve">К.П. № 1 
</t>
  </si>
  <si>
    <t xml:space="preserve">К.П. № 2 
</t>
  </si>
  <si>
    <t xml:space="preserve">К.П. № 3 
</t>
  </si>
  <si>
    <t>Определение НМЦД произведено методом сопоставимых рыночных цен (анализа рынка) путем самостоятельно проведённого финансово-экономического мониторинга сложившейся рыночной конъюнктуры цен на закупаемые товары путём проведения процедуры по закупке с выбором победителя</t>
  </si>
  <si>
    <t xml:space="preserve">Итого </t>
  </si>
  <si>
    <t>В том числе НДС 20%</t>
  </si>
  <si>
    <t>Конструктор LEGO Education Spike Prime 45678 Базовый набор</t>
  </si>
  <si>
    <t>Фен технический Ресанта ФЭ-2000К (75/2/1)</t>
  </si>
  <si>
    <t>Комплект элементов для поля «Лабиринт» R523-П</t>
  </si>
  <si>
    <t>Весы кухонные Goodhelper KS-S01</t>
  </si>
  <si>
    <t>Набор надфилей Berger 140 мм 5 предметов (BG1149)</t>
  </si>
  <si>
    <t>Контейнер Кристалл с крышкой 330х190х120 мм 5 литров прозрачный</t>
  </si>
  <si>
    <t>Контейнер Кристалл с крышкой 190x157x90 мм 2 литра</t>
  </si>
  <si>
    <t>Контейнер Кристалл с крышкой 400х335х170 мм 18 литров</t>
  </si>
  <si>
    <t>Кабель TFN USB A - Lightning 1.2 метра (TFN-C-ENV-AL1MWH)</t>
  </si>
  <si>
    <t>Батарейка АА пальчиковая GP (40 штук в упаковке)</t>
  </si>
  <si>
    <t>Набор Yahboom WOM Sensor Kit с платой micro:bit V2</t>
  </si>
  <si>
    <t>процедура по закупке с выбором победителя на поставку товаров для кружка 3D моделирования и робототехники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</si>
</sst>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4" fontId="3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4" fontId="3" fillId="0" borderId="0" xfId="1" applyNumberFormat="1" applyFont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Финансовый" xfId="1" builtinId="3"/>
    <cellStyle name="Финансовый 2" xfId="3" xr:uid="{00000000-0005-0000-0000-000002000000}"/>
    <cellStyle name="Финансов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0"/>
  <sheetViews>
    <sheetView tabSelected="1" topLeftCell="A3" zoomScale="80" zoomScaleNormal="80" workbookViewId="0">
      <selection activeCell="H42" sqref="H42"/>
    </sheetView>
  </sheetViews>
  <sheetFormatPr defaultColWidth="9.1796875" defaultRowHeight="15.5" x14ac:dyDescent="0.35"/>
  <cols>
    <col min="1" max="1" width="9.1796875" style="3"/>
    <col min="2" max="2" width="55.453125" style="5" customWidth="1"/>
    <col min="3" max="3" width="14" style="21" customWidth="1"/>
    <col min="4" max="6" width="29.81640625" style="15" customWidth="1"/>
    <col min="7" max="7" width="29.81640625" style="16" customWidth="1"/>
    <col min="8" max="8" width="29.81640625" style="5" customWidth="1"/>
    <col min="9" max="9" width="18.453125" style="5" customWidth="1"/>
    <col min="10" max="16384" width="9.1796875" style="5"/>
  </cols>
  <sheetData>
    <row r="1" spans="1:11" s="3" customFormat="1" ht="20" x14ac:dyDescent="0.3">
      <c r="A1" s="42" t="s">
        <v>13</v>
      </c>
      <c r="B1" s="42"/>
      <c r="C1" s="42"/>
      <c r="D1" s="42"/>
      <c r="E1" s="42"/>
      <c r="F1" s="42"/>
      <c r="G1" s="42"/>
      <c r="H1" s="42"/>
    </row>
    <row r="2" spans="1:11" s="3" customFormat="1" ht="44.15" customHeight="1" x14ac:dyDescent="0.4">
      <c r="A2" s="43" t="s">
        <v>11</v>
      </c>
      <c r="B2" s="43"/>
      <c r="C2" s="43"/>
      <c r="D2" s="43"/>
      <c r="E2" s="43"/>
      <c r="F2" s="43"/>
      <c r="G2" s="43"/>
      <c r="H2" s="43"/>
    </row>
    <row r="3" spans="1:11" s="3" customFormat="1" ht="44.15" customHeight="1" x14ac:dyDescent="0.3">
      <c r="A3" s="44" t="s">
        <v>31</v>
      </c>
      <c r="B3" s="44"/>
      <c r="C3" s="44"/>
      <c r="D3" s="44"/>
      <c r="E3" s="44"/>
      <c r="F3" s="44"/>
      <c r="G3" s="44"/>
      <c r="H3" s="44"/>
    </row>
    <row r="4" spans="1:11" s="14" customFormat="1" ht="71.150000000000006" customHeight="1" thickBot="1" x14ac:dyDescent="0.4">
      <c r="A4" s="45" t="s">
        <v>17</v>
      </c>
      <c r="B4" s="45"/>
      <c r="C4" s="45"/>
      <c r="D4" s="45"/>
      <c r="E4" s="45"/>
      <c r="F4" s="45"/>
      <c r="G4" s="45"/>
      <c r="H4" s="45"/>
    </row>
    <row r="5" spans="1:11" ht="102" customHeight="1" x14ac:dyDescent="0.3">
      <c r="A5" s="4" t="s">
        <v>8</v>
      </c>
      <c r="B5" s="6" t="s">
        <v>0</v>
      </c>
      <c r="C5" s="20" t="s">
        <v>7</v>
      </c>
      <c r="D5" s="46" t="s">
        <v>9</v>
      </c>
      <c r="E5" s="47"/>
      <c r="F5" s="48"/>
      <c r="G5" s="19" t="s">
        <v>1</v>
      </c>
      <c r="H5" s="6" t="s">
        <v>2</v>
      </c>
    </row>
    <row r="6" spans="1:11" ht="14" x14ac:dyDescent="0.3">
      <c r="A6" s="2">
        <v>1</v>
      </c>
      <c r="B6" s="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8">
        <v>8</v>
      </c>
    </row>
    <row r="7" spans="1:11" ht="73.5" customHeight="1" x14ac:dyDescent="0.3">
      <c r="A7" s="22"/>
      <c r="B7" s="23" t="s">
        <v>10</v>
      </c>
      <c r="C7" s="24" t="s">
        <v>4</v>
      </c>
      <c r="D7" s="24" t="s">
        <v>14</v>
      </c>
      <c r="E7" s="24" t="s">
        <v>15</v>
      </c>
      <c r="F7" s="24" t="s">
        <v>16</v>
      </c>
      <c r="G7" s="25" t="s">
        <v>4</v>
      </c>
      <c r="H7" s="24" t="s">
        <v>4</v>
      </c>
    </row>
    <row r="8" spans="1:11" s="11" customFormat="1" ht="20" customHeight="1" x14ac:dyDescent="0.35">
      <c r="A8" s="26">
        <v>1</v>
      </c>
      <c r="B8" s="8" t="s">
        <v>3</v>
      </c>
      <c r="C8" s="13"/>
      <c r="D8" s="37" t="s">
        <v>20</v>
      </c>
      <c r="E8" s="37"/>
      <c r="F8" s="37"/>
      <c r="G8" s="37"/>
      <c r="H8" s="12"/>
    </row>
    <row r="9" spans="1:11" s="11" customFormat="1" x14ac:dyDescent="0.35">
      <c r="A9" s="26"/>
      <c r="B9" s="8" t="s">
        <v>5</v>
      </c>
      <c r="C9" s="13" t="s">
        <v>12</v>
      </c>
      <c r="D9" s="37">
        <v>5</v>
      </c>
      <c r="E9" s="37"/>
      <c r="F9" s="37"/>
      <c r="G9" s="37"/>
      <c r="H9" s="12"/>
    </row>
    <row r="10" spans="1:11" s="11" customFormat="1" ht="16" thickBot="1" x14ac:dyDescent="0.4">
      <c r="A10" s="27"/>
      <c r="B10" s="9" t="s">
        <v>6</v>
      </c>
      <c r="C10" s="10"/>
      <c r="D10" s="28">
        <v>54200</v>
      </c>
      <c r="E10" s="28">
        <v>49130</v>
      </c>
      <c r="F10" s="28">
        <v>64633</v>
      </c>
      <c r="G10" s="1">
        <f>ROUND((D10+E10+F10)/3,2)</f>
        <v>55987.67</v>
      </c>
      <c r="H10" s="10">
        <f>G10*D9</f>
        <v>279938.34999999998</v>
      </c>
      <c r="I10" s="33"/>
      <c r="J10" s="33"/>
      <c r="K10" s="33"/>
    </row>
    <row r="11" spans="1:11" s="11" customFormat="1" ht="21" customHeight="1" x14ac:dyDescent="0.35">
      <c r="A11" s="29">
        <f>A8+1</f>
        <v>2</v>
      </c>
      <c r="B11" s="30" t="s">
        <v>3</v>
      </c>
      <c r="C11" s="31"/>
      <c r="D11" s="37" t="s">
        <v>21</v>
      </c>
      <c r="E11" s="37"/>
      <c r="F11" s="37"/>
      <c r="G11" s="37"/>
      <c r="H11" s="32"/>
      <c r="I11" s="33"/>
      <c r="J11" s="33"/>
      <c r="K11" s="33"/>
    </row>
    <row r="12" spans="1:11" s="11" customFormat="1" x14ac:dyDescent="0.35">
      <c r="A12" s="26"/>
      <c r="B12" s="8" t="s">
        <v>5</v>
      </c>
      <c r="C12" s="13" t="s">
        <v>12</v>
      </c>
      <c r="D12" s="37">
        <v>1</v>
      </c>
      <c r="E12" s="37"/>
      <c r="F12" s="37"/>
      <c r="G12" s="37"/>
      <c r="H12" s="12"/>
      <c r="I12" s="33"/>
      <c r="J12" s="33"/>
      <c r="K12" s="33"/>
    </row>
    <row r="13" spans="1:11" s="11" customFormat="1" ht="16" thickBot="1" x14ac:dyDescent="0.4">
      <c r="A13" s="27"/>
      <c r="B13" s="9" t="s">
        <v>6</v>
      </c>
      <c r="C13" s="10"/>
      <c r="D13" s="28">
        <v>3090</v>
      </c>
      <c r="E13" s="28">
        <v>2999</v>
      </c>
      <c r="F13" s="28">
        <v>3090</v>
      </c>
      <c r="G13" s="1">
        <f>ROUND((D13+E13+F13)/3,2)</f>
        <v>3059.67</v>
      </c>
      <c r="H13" s="10">
        <f>G13*D12</f>
        <v>3059.67</v>
      </c>
      <c r="I13" s="33"/>
      <c r="J13" s="33"/>
      <c r="K13" s="33"/>
    </row>
    <row r="14" spans="1:11" s="11" customFormat="1" ht="21" customHeight="1" x14ac:dyDescent="0.35">
      <c r="A14" s="29">
        <v>3</v>
      </c>
      <c r="B14" s="30" t="s">
        <v>3</v>
      </c>
      <c r="C14" s="31"/>
      <c r="D14" s="37" t="s">
        <v>22</v>
      </c>
      <c r="E14" s="37"/>
      <c r="F14" s="37"/>
      <c r="G14" s="37"/>
      <c r="H14" s="32"/>
      <c r="I14" s="33"/>
      <c r="J14" s="33"/>
      <c r="K14" s="33"/>
    </row>
    <row r="15" spans="1:11" s="11" customFormat="1" x14ac:dyDescent="0.35">
      <c r="A15" s="26"/>
      <c r="B15" s="8" t="s">
        <v>5</v>
      </c>
      <c r="C15" s="13" t="s">
        <v>12</v>
      </c>
      <c r="D15" s="37">
        <v>1</v>
      </c>
      <c r="E15" s="37"/>
      <c r="F15" s="37"/>
      <c r="G15" s="37"/>
      <c r="H15" s="12"/>
      <c r="I15" s="33"/>
      <c r="J15" s="33"/>
      <c r="K15" s="33"/>
    </row>
    <row r="16" spans="1:11" s="11" customFormat="1" ht="16" thickBot="1" x14ac:dyDescent="0.4">
      <c r="A16" s="27"/>
      <c r="B16" s="9" t="s">
        <v>6</v>
      </c>
      <c r="C16" s="10"/>
      <c r="D16" s="28">
        <v>10400</v>
      </c>
      <c r="E16" s="28">
        <v>20100</v>
      </c>
      <c r="F16" s="28">
        <v>26130</v>
      </c>
      <c r="G16" s="1">
        <f>ROUND((D16+E16+F16)/3,2)</f>
        <v>18876.669999999998</v>
      </c>
      <c r="H16" s="10">
        <f>G16*D15</f>
        <v>18876.669999999998</v>
      </c>
      <c r="I16" s="33"/>
      <c r="J16" s="33"/>
      <c r="K16" s="33"/>
    </row>
    <row r="17" spans="1:11" s="11" customFormat="1" ht="19" customHeight="1" x14ac:dyDescent="0.35">
      <c r="A17" s="29">
        <v>4</v>
      </c>
      <c r="B17" s="30" t="s">
        <v>3</v>
      </c>
      <c r="C17" s="31"/>
      <c r="D17" s="37" t="s">
        <v>23</v>
      </c>
      <c r="E17" s="37"/>
      <c r="F17" s="37"/>
      <c r="G17" s="37"/>
      <c r="H17" s="32"/>
      <c r="I17" s="33"/>
      <c r="J17" s="33"/>
      <c r="K17" s="33"/>
    </row>
    <row r="18" spans="1:11" s="11" customFormat="1" x14ac:dyDescent="0.35">
      <c r="A18" s="26"/>
      <c r="B18" s="8" t="s">
        <v>5</v>
      </c>
      <c r="C18" s="13" t="s">
        <v>12</v>
      </c>
      <c r="D18" s="37">
        <v>2</v>
      </c>
      <c r="E18" s="37"/>
      <c r="F18" s="37"/>
      <c r="G18" s="37"/>
      <c r="H18" s="12"/>
      <c r="I18" s="33"/>
      <c r="J18" s="33"/>
      <c r="K18" s="33"/>
    </row>
    <row r="19" spans="1:11" s="11" customFormat="1" ht="16" thickBot="1" x14ac:dyDescent="0.4">
      <c r="A19" s="27"/>
      <c r="B19" s="9" t="s">
        <v>6</v>
      </c>
      <c r="C19" s="10"/>
      <c r="D19" s="28">
        <v>610</v>
      </c>
      <c r="E19" s="28">
        <v>683</v>
      </c>
      <c r="F19" s="28">
        <v>706</v>
      </c>
      <c r="G19" s="1">
        <f>ROUND((D19+E19+F19)/3,2)</f>
        <v>666.33</v>
      </c>
      <c r="H19" s="10">
        <f>G19*D18</f>
        <v>1332.66</v>
      </c>
      <c r="I19" s="33"/>
      <c r="J19" s="33"/>
      <c r="K19" s="33"/>
    </row>
    <row r="20" spans="1:11" s="11" customFormat="1" ht="19.5" customHeight="1" x14ac:dyDescent="0.35">
      <c r="A20" s="29">
        <v>5</v>
      </c>
      <c r="B20" s="30" t="s">
        <v>3</v>
      </c>
      <c r="C20" s="31"/>
      <c r="D20" s="37" t="s">
        <v>24</v>
      </c>
      <c r="E20" s="37"/>
      <c r="F20" s="37"/>
      <c r="G20" s="37"/>
      <c r="H20" s="32"/>
      <c r="I20" s="33"/>
      <c r="J20" s="33"/>
      <c r="K20" s="33"/>
    </row>
    <row r="21" spans="1:11" s="11" customFormat="1" x14ac:dyDescent="0.35">
      <c r="A21" s="26"/>
      <c r="B21" s="8" t="s">
        <v>5</v>
      </c>
      <c r="C21" s="13" t="s">
        <v>12</v>
      </c>
      <c r="D21" s="37">
        <v>1</v>
      </c>
      <c r="E21" s="37"/>
      <c r="F21" s="37"/>
      <c r="G21" s="37"/>
      <c r="H21" s="12"/>
      <c r="I21" s="33"/>
      <c r="J21" s="33"/>
      <c r="K21" s="33"/>
    </row>
    <row r="22" spans="1:11" s="11" customFormat="1" ht="16" thickBot="1" x14ac:dyDescent="0.4">
      <c r="A22" s="27"/>
      <c r="B22" s="9" t="s">
        <v>6</v>
      </c>
      <c r="C22" s="10"/>
      <c r="D22" s="28">
        <v>720</v>
      </c>
      <c r="E22" s="28">
        <v>758</v>
      </c>
      <c r="F22" s="28">
        <v>850</v>
      </c>
      <c r="G22" s="1">
        <f>ROUND((D22+E22+F22)/3,2)</f>
        <v>776</v>
      </c>
      <c r="H22" s="10">
        <f>G22*D21</f>
        <v>776</v>
      </c>
      <c r="I22" s="33"/>
      <c r="J22" s="33"/>
      <c r="K22" s="33"/>
    </row>
    <row r="23" spans="1:11" s="11" customFormat="1" ht="24" customHeight="1" x14ac:dyDescent="0.35">
      <c r="A23" s="26">
        <v>6</v>
      </c>
      <c r="B23" s="8" t="s">
        <v>3</v>
      </c>
      <c r="C23" s="13"/>
      <c r="D23" s="37" t="s">
        <v>25</v>
      </c>
      <c r="E23" s="37"/>
      <c r="F23" s="37"/>
      <c r="G23" s="37"/>
      <c r="H23" s="12"/>
    </row>
    <row r="24" spans="1:11" s="11" customFormat="1" x14ac:dyDescent="0.35">
      <c r="A24" s="26"/>
      <c r="B24" s="8" t="s">
        <v>5</v>
      </c>
      <c r="C24" s="13" t="s">
        <v>12</v>
      </c>
      <c r="D24" s="37">
        <v>10</v>
      </c>
      <c r="E24" s="37"/>
      <c r="F24" s="37"/>
      <c r="G24" s="37"/>
      <c r="H24" s="12"/>
    </row>
    <row r="25" spans="1:11" s="11" customFormat="1" ht="16" thickBot="1" x14ac:dyDescent="0.4">
      <c r="A25" s="27"/>
      <c r="B25" s="9" t="s">
        <v>6</v>
      </c>
      <c r="C25" s="10"/>
      <c r="D25" s="28">
        <v>195</v>
      </c>
      <c r="E25" s="28">
        <v>419</v>
      </c>
      <c r="F25" s="28">
        <v>419</v>
      </c>
      <c r="G25" s="1">
        <f>ROUND((D25+E25+F25)/3,2)</f>
        <v>344.33</v>
      </c>
      <c r="H25" s="10">
        <f>G25*D24</f>
        <v>3443.2999999999997</v>
      </c>
      <c r="I25" s="33"/>
      <c r="J25" s="33"/>
      <c r="K25" s="33"/>
    </row>
    <row r="26" spans="1:11" s="11" customFormat="1" ht="25.5" customHeight="1" x14ac:dyDescent="0.35">
      <c r="A26" s="26">
        <v>7</v>
      </c>
      <c r="B26" s="8" t="s">
        <v>3</v>
      </c>
      <c r="C26" s="13"/>
      <c r="D26" s="37" t="s">
        <v>26</v>
      </c>
      <c r="E26" s="37"/>
      <c r="F26" s="37"/>
      <c r="G26" s="37"/>
      <c r="H26" s="12"/>
    </row>
    <row r="27" spans="1:11" s="11" customFormat="1" x14ac:dyDescent="0.35">
      <c r="A27" s="26"/>
      <c r="B27" s="8" t="s">
        <v>5</v>
      </c>
      <c r="C27" s="13" t="s">
        <v>12</v>
      </c>
      <c r="D27" s="37">
        <v>10</v>
      </c>
      <c r="E27" s="37"/>
      <c r="F27" s="37"/>
      <c r="G27" s="37"/>
      <c r="H27" s="12"/>
    </row>
    <row r="28" spans="1:11" s="11" customFormat="1" ht="16" thickBot="1" x14ac:dyDescent="0.4">
      <c r="A28" s="27"/>
      <c r="B28" s="9" t="s">
        <v>6</v>
      </c>
      <c r="C28" s="10"/>
      <c r="D28" s="28">
        <v>175</v>
      </c>
      <c r="E28" s="28">
        <v>206</v>
      </c>
      <c r="F28" s="28">
        <v>206</v>
      </c>
      <c r="G28" s="1">
        <f>ROUND((D28+E28+F28)/3,2)</f>
        <v>195.67</v>
      </c>
      <c r="H28" s="10">
        <f>G28*D27</f>
        <v>1956.6999999999998</v>
      </c>
      <c r="I28" s="33"/>
      <c r="J28" s="33"/>
      <c r="K28" s="33"/>
    </row>
    <row r="29" spans="1:11" s="11" customFormat="1" ht="21" customHeight="1" x14ac:dyDescent="0.35">
      <c r="A29" s="26">
        <v>8</v>
      </c>
      <c r="B29" s="8" t="s">
        <v>3</v>
      </c>
      <c r="C29" s="13"/>
      <c r="D29" s="37" t="s">
        <v>27</v>
      </c>
      <c r="E29" s="37"/>
      <c r="F29" s="37"/>
      <c r="G29" s="37"/>
      <c r="H29" s="12"/>
    </row>
    <row r="30" spans="1:11" s="11" customFormat="1" x14ac:dyDescent="0.35">
      <c r="A30" s="26"/>
      <c r="B30" s="8" t="s">
        <v>5</v>
      </c>
      <c r="C30" s="13" t="s">
        <v>12</v>
      </c>
      <c r="D30" s="37">
        <v>15</v>
      </c>
      <c r="E30" s="37"/>
      <c r="F30" s="37"/>
      <c r="G30" s="37"/>
      <c r="H30" s="12"/>
    </row>
    <row r="31" spans="1:11" s="11" customFormat="1" ht="16" thickBot="1" x14ac:dyDescent="0.4">
      <c r="A31" s="27"/>
      <c r="B31" s="9" t="s">
        <v>6</v>
      </c>
      <c r="C31" s="10"/>
      <c r="D31" s="28">
        <v>625</v>
      </c>
      <c r="E31" s="28">
        <v>736</v>
      </c>
      <c r="F31" s="28">
        <v>736</v>
      </c>
      <c r="G31" s="1">
        <f>ROUND((D31+E31+F31)/3,2)</f>
        <v>699</v>
      </c>
      <c r="H31" s="10">
        <f>G31*D30</f>
        <v>10485</v>
      </c>
      <c r="I31" s="33"/>
      <c r="J31" s="33"/>
      <c r="K31" s="33"/>
    </row>
    <row r="32" spans="1:11" s="11" customFormat="1" ht="25.5" customHeight="1" x14ac:dyDescent="0.35">
      <c r="A32" s="26">
        <v>9</v>
      </c>
      <c r="B32" s="8" t="s">
        <v>3</v>
      </c>
      <c r="C32" s="13"/>
      <c r="D32" s="37" t="s">
        <v>28</v>
      </c>
      <c r="E32" s="37"/>
      <c r="F32" s="37"/>
      <c r="G32" s="37"/>
      <c r="H32" s="12"/>
    </row>
    <row r="33" spans="1:11" s="11" customFormat="1" x14ac:dyDescent="0.35">
      <c r="A33" s="26"/>
      <c r="B33" s="8" t="s">
        <v>5</v>
      </c>
      <c r="C33" s="13" t="s">
        <v>12</v>
      </c>
      <c r="D33" s="37">
        <v>3</v>
      </c>
      <c r="E33" s="37"/>
      <c r="F33" s="37"/>
      <c r="G33" s="37"/>
      <c r="H33" s="12"/>
    </row>
    <row r="34" spans="1:11" s="11" customFormat="1" ht="16" thickBot="1" x14ac:dyDescent="0.4">
      <c r="A34" s="27"/>
      <c r="B34" s="9" t="s">
        <v>6</v>
      </c>
      <c r="C34" s="10"/>
      <c r="D34" s="28">
        <v>494</v>
      </c>
      <c r="E34" s="28">
        <v>520</v>
      </c>
      <c r="F34" s="28">
        <v>520</v>
      </c>
      <c r="G34" s="1">
        <f>ROUND((D34+E34+F34)/3,2)</f>
        <v>511.33</v>
      </c>
      <c r="H34" s="10">
        <f>G34*D33</f>
        <v>1533.99</v>
      </c>
      <c r="I34" s="33"/>
      <c r="J34" s="33"/>
      <c r="K34" s="33"/>
    </row>
    <row r="35" spans="1:11" s="11" customFormat="1" ht="21.5" customHeight="1" x14ac:dyDescent="0.35">
      <c r="A35" s="26">
        <v>10</v>
      </c>
      <c r="B35" s="8" t="s">
        <v>3</v>
      </c>
      <c r="C35" s="13"/>
      <c r="D35" s="37" t="s">
        <v>29</v>
      </c>
      <c r="E35" s="37"/>
      <c r="F35" s="37"/>
      <c r="G35" s="37"/>
      <c r="H35" s="12"/>
    </row>
    <row r="36" spans="1:11" s="11" customFormat="1" x14ac:dyDescent="0.35">
      <c r="A36" s="26"/>
      <c r="B36" s="8" t="s">
        <v>5</v>
      </c>
      <c r="C36" s="13" t="s">
        <v>12</v>
      </c>
      <c r="D36" s="37">
        <v>1</v>
      </c>
      <c r="E36" s="37"/>
      <c r="F36" s="37"/>
      <c r="G36" s="37"/>
      <c r="H36" s="12"/>
    </row>
    <row r="37" spans="1:11" s="11" customFormat="1" ht="16" thickBot="1" x14ac:dyDescent="0.4">
      <c r="A37" s="27"/>
      <c r="B37" s="9" t="s">
        <v>6</v>
      </c>
      <c r="C37" s="10"/>
      <c r="D37" s="28">
        <v>2113</v>
      </c>
      <c r="E37" s="28">
        <v>2447</v>
      </c>
      <c r="F37" s="28">
        <v>2447</v>
      </c>
      <c r="G37" s="1">
        <f>ROUND((D37+E37+F37)/3,2)</f>
        <v>2335.67</v>
      </c>
      <c r="H37" s="10">
        <f>G37*D36</f>
        <v>2335.67</v>
      </c>
      <c r="I37" s="33"/>
      <c r="J37" s="33"/>
      <c r="K37" s="33"/>
    </row>
    <row r="38" spans="1:11" s="11" customFormat="1" ht="26" customHeight="1" x14ac:dyDescent="0.35">
      <c r="A38" s="26">
        <v>11</v>
      </c>
      <c r="B38" s="8" t="s">
        <v>3</v>
      </c>
      <c r="C38" s="13"/>
      <c r="D38" s="37" t="s">
        <v>30</v>
      </c>
      <c r="E38" s="37"/>
      <c r="F38" s="37"/>
      <c r="G38" s="37"/>
      <c r="H38" s="12"/>
    </row>
    <row r="39" spans="1:11" s="11" customFormat="1" x14ac:dyDescent="0.35">
      <c r="A39" s="26"/>
      <c r="B39" s="8" t="s">
        <v>5</v>
      </c>
      <c r="C39" s="13" t="s">
        <v>12</v>
      </c>
      <c r="D39" s="37">
        <v>1</v>
      </c>
      <c r="E39" s="37"/>
      <c r="F39" s="37"/>
      <c r="G39" s="37"/>
      <c r="H39" s="12"/>
    </row>
    <row r="40" spans="1:11" s="11" customFormat="1" ht="16" thickBot="1" x14ac:dyDescent="0.4">
      <c r="A40" s="27"/>
      <c r="B40" s="9" t="s">
        <v>6</v>
      </c>
      <c r="C40" s="10"/>
      <c r="D40" s="28">
        <v>22310</v>
      </c>
      <c r="E40" s="28">
        <v>29003</v>
      </c>
      <c r="F40" s="28">
        <v>29003</v>
      </c>
      <c r="G40" s="1">
        <f>ROUND((D40+E40+F40)/3,2)</f>
        <v>26772</v>
      </c>
      <c r="H40" s="10">
        <f>G40*D39</f>
        <v>26772</v>
      </c>
      <c r="I40" s="33"/>
      <c r="J40" s="33"/>
      <c r="K40" s="33"/>
    </row>
    <row r="41" spans="1:11" s="11" customFormat="1" x14ac:dyDescent="0.35">
      <c r="A41" s="34"/>
      <c r="B41" s="38" t="s">
        <v>18</v>
      </c>
      <c r="C41" s="39"/>
      <c r="D41" s="39"/>
      <c r="E41" s="39"/>
      <c r="F41" s="39"/>
      <c r="G41" s="39"/>
      <c r="H41" s="35">
        <f>H10+H13+H16+H19+H22+H25+H28+H31+H34+H37+H40</f>
        <v>350510.00999999989</v>
      </c>
      <c r="I41" s="33"/>
      <c r="J41" s="33"/>
      <c r="K41" s="33"/>
    </row>
    <row r="42" spans="1:11" s="11" customFormat="1" ht="16" thickBot="1" x14ac:dyDescent="0.4">
      <c r="A42" s="34"/>
      <c r="B42" s="40" t="s">
        <v>19</v>
      </c>
      <c r="C42" s="41"/>
      <c r="D42" s="41"/>
      <c r="E42" s="41"/>
      <c r="F42" s="41"/>
      <c r="G42" s="41"/>
      <c r="H42" s="36">
        <f>H41*20%</f>
        <v>70102.001999999979</v>
      </c>
      <c r="I42" s="33"/>
      <c r="J42" s="33"/>
      <c r="K42" s="33"/>
    </row>
    <row r="43" spans="1:11" x14ac:dyDescent="0.35">
      <c r="A43" s="5"/>
    </row>
    <row r="44" spans="1:11" x14ac:dyDescent="0.35">
      <c r="A44" s="5"/>
    </row>
    <row r="45" spans="1:11" x14ac:dyDescent="0.35">
      <c r="A45" s="5"/>
    </row>
    <row r="46" spans="1:11" x14ac:dyDescent="0.35">
      <c r="A46" s="5"/>
    </row>
    <row r="47" spans="1:11" x14ac:dyDescent="0.35">
      <c r="A47" s="5"/>
    </row>
    <row r="48" spans="1:1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</sheetData>
  <mergeCells count="29">
    <mergeCell ref="D32:G32"/>
    <mergeCell ref="D33:G33"/>
    <mergeCell ref="D24:G24"/>
    <mergeCell ref="D26:G26"/>
    <mergeCell ref="D27:G27"/>
    <mergeCell ref="D29:G29"/>
    <mergeCell ref="D30:G30"/>
    <mergeCell ref="D8:G8"/>
    <mergeCell ref="D9:G9"/>
    <mergeCell ref="D11:G11"/>
    <mergeCell ref="D14:G14"/>
    <mergeCell ref="D15:G15"/>
    <mergeCell ref="A1:H1"/>
    <mergeCell ref="A2:H2"/>
    <mergeCell ref="A3:H3"/>
    <mergeCell ref="A4:H4"/>
    <mergeCell ref="D5:F5"/>
    <mergeCell ref="B41:G41"/>
    <mergeCell ref="B42:G42"/>
    <mergeCell ref="D12:G12"/>
    <mergeCell ref="D17:G17"/>
    <mergeCell ref="D18:G18"/>
    <mergeCell ref="D20:G20"/>
    <mergeCell ref="D21:G21"/>
    <mergeCell ref="D35:G35"/>
    <mergeCell ref="D36:G36"/>
    <mergeCell ref="D38:G38"/>
    <mergeCell ref="D39:G39"/>
    <mergeCell ref="D23:G23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Лут Лариса Анатольевна</dc:creator>
  <cp:lastModifiedBy>Раиса Исхакова</cp:lastModifiedBy>
  <cp:lastPrinted>2021-11-22T06:41:28Z</cp:lastPrinted>
  <dcterms:created xsi:type="dcterms:W3CDTF">2018-10-09T12:09:17Z</dcterms:created>
  <dcterms:modified xsi:type="dcterms:W3CDTF">2024-10-30T13:18:16Z</dcterms:modified>
</cp:coreProperties>
</file>