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 showInkAnnotation="0" defaultThemeVersion="124226"/>
  <xr:revisionPtr revIDLastSave="0" documentId="13_ncr:1_{794CE74F-0A18-44D8-9F6F-F394BC60277B}" xr6:coauthVersionLast="36" xr6:coauthVersionMax="36" xr10:uidLastSave="{00000000-0000-0000-0000-000000000000}"/>
  <bookViews>
    <workbookView xWindow="0" yWindow="0" windowWidth="23040" windowHeight="9060" tabRatio="962" firstSheet="1" activeTab="2" xr2:uid="{00000000-000D-0000-FFFF-FFFF00000000}"/>
  </bookViews>
  <sheets>
    <sheet name="Расчет цены договора" sheetId="21" state="hidden" r:id="rId1"/>
    <sheet name="Свод" sheetId="22" r:id="rId2"/>
    <sheet name="Стуктура цены" sheetId="19" r:id="rId3"/>
    <sheet name="Лист1" sheetId="16" state="hidden" r:id="rId4"/>
  </sheets>
  <calcPr calcId="191029"/>
</workbook>
</file>

<file path=xl/calcChain.xml><?xml version="1.0" encoding="utf-8"?>
<calcChain xmlns="http://schemas.openxmlformats.org/spreadsheetml/2006/main">
  <c r="D10" i="22" l="1"/>
  <c r="E10" i="22" l="1"/>
  <c r="F31" i="19" l="1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16" i="19" l="1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15" i="19"/>
  <c r="F11" i="19"/>
  <c r="F8" i="19"/>
  <c r="F64" i="19" l="1"/>
  <c r="F12" i="19" l="1"/>
  <c r="F65" i="19" s="1"/>
  <c r="F57" i="19"/>
  <c r="F68" i="19" l="1"/>
  <c r="C10" i="22" l="1"/>
  <c r="F10" i="2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Данные в колонке рассчитываются автоматически после заполнения структуры ценообразования (Приложение 2)</t>
        </r>
      </text>
    </comment>
  </commentList>
</comments>
</file>

<file path=xl/sharedStrings.xml><?xml version="1.0" encoding="utf-8"?>
<sst xmlns="http://schemas.openxmlformats.org/spreadsheetml/2006/main" count="140" uniqueCount="128">
  <si>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</si>
  <si>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</si>
  <si>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</si>
  <si>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</si>
  <si>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</si>
  <si>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</si>
  <si>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</si>
  <si>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</si>
  <si>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</si>
  <si>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</si>
  <si>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</si>
  <si>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</si>
  <si>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</si>
  <si>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</si>
  <si>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Единица измерения</t>
  </si>
  <si>
    <t>Количество / объем в месяц</t>
  </si>
  <si>
    <t>Итого стоимость в руб. за месяц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</si>
  <si>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</si>
  <si>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</si>
  <si>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</si>
  <si>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</si>
  <si>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</si>
  <si>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</si>
  <si>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</si>
  <si>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</si>
  <si>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</si>
  <si>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</si>
  <si>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</si>
  <si>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</si>
  <si>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</si>
  <si>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</si>
  <si>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</si>
  <si>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</si>
  <si>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</si>
  <si>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</si>
  <si>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</si>
  <si>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</si>
  <si>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</si>
  <si>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</si>
  <si>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</si>
  <si>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</si>
  <si>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</si>
  <si>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</si>
  <si>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</si>
  <si>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</si>
  <si>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Наименование</t>
  </si>
  <si>
    <t xml:space="preserve">ВАЖНО!  Заполняются только ячейки с желтой заливкой </t>
  </si>
  <si>
    <t>Статьи затрат и расходов</t>
  </si>
  <si>
    <t>1. Затраты на персонал</t>
  </si>
  <si>
    <t>Тип уборки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</si>
  <si>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</si>
  <si>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</si>
  <si>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</si>
  <si>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</si>
  <si>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Должность</t>
  </si>
  <si>
    <t>Итого затраты на персонал в месяц с учетом налоговой и иной нагрузки на ФОТ, рублей</t>
  </si>
  <si>
    <t>2. Затраты на моющие средства и расходные материалы</t>
  </si>
  <si>
    <t>Затраты на 1 ед., руб.</t>
  </si>
  <si>
    <t>Количество единиц в месяц</t>
  </si>
  <si>
    <t>Затраты в месяц, руб.</t>
  </si>
  <si>
    <t>Итого затраты на моющие средства и расходные материалы в месяц, рублей</t>
  </si>
  <si>
    <t xml:space="preserve">3. Прочие накладные расходы ( Аренда, услуги связи, транспортные расходы, кадровый учет, бух.учет, банковское обслуживание, подменный состав, спецодежда,  амортизация оборудования и др. расходы </t>
  </si>
  <si>
    <t xml:space="preserve">Наименование </t>
  </si>
  <si>
    <t>Итого затранты на прочие накладные расходы в месяц, рублей</t>
  </si>
  <si>
    <t>Итого затраты без учета налоговой нагрузки на прибыль, рублей в месяц:</t>
  </si>
  <si>
    <r>
      <t xml:space="preserve">Прибыль контрагента в месяц,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</si>
  <si>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r>
      <t xml:space="preserve">Налоговая нагрузка на прибыль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</si>
  <si>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t>Затраты на технический персонал</t>
  </si>
  <si>
    <t>Затраты на административный персонал</t>
  </si>
  <si>
    <t>Изучив документацию конкурентной процедуры закупки на право заключения договора на _______________________,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представляет:</t>
  </si>
  <si>
    <t>2. Сведения о структуре затрат в соответствии с приложением № 2 к настоящей форме.</t>
  </si>
  <si>
    <t>керамик блеск 1 л</t>
  </si>
  <si>
    <t>мыло хоз. аист с глицерином</t>
  </si>
  <si>
    <t>Освежитель воздуха Glade Пион и сочные ягоды 300 мл</t>
  </si>
  <si>
    <t>виледа перчатки рез. многоцелевые зеленые s</t>
  </si>
  <si>
    <t>виледа перчатки рез. многоцелевые зеленые m</t>
  </si>
  <si>
    <t>альфа гель 0,75 мл концентрат для сантех. и др. поверхностей ржавчина, накипь</t>
  </si>
  <si>
    <t xml:space="preserve">салфетка красная из микрофибры 30*30 см </t>
  </si>
  <si>
    <t xml:space="preserve">санокс гель чист.ср.750 мл./аист </t>
  </si>
  <si>
    <t>мейджек дроп 500 мл концентрированное ср. нейтральное для посуды</t>
  </si>
  <si>
    <t xml:space="preserve">крем cif </t>
  </si>
  <si>
    <t>губки для посуды макси супер 5 шт</t>
  </si>
  <si>
    <t>лазурит моющ.ср.5 л/аист/</t>
  </si>
  <si>
    <t xml:space="preserve">салфетка из микрофибры 30*30 см зеленая </t>
  </si>
  <si>
    <t>одноразовые медицинские перчатки</t>
  </si>
  <si>
    <t>мешки д/мус 120 л 52 мкм 108*70 (смесовка)</t>
  </si>
  <si>
    <t>мешки д/мусора марка медведь 250 л/130*100см /тип 3</t>
  </si>
  <si>
    <t>мешки для мусора 60 л.30 шт в рулоне</t>
  </si>
  <si>
    <t>мешки для мусора 30 л 50 шт в рулоне</t>
  </si>
  <si>
    <t>мешки для мусора 30 л/белые в рулоне 50 шт</t>
  </si>
  <si>
    <t>салфетка виледа квик стар микро 38*40 голубая</t>
  </si>
  <si>
    <t>чистящее ср. хелп 750 мл тригер</t>
  </si>
  <si>
    <t>спрей клинер 500 мл с тригером</t>
  </si>
  <si>
    <t>интерьер офис 1 л</t>
  </si>
  <si>
    <t xml:space="preserve">салфетка из микрофибры 30*30 см синяя </t>
  </si>
  <si>
    <t>виледа губка мира клин белая 12*7,5 см</t>
  </si>
  <si>
    <t>смс ариель автомат 450 г колор</t>
  </si>
  <si>
    <t>мистер пропер чист. ср-во 400 г отбелив. для стирки мопов</t>
  </si>
  <si>
    <t>асе отбеливатель</t>
  </si>
  <si>
    <t>таблетки clean&amp;fresh 1 банка 100 табл.</t>
  </si>
  <si>
    <t>формула х-5 (ср-во) от скотча 0,500</t>
  </si>
  <si>
    <t xml:space="preserve">моп спринт плюс троник 40 см белый/синие полоски </t>
  </si>
  <si>
    <t>совок для мусора со щеткой "ленивка"</t>
  </si>
  <si>
    <t>порошок для сухой чистки ковролина (sebo)</t>
  </si>
  <si>
    <t>ведро пластик 7л</t>
  </si>
  <si>
    <t>щетка для посуды пластик поли с длинной ручкой</t>
  </si>
  <si>
    <t xml:space="preserve">щетка-утюжок пластик большой макси </t>
  </si>
  <si>
    <t>лимп знак "осторожно мокрый пол"</t>
  </si>
  <si>
    <t>Соль для посудомоечных машин Finish</t>
  </si>
  <si>
    <t>Порошок для посудомоечных машин Finish Classic</t>
  </si>
  <si>
    <t>Таблетки для посудомоечных машин Finish Powerball All in 1 Max</t>
  </si>
  <si>
    <t>Салфетки бумажные 24x24 см</t>
  </si>
  <si>
    <t>Антисептик кожный ЕвроLux антибактериальный спиртовой 5 л</t>
  </si>
  <si>
    <t xml:space="preserve"> Итого затраты на оказание услуг в месяц, рублей</t>
  </si>
  <si>
    <t xml:space="preserve"> Ценовое предложение</t>
  </si>
  <si>
    <t xml:space="preserve"> Предложение учстника, единичная расценка (за 1 кв.м.) </t>
  </si>
  <si>
    <t>Стоимость всех оказываемых  услуг руб. в месяц</t>
  </si>
  <si>
    <t>Стоимость всех оказываемых  услуг   руб. на 24 месяца</t>
  </si>
  <si>
    <t xml:space="preserve">Сведения о структуре затрат </t>
  </si>
  <si>
    <t xml:space="preserve"> Площадь офисных, вспомогательных, общего пользования, санитарных  помещений, (м2) </t>
  </si>
  <si>
    <t>Адрес и наименование объекта</t>
  </si>
  <si>
    <t>Приложение №5 к Документации конкурентной процедуры закупки</t>
  </si>
  <si>
    <t xml:space="preserve">Приложение № 5.1_Сведения о структуре затрат </t>
  </si>
  <si>
    <r>
      <t xml:space="preserve">Оказание услуг по уборке помещений по адресу: Российская Федерация, г. </t>
    </r>
    <r>
      <rPr>
        <sz val="11"/>
        <color rgb="FF000000"/>
        <rFont val="Times New Roman"/>
        <family val="1"/>
        <charset val="204"/>
      </rPr>
      <t xml:space="preserve">Москва, </t>
    </r>
    <r>
      <rPr>
        <sz val="12"/>
        <color theme="1"/>
        <rFont val="Times New Roman"/>
        <family val="1"/>
        <charset val="204"/>
      </rPr>
      <t>Зеленоград, Солнечная аллея д. 6 офис 223.</t>
    </r>
  </si>
  <si>
    <t xml:space="preserve">Российская Федерация, г. Москва, Зеленоград, Солнечная аллея д. 6 офис 223.
Площадь помещения 50,8 кв. м.
Количество рабочих мест: 5. </t>
  </si>
  <si>
    <t>50,8 кв.м</t>
  </si>
  <si>
    <t>Оператор-уборщик, поддерживающая уборка (день) 5/2 с 06:00 – 09:00
5/2 16:00 – 17:00</t>
  </si>
  <si>
    <t xml:space="preserve">Менеджер объекта* 5/2 контроль с 09:00, 10:00,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</si>
</sst>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#,##0.00&quot;р.&quot;"/>
    <numFmt numFmtId="166" formatCode="0.0"/>
    <numFmt numFmtId="167" formatCode="#,##0.00\ _₽"/>
    <numFmt numFmtId="168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164" fontId="18" fillId="0" borderId="0" applyFont="0" applyFill="0" applyBorder="0" applyAlignment="0" applyProtection="0"/>
  </cellStyleXfs>
  <cellXfs count="159">
    <xf numFmtId="0" fontId="0" fillId="0" borderId="0" xfId="0"/>
    <xf numFmtId="0" fontId="8" fillId="0" borderId="0" xfId="4" applyFont="1" applyProtection="1"/>
    <xf numFmtId="165" fontId="11" fillId="0" borderId="0" xfId="4" applyNumberFormat="1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15" fillId="0" borderId="10" xfId="0" applyFont="1" applyBorder="1" applyAlignment="1" applyProtection="1">
      <alignment horizontal="center" vertical="center" textRotation="180" wrapText="1"/>
      <protection hidden="1"/>
    </xf>
    <xf numFmtId="0" fontId="16" fillId="0" borderId="0" xfId="0" applyFont="1" applyAlignment="1" applyProtection="1">
      <alignment vertical="center" textRotation="180" wrapText="1"/>
      <protection hidden="1"/>
    </xf>
    <xf numFmtId="0" fontId="16" fillId="0" borderId="0" xfId="0" applyFont="1" applyBorder="1" applyAlignment="1" applyProtection="1">
      <alignment horizontal="center" vertical="center" textRotation="180" wrapText="1"/>
      <protection hidden="1"/>
    </xf>
    <xf numFmtId="0" fontId="16" fillId="0" borderId="0" xfId="0" applyFont="1" applyAlignment="1" applyProtection="1">
      <alignment horizontal="center" vertical="center" textRotation="180" wrapText="1"/>
      <protection hidden="1"/>
    </xf>
    <xf numFmtId="4" fontId="6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center"/>
      <protection hidden="1"/>
    </xf>
    <xf numFmtId="4" fontId="6" fillId="0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 wrapText="1"/>
      <protection hidden="1"/>
    </xf>
    <xf numFmtId="4" fontId="9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6" fillId="2" borderId="1" xfId="8" applyFont="1" applyFill="1" applyBorder="1" applyAlignment="1" applyProtection="1">
      <alignment horizontal="left" vertical="center" wrapText="1"/>
      <protection hidden="1"/>
    </xf>
    <xf numFmtId="0" fontId="6" fillId="2" borderId="1" xfId="8" applyFont="1" applyFill="1" applyBorder="1" applyAlignment="1" applyProtection="1">
      <alignment horizontal="center" vertical="center" wrapText="1"/>
      <protection hidden="1"/>
    </xf>
    <xf numFmtId="167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166" fontId="6" fillId="7" borderId="1" xfId="0" applyNumberFormat="1" applyFont="1" applyFill="1" applyBorder="1" applyAlignment="1" applyProtection="1">
      <alignment horizontal="center" vertical="center" wrapText="1"/>
      <protection hidden="1"/>
    </xf>
    <xf numFmtId="165" fontId="20" fillId="2" borderId="1" xfId="4" applyNumberFormat="1" applyFont="1" applyFill="1" applyBorder="1" applyAlignment="1" applyProtection="1">
      <alignment horizontal="center" vertical="center" wrapText="1"/>
    </xf>
    <xf numFmtId="0" fontId="20" fillId="2" borderId="3" xfId="4" applyFont="1" applyFill="1" applyBorder="1" applyAlignment="1" applyProtection="1">
      <alignment horizontal="center" vertical="center" wrapText="1"/>
    </xf>
    <xf numFmtId="0" fontId="0" fillId="2" borderId="0" xfId="0" applyFill="1" applyProtection="1">
      <protection hidden="1"/>
    </xf>
    <xf numFmtId="0" fontId="19" fillId="9" borderId="11" xfId="0" applyFont="1" applyFill="1" applyBorder="1" applyAlignment="1" applyProtection="1">
      <alignment horizontal="center" vertical="center" wrapText="1"/>
      <protection hidden="1"/>
    </xf>
    <xf numFmtId="0" fontId="19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3" fontId="21" fillId="2" borderId="16" xfId="1" applyNumberFormat="1" applyFont="1" applyFill="1" applyBorder="1" applyAlignment="1">
      <alignment horizontal="center" vertical="center" wrapText="1"/>
    </xf>
    <xf numFmtId="3" fontId="21" fillId="2" borderId="1" xfId="13" applyNumberFormat="1" applyFont="1" applyFill="1" applyBorder="1" applyAlignment="1">
      <alignment horizontal="center" vertical="center" wrapText="1"/>
    </xf>
    <xf numFmtId="4" fontId="21" fillId="2" borderId="17" xfId="1" applyNumberFormat="1" applyFont="1" applyFill="1" applyBorder="1" applyAlignment="1">
      <alignment horizontal="center" vertical="center" wrapText="1"/>
    </xf>
    <xf numFmtId="4" fontId="21" fillId="4" borderId="16" xfId="1" applyNumberFormat="1" applyFont="1" applyFill="1" applyBorder="1" applyAlignment="1">
      <alignment vertical="center" wrapText="1"/>
    </xf>
    <xf numFmtId="4" fontId="21" fillId="4" borderId="1" xfId="1" applyNumberFormat="1" applyFont="1" applyFill="1" applyBorder="1" applyAlignment="1">
      <alignment horizontal="center" vertical="center" wrapText="1"/>
    </xf>
    <xf numFmtId="0" fontId="21" fillId="4" borderId="17" xfId="1" applyFont="1" applyFill="1" applyBorder="1" applyAlignment="1">
      <alignment horizontal="center" vertical="center" wrapText="1"/>
    </xf>
    <xf numFmtId="4" fontId="21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4" fillId="10" borderId="17" xfId="1" applyNumberFormat="1" applyFont="1" applyFill="1" applyBorder="1" applyAlignment="1" applyProtection="1">
      <alignment horizontal="center" vertical="center" wrapText="1"/>
      <protection hidden="1"/>
    </xf>
    <xf numFmtId="4" fontId="24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3" borderId="17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4" xfId="1" applyNumberFormat="1" applyFont="1" applyFill="1" applyBorder="1" applyAlignment="1" applyProtection="1">
      <alignment horizontal="center" vertical="center" wrapText="1"/>
      <protection locked="0"/>
    </xf>
    <xf numFmtId="168" fontId="2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27" fillId="0" borderId="0" xfId="0" applyFont="1"/>
    <xf numFmtId="49" fontId="27" fillId="0" borderId="0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4" fontId="31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Protection="1">
      <protection hidden="1"/>
    </xf>
    <xf numFmtId="0" fontId="0" fillId="3" borderId="0" xfId="0" applyFont="1" applyFill="1" applyProtection="1">
      <protection hidden="1"/>
    </xf>
    <xf numFmtId="0" fontId="19" fillId="0" borderId="21" xfId="0" applyFont="1" applyFill="1" applyBorder="1" applyAlignment="1" applyProtection="1">
      <alignment horizontal="center" vertical="center" wrapText="1"/>
      <protection hidden="1"/>
    </xf>
    <xf numFmtId="2" fontId="28" fillId="2" borderId="1" xfId="0" applyNumberFormat="1" applyFont="1" applyFill="1" applyBorder="1" applyAlignment="1" applyProtection="1">
      <alignment horizontal="center" vertical="center"/>
      <protection hidden="1"/>
    </xf>
    <xf numFmtId="4" fontId="32" fillId="11" borderId="20" xfId="1" applyNumberFormat="1" applyFont="1" applyFill="1" applyBorder="1" applyAlignment="1" applyProtection="1">
      <alignment horizontal="center" vertical="center" wrapText="1"/>
      <protection hidden="1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3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21" fillId="2" borderId="22" xfId="1" applyNumberFormat="1" applyFont="1" applyFill="1" applyBorder="1" applyAlignment="1">
      <alignment horizontal="center" vertical="center" wrapText="1"/>
    </xf>
    <xf numFmtId="3" fontId="21" fillId="2" borderId="8" xfId="13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7" borderId="25" xfId="0" applyFont="1" applyFill="1" applyBorder="1" applyAlignment="1">
      <alignment vertical="center" wrapText="1"/>
    </xf>
    <xf numFmtId="4" fontId="30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26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left" vertical="center" wrapText="1"/>
      <protection hidden="1"/>
    </xf>
    <xf numFmtId="0" fontId="9" fillId="5" borderId="6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center" vertical="top" wrapText="1"/>
      <protection locked="0"/>
    </xf>
    <xf numFmtId="49" fontId="29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4" borderId="16" xfId="1" applyNumberFormat="1" applyFont="1" applyFill="1" applyBorder="1" applyAlignment="1">
      <alignment horizontal="right" vertical="center" wrapText="1"/>
    </xf>
    <xf numFmtId="4" fontId="24" fillId="4" borderId="1" xfId="1" applyNumberFormat="1" applyFont="1" applyFill="1" applyBorder="1" applyAlignment="1">
      <alignment horizontal="right" vertical="center" wrapText="1"/>
    </xf>
    <xf numFmtId="4" fontId="21" fillId="2" borderId="18" xfId="1" applyNumberFormat="1" applyFont="1" applyFill="1" applyBorder="1" applyAlignment="1">
      <alignment horizontal="center" vertical="center" wrapText="1"/>
    </xf>
    <xf numFmtId="4" fontId="21" fillId="2" borderId="6" xfId="1" applyNumberFormat="1" applyFont="1" applyFill="1" applyBorder="1" applyAlignment="1">
      <alignment horizontal="center" vertical="center" wrapText="1"/>
    </xf>
    <xf numFmtId="4" fontId="21" fillId="2" borderId="19" xfId="1" applyNumberFormat="1" applyFont="1" applyFill="1" applyBorder="1" applyAlignment="1">
      <alignment horizontal="center" vertical="center" wrapText="1"/>
    </xf>
    <xf numFmtId="3" fontId="21" fillId="2" borderId="3" xfId="1" applyNumberFormat="1" applyFont="1" applyFill="1" applyBorder="1" applyAlignment="1">
      <alignment horizontal="center" vertical="center" wrapText="1"/>
    </xf>
    <xf numFmtId="3" fontId="21" fillId="2" borderId="4" xfId="1" applyNumberFormat="1" applyFont="1" applyFill="1" applyBorder="1" applyAlignment="1">
      <alignment horizontal="center" vertical="center" wrapText="1"/>
    </xf>
    <xf numFmtId="10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10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horizontal="right" vertical="center" wrapText="1"/>
    </xf>
    <xf numFmtId="0" fontId="22" fillId="3" borderId="3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6" fillId="12" borderId="0" xfId="1" applyFont="1" applyFill="1" applyBorder="1" applyAlignment="1">
      <alignment horizontal="center" vertical="center" wrapText="1"/>
    </xf>
    <xf numFmtId="0" fontId="21" fillId="12" borderId="0" xfId="1" applyFont="1" applyFill="1" applyBorder="1" applyAlignment="1">
      <alignment horizontal="center" vertical="center" wrapText="1"/>
    </xf>
    <xf numFmtId="2" fontId="21" fillId="0" borderId="0" xfId="1" applyNumberFormat="1" applyFont="1" applyBorder="1" applyAlignment="1">
      <alignment horizontal="center" vertical="center" wrapText="1"/>
    </xf>
    <xf numFmtId="0" fontId="23" fillId="4" borderId="16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7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4" fontId="21" fillId="0" borderId="18" xfId="1" applyNumberFormat="1" applyFont="1" applyFill="1" applyBorder="1" applyAlignment="1">
      <alignment horizontal="right" vertical="center" wrapText="1"/>
    </xf>
    <xf numFmtId="4" fontId="21" fillId="0" borderId="6" xfId="1" applyNumberFormat="1" applyFont="1" applyFill="1" applyBorder="1" applyAlignment="1">
      <alignment horizontal="right" vertical="center" wrapText="1"/>
    </xf>
    <xf numFmtId="4" fontId="21" fillId="0" borderId="4" xfId="1" applyNumberFormat="1" applyFont="1" applyFill="1" applyBorder="1" applyAlignment="1">
      <alignment horizontal="right" vertical="center" wrapText="1"/>
    </xf>
    <xf numFmtId="4" fontId="32" fillId="11" borderId="1" xfId="1" applyNumberFormat="1" applyFont="1" applyFill="1" applyBorder="1" applyAlignment="1">
      <alignment horizontal="right" vertical="center" wrapText="1"/>
    </xf>
    <xf numFmtId="4" fontId="21" fillId="0" borderId="1" xfId="1" applyNumberFormat="1" applyFont="1" applyFill="1" applyBorder="1" applyAlignment="1">
      <alignment horizontal="right" vertical="center" wrapText="1"/>
    </xf>
    <xf numFmtId="4" fontId="21" fillId="0" borderId="16" xfId="1" applyNumberFormat="1" applyFont="1" applyFill="1" applyBorder="1" applyAlignment="1">
      <alignment horizontal="right" vertical="center" wrapText="1"/>
    </xf>
    <xf numFmtId="165" fontId="20" fillId="2" borderId="3" xfId="4" applyNumberFormat="1" applyFont="1" applyFill="1" applyBorder="1" applyAlignment="1" applyProtection="1">
      <alignment horizontal="center" vertical="center" wrapText="1"/>
    </xf>
    <xf numFmtId="165" fontId="20" fillId="2" borderId="4" xfId="4" applyNumberFormat="1" applyFont="1" applyFill="1" applyBorder="1" applyAlignment="1" applyProtection="1">
      <alignment horizontal="center" vertical="center" wrapText="1"/>
    </xf>
    <xf numFmtId="4" fontId="24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24" fillId="4" borderId="18" xfId="1" applyNumberFormat="1" applyFont="1" applyFill="1" applyBorder="1" applyAlignment="1">
      <alignment horizontal="center" vertical="center" wrapText="1"/>
    </xf>
    <xf numFmtId="4" fontId="24" fillId="4" borderId="6" xfId="1" applyNumberFormat="1" applyFont="1" applyFill="1" applyBorder="1" applyAlignment="1">
      <alignment horizontal="center" vertical="center" wrapText="1"/>
    </xf>
    <xf numFmtId="4" fontId="24" fillId="4" borderId="4" xfId="1" applyNumberFormat="1" applyFont="1" applyFill="1" applyBorder="1" applyAlignment="1">
      <alignment horizontal="center" vertical="center" wrapText="1"/>
    </xf>
    <xf numFmtId="4" fontId="21" fillId="2" borderId="18" xfId="1" applyNumberFormat="1" applyFont="1" applyFill="1" applyBorder="1" applyAlignment="1">
      <alignment horizontal="left" vertical="center" wrapText="1"/>
    </xf>
    <xf numFmtId="4" fontId="21" fillId="2" borderId="4" xfId="1" applyNumberFormat="1" applyFont="1" applyFill="1" applyBorder="1" applyAlignment="1">
      <alignment horizontal="left" vertical="center" wrapText="1"/>
    </xf>
    <xf numFmtId="4" fontId="24" fillId="10" borderId="16" xfId="1" applyNumberFormat="1" applyFont="1" applyFill="1" applyBorder="1" applyAlignment="1">
      <alignment horizontal="right" vertical="center" wrapText="1"/>
    </xf>
    <xf numFmtId="4" fontId="24" fillId="10" borderId="1" xfId="1" applyNumberFormat="1" applyFont="1" applyFill="1" applyBorder="1" applyAlignment="1">
      <alignment horizontal="right" vertical="center" wrapText="1"/>
    </xf>
    <xf numFmtId="4" fontId="23" fillId="2" borderId="16" xfId="1" applyNumberFormat="1" applyFont="1" applyFill="1" applyBorder="1" applyAlignment="1">
      <alignment horizontal="center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4" fontId="23" fillId="2" borderId="17" xfId="1" applyNumberFormat="1" applyFont="1" applyFill="1" applyBorder="1" applyAlignment="1">
      <alignment horizontal="center" vertical="center" wrapText="1"/>
    </xf>
    <xf numFmtId="3" fontId="23" fillId="4" borderId="23" xfId="1" applyNumberFormat="1" applyFont="1" applyFill="1" applyBorder="1" applyAlignment="1">
      <alignment horizontal="center" vertical="center" wrapText="1"/>
    </xf>
    <xf numFmtId="3" fontId="23" fillId="4" borderId="5" xfId="1" applyNumberFormat="1" applyFont="1" applyFill="1" applyBorder="1" applyAlignment="1">
      <alignment horizontal="center" vertical="center" wrapText="1"/>
    </xf>
    <xf numFmtId="3" fontId="23" fillId="4" borderId="1" xfId="1" applyNumberFormat="1" applyFont="1" applyFill="1" applyBorder="1" applyAlignment="1">
      <alignment horizontal="center" vertical="center" wrapText="1"/>
    </xf>
    <xf numFmtId="3" fontId="23" fillId="4" borderId="17" xfId="1" applyNumberFormat="1" applyFont="1" applyFill="1" applyBorder="1" applyAlignment="1">
      <alignment horizontal="center" vertical="center" wrapText="1"/>
    </xf>
    <xf numFmtId="4" fontId="21" fillId="4" borderId="3" xfId="1" applyNumberFormat="1" applyFont="1" applyFill="1" applyBorder="1" applyAlignment="1">
      <alignment horizontal="center" vertical="center" wrapText="1"/>
    </xf>
    <xf numFmtId="4" fontId="21" fillId="4" borderId="4" xfId="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0" fontId="33" fillId="3" borderId="1" xfId="0" applyFont="1" applyFill="1" applyBorder="1" applyAlignment="1">
      <alignment vertical="center" wrapText="1"/>
    </xf>
    <xf numFmtId="3" fontId="21" fillId="3" borderId="1" xfId="1" applyNumberFormat="1" applyFont="1" applyFill="1" applyBorder="1" applyAlignment="1" applyProtection="1">
      <alignment horizontal="center" vertical="center" wrapText="1"/>
    </xf>
  </cellXfs>
  <cellStyles count="14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Финансовый" xfId="13" builtinId="3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9:E10" totalsRowShown="0" headerRowDxfId="7" dataDxfId="5" headerRowBorderDxfId="6" tableBorderDxfId="4">
  <autoFilter ref="B9:E10" xr:uid="{00000000-0009-0000-0100-000001000000}"/>
  <tableColumns count="4">
    <tableColumn id="4" xr3:uid="{00000000-0010-0000-0000-000004000000}" name=" Площадь офисных, вспомогательных, общего пользования, санитарных  помещений, (м2) " dataDxfId="3"/>
    <tableColumn id="7" xr3:uid="{00000000-0010-0000-0000-000007000000}" name=" Предложение учстника, единичная расценка (за 1 кв.м.) " dataDxfId="2">
      <calculatedColumnFormula>'Стуктура цены'!F68/Свод!B10</calculatedColumnFormula>
    </tableColumn>
    <tableColumn id="13" xr3:uid="{00000000-0010-0000-0000-00000D000000}" name="Стоимость всех оказываемых  услуг руб. в месяц" dataDxfId="1">
      <calculatedColumnFormula>Таблица1[] Таблица1[ Площадь офисных, вспомогательных, общего пользования, санитарных  помещений, (м2) ] *Таблица1[] Таблица1[ Предложение учстника, единичная расценка (за 1 кв.м.) ]</calculatedColumnFormula>
    </tableColumn>
    <tableColumn id="1" xr3:uid="{3D720CF1-C0C2-4229-A7F5-AB7200ABEEE6}" name="Стоимость всех оказываемых  услуг   руб. на 24 месяца" dataDxfId="0">
      <calculatedColumnFormula>Таблица1[Стоимость всех оказываемых  услуг руб. в месяц]*24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09375" defaultRowHeight="13.2" x14ac:dyDescent="0.25"/>
  <cols>
    <col min="1" max="1" width="6.6640625" style="7" customWidth="1"/>
    <col min="2" max="2" width="43.88671875" style="8" customWidth="1"/>
    <col min="3" max="3" width="11.5546875" style="7" customWidth="1"/>
    <col min="4" max="4" width="22.44140625" style="7" customWidth="1"/>
    <col min="5" max="5" width="22.109375" style="7" customWidth="1"/>
    <col min="6" max="6" width="20.6640625" style="7" customWidth="1"/>
    <col min="7" max="7" width="47.88671875" style="7" customWidth="1"/>
    <col min="8" max="8" width="10.109375" style="7" bestFit="1" customWidth="1"/>
    <col min="9" max="9" width="20.6640625" style="7" customWidth="1"/>
    <col min="10" max="10" width="9.109375" style="7"/>
    <col min="11" max="11" width="6.88671875" style="7" customWidth="1"/>
    <col min="12" max="12" width="2.33203125" style="7" hidden="1" customWidth="1"/>
    <col min="13" max="13" width="22" style="7" hidden="1" customWidth="1"/>
    <col min="14" max="16384" width="9.109375" style="7"/>
  </cols>
  <sheetData>
    <row r="1" spans="1:14" x14ac:dyDescent="0.25">
      <c r="A1" s="15"/>
      <c r="B1" s="4"/>
      <c r="C1" s="15"/>
      <c r="D1" s="15"/>
      <c r="E1" s="15"/>
      <c r="F1" s="15"/>
      <c r="G1" s="9"/>
      <c r="H1" s="9"/>
      <c r="I1" s="9"/>
      <c r="J1" s="9"/>
      <c r="K1" s="9"/>
      <c r="L1" s="9"/>
      <c r="M1" s="9"/>
      <c r="N1" s="9"/>
    </row>
    <row r="2" spans="1:14" ht="35.25" customHeight="1" x14ac:dyDescent="0.3">
      <c r="A2" s="93" t="s">
        <v>44</v>
      </c>
      <c r="B2" s="94"/>
      <c r="C2" s="94"/>
      <c r="D2" s="94"/>
      <c r="E2" s="94"/>
      <c r="F2" s="94"/>
    </row>
    <row r="3" spans="1:14" x14ac:dyDescent="0.25">
      <c r="A3" s="16"/>
      <c r="B3" s="16"/>
      <c r="C3" s="16"/>
      <c r="D3" s="16"/>
      <c r="E3" s="16"/>
      <c r="F3" s="16"/>
    </row>
    <row r="4" spans="1:14" ht="12.75" customHeight="1" x14ac:dyDescent="0.25">
      <c r="A4" s="95" t="s">
        <v>17</v>
      </c>
      <c r="B4" s="95" t="s">
        <v>18</v>
      </c>
      <c r="C4" s="95" t="s">
        <v>19</v>
      </c>
      <c r="D4" s="96" t="s">
        <v>20</v>
      </c>
      <c r="E4" s="98" t="s">
        <v>21</v>
      </c>
      <c r="F4" s="99"/>
    </row>
    <row r="5" spans="1:14" ht="57.75" customHeight="1" x14ac:dyDescent="0.25">
      <c r="A5" s="95"/>
      <c r="B5" s="95"/>
      <c r="C5" s="95"/>
      <c r="D5" s="97"/>
      <c r="E5" s="18" t="s">
        <v>22</v>
      </c>
      <c r="F5" s="18" t="s">
        <v>23</v>
      </c>
    </row>
    <row r="6" spans="1:14" x14ac:dyDescent="0.25">
      <c r="A6" s="82" t="s">
        <v>24</v>
      </c>
      <c r="B6" s="83"/>
      <c r="C6" s="83"/>
      <c r="D6" s="83"/>
      <c r="E6" s="83"/>
      <c r="F6" s="84"/>
    </row>
    <row r="7" spans="1:14" ht="78.75" customHeight="1" x14ac:dyDescent="0.25">
      <c r="A7" s="19">
        <v>1</v>
      </c>
      <c r="B7" s="34" t="s">
        <v>41</v>
      </c>
      <c r="C7" s="20" t="s">
        <v>25</v>
      </c>
      <c r="D7" s="35">
        <v>8638</v>
      </c>
      <c r="E7" s="17" t="e">
        <f>'Стуктура цены'!#REF!/D7</f>
        <v>#REF!</v>
      </c>
      <c r="F7" s="5" t="e">
        <f>'Стуктура цены'!#REF!*24</f>
        <v>#REF!</v>
      </c>
      <c r="G7" s="10"/>
      <c r="H7" s="11"/>
      <c r="I7" s="11"/>
      <c r="J7" s="11"/>
      <c r="K7" s="11"/>
      <c r="L7" s="11"/>
      <c r="M7" s="11"/>
    </row>
    <row r="8" spans="1:14" x14ac:dyDescent="0.25">
      <c r="A8" s="85" t="s">
        <v>26</v>
      </c>
      <c r="B8" s="86"/>
      <c r="C8" s="86"/>
      <c r="D8" s="86"/>
      <c r="E8" s="87"/>
      <c r="F8" s="6" t="e">
        <f>SUM(F7:F7)</f>
        <v>#REF!</v>
      </c>
      <c r="G8" s="12"/>
      <c r="H8" s="13"/>
      <c r="I8" s="13"/>
      <c r="J8" s="13"/>
      <c r="K8" s="13"/>
      <c r="L8" s="13"/>
      <c r="M8" s="13"/>
    </row>
    <row r="9" spans="1:14" ht="15" customHeight="1" x14ac:dyDescent="0.25">
      <c r="A9" s="88" t="s">
        <v>27</v>
      </c>
      <c r="B9" s="89"/>
      <c r="C9" s="89"/>
      <c r="D9" s="89"/>
      <c r="E9" s="89"/>
      <c r="F9" s="90"/>
      <c r="G9" s="12"/>
      <c r="H9" s="13"/>
      <c r="I9" s="13"/>
      <c r="J9" s="13"/>
      <c r="K9" s="13"/>
      <c r="L9" s="13"/>
      <c r="M9" s="13"/>
    </row>
    <row r="10" spans="1:14" ht="39.6" x14ac:dyDescent="0.25">
      <c r="A10" s="21" t="s">
        <v>28</v>
      </c>
      <c r="B10" s="34" t="s">
        <v>42</v>
      </c>
      <c r="C10" s="20" t="s">
        <v>25</v>
      </c>
      <c r="D10" s="35">
        <v>2708.2</v>
      </c>
      <c r="E10" s="22"/>
      <c r="F10" s="31">
        <f>D10*$E$10*24</f>
        <v>0</v>
      </c>
      <c r="G10" s="12"/>
      <c r="H10" s="13"/>
      <c r="I10" s="13"/>
      <c r="J10" s="13"/>
      <c r="K10" s="13"/>
      <c r="L10" s="13"/>
      <c r="M10" s="13"/>
    </row>
    <row r="11" spans="1:14" s="3" customFormat="1" ht="14.4" x14ac:dyDescent="0.3">
      <c r="A11" s="91" t="s">
        <v>29</v>
      </c>
      <c r="B11" s="92"/>
      <c r="C11" s="92"/>
      <c r="D11" s="92"/>
      <c r="E11" s="23"/>
      <c r="F11" s="26">
        <f>SUM(F10:F10)</f>
        <v>0</v>
      </c>
    </row>
    <row r="12" spans="1:14" ht="44.25" customHeight="1" x14ac:dyDescent="0.25">
      <c r="A12" s="82" t="s">
        <v>43</v>
      </c>
      <c r="B12" s="83"/>
      <c r="C12" s="83"/>
      <c r="D12" s="83"/>
      <c r="E12" s="83"/>
      <c r="F12" s="84"/>
      <c r="H12" s="14"/>
    </row>
    <row r="13" spans="1:14" ht="26.4" x14ac:dyDescent="0.25">
      <c r="A13" s="21" t="s">
        <v>30</v>
      </c>
      <c r="B13" s="29" t="s">
        <v>4</v>
      </c>
      <c r="C13" s="30" t="s">
        <v>11</v>
      </c>
      <c r="D13" s="30">
        <v>600</v>
      </c>
      <c r="E13" s="22"/>
      <c r="F13" s="25">
        <f>D13*E13</f>
        <v>0</v>
      </c>
    </row>
    <row r="14" spans="1:14" ht="66" x14ac:dyDescent="0.25">
      <c r="A14" s="21" t="s">
        <v>31</v>
      </c>
      <c r="B14" s="29" t="s">
        <v>5</v>
      </c>
      <c r="C14" s="30" t="s">
        <v>11</v>
      </c>
      <c r="D14" s="30">
        <v>600</v>
      </c>
      <c r="E14" s="22"/>
      <c r="F14" s="25">
        <f t="shared" ref="F14:F20" si="0">D14*E14</f>
        <v>0</v>
      </c>
    </row>
    <row r="15" spans="1:14" ht="52.8" x14ac:dyDescent="0.25">
      <c r="A15" s="21" t="s">
        <v>32</v>
      </c>
      <c r="B15" s="29" t="s">
        <v>10</v>
      </c>
      <c r="C15" s="30" t="s">
        <v>11</v>
      </c>
      <c r="D15" s="30">
        <v>1800</v>
      </c>
      <c r="E15" s="22"/>
      <c r="F15" s="25">
        <f t="shared" si="0"/>
        <v>0</v>
      </c>
    </row>
    <row r="16" spans="1:14" x14ac:dyDescent="0.25">
      <c r="A16" s="28" t="s">
        <v>36</v>
      </c>
      <c r="B16" s="29" t="s">
        <v>6</v>
      </c>
      <c r="C16" s="30" t="s">
        <v>11</v>
      </c>
      <c r="D16" s="30">
        <v>200</v>
      </c>
      <c r="E16" s="22"/>
      <c r="F16" s="25">
        <f t="shared" si="0"/>
        <v>0</v>
      </c>
    </row>
    <row r="17" spans="1:6" x14ac:dyDescent="0.25">
      <c r="A17" s="28" t="s">
        <v>37</v>
      </c>
      <c r="B17" s="29" t="s">
        <v>7</v>
      </c>
      <c r="C17" s="30" t="s">
        <v>11</v>
      </c>
      <c r="D17" s="30">
        <v>400</v>
      </c>
      <c r="E17" s="22"/>
      <c r="F17" s="25">
        <f t="shared" si="0"/>
        <v>0</v>
      </c>
    </row>
    <row r="18" spans="1:6" x14ac:dyDescent="0.25">
      <c r="A18" s="28" t="s">
        <v>38</v>
      </c>
      <c r="B18" s="29" t="s">
        <v>8</v>
      </c>
      <c r="C18" s="30" t="s">
        <v>11</v>
      </c>
      <c r="D18" s="30">
        <v>200</v>
      </c>
      <c r="E18" s="22"/>
      <c r="F18" s="25">
        <f t="shared" si="0"/>
        <v>0</v>
      </c>
    </row>
    <row r="19" spans="1:6" ht="26.4" x14ac:dyDescent="0.25">
      <c r="A19" s="28" t="s">
        <v>39</v>
      </c>
      <c r="B19" s="29" t="s">
        <v>9</v>
      </c>
      <c r="C19" s="30" t="s">
        <v>11</v>
      </c>
      <c r="D19" s="30">
        <v>400</v>
      </c>
      <c r="E19" s="22"/>
      <c r="F19" s="25">
        <f t="shared" si="0"/>
        <v>0</v>
      </c>
    </row>
    <row r="20" spans="1:6" ht="39.6" x14ac:dyDescent="0.25">
      <c r="A20" s="28" t="s">
        <v>40</v>
      </c>
      <c r="B20" s="29" t="s">
        <v>13</v>
      </c>
      <c r="C20" s="30" t="s">
        <v>12</v>
      </c>
      <c r="D20" s="30">
        <v>60</v>
      </c>
      <c r="E20" s="22"/>
      <c r="F20" s="32">
        <f t="shared" si="0"/>
        <v>0</v>
      </c>
    </row>
    <row r="21" spans="1:6" x14ac:dyDescent="0.25">
      <c r="A21" s="79" t="s">
        <v>33</v>
      </c>
      <c r="B21" s="79"/>
      <c r="C21" s="79"/>
      <c r="D21" s="79"/>
      <c r="E21" s="79"/>
      <c r="F21" s="33">
        <f>SUM(F13:F20)</f>
        <v>0</v>
      </c>
    </row>
    <row r="22" spans="1:6" x14ac:dyDescent="0.25">
      <c r="A22" s="79" t="s">
        <v>34</v>
      </c>
      <c r="B22" s="79"/>
      <c r="C22" s="79"/>
      <c r="D22" s="79"/>
      <c r="E22" s="79"/>
      <c r="F22" s="27" t="e">
        <f>F21+F11+F8</f>
        <v>#REF!</v>
      </c>
    </row>
    <row r="23" spans="1:6" x14ac:dyDescent="0.25">
      <c r="C23" s="80"/>
      <c r="D23" s="80"/>
    </row>
    <row r="24" spans="1:6" x14ac:dyDescent="0.25">
      <c r="A24" s="81" t="s">
        <v>35</v>
      </c>
      <c r="B24" s="81"/>
      <c r="C24" s="24">
        <v>24</v>
      </c>
    </row>
  </sheetData>
  <mergeCells count="15"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  <mergeCell ref="A21:E21"/>
    <mergeCell ref="A22:E22"/>
    <mergeCell ref="C23:D23"/>
    <mergeCell ref="A24:B24"/>
    <mergeCell ref="A12:F12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DI10"/>
  <sheetViews>
    <sheetView zoomScale="55" zoomScaleNormal="55" workbookViewId="0">
      <selection activeCell="G23" sqref="G23"/>
    </sheetView>
  </sheetViews>
  <sheetFormatPr defaultColWidth="9.109375" defaultRowHeight="14.4" x14ac:dyDescent="0.3"/>
  <cols>
    <col min="1" max="1" width="46.77734375" style="59" customWidth="1"/>
    <col min="2" max="2" width="36.21875" style="41" customWidth="1"/>
    <col min="3" max="3" width="45.77734375" style="41" customWidth="1"/>
    <col min="4" max="4" width="28.33203125" style="38" customWidth="1"/>
    <col min="5" max="5" width="30.21875" style="38" customWidth="1"/>
    <col min="6" max="6" width="14.5546875" style="38" customWidth="1"/>
    <col min="7" max="109" width="9.109375" style="38"/>
    <col min="110" max="16384" width="9.109375" style="3"/>
  </cols>
  <sheetData>
    <row r="1" spans="1:113" ht="15" customHeight="1" x14ac:dyDescent="0.3">
      <c r="A1" s="60"/>
      <c r="B1" s="61"/>
      <c r="C1" s="102" t="s">
        <v>121</v>
      </c>
    </row>
    <row r="2" spans="1:113" x14ac:dyDescent="0.3">
      <c r="A2" s="61"/>
      <c r="B2" s="61"/>
      <c r="C2" s="102"/>
    </row>
    <row r="3" spans="1:113" x14ac:dyDescent="0.3">
      <c r="A3" s="61"/>
      <c r="B3" s="61"/>
      <c r="C3" s="61"/>
    </row>
    <row r="4" spans="1:113" ht="15.6" x14ac:dyDescent="0.3">
      <c r="A4" s="101" t="s">
        <v>114</v>
      </c>
      <c r="B4" s="101"/>
      <c r="C4" s="101"/>
    </row>
    <row r="5" spans="1:113" x14ac:dyDescent="0.3">
      <c r="A5" s="62"/>
      <c r="B5" s="62"/>
      <c r="C5" s="61"/>
    </row>
    <row r="6" spans="1:113" ht="42" customHeight="1" x14ac:dyDescent="0.3">
      <c r="A6" s="156" t="s">
        <v>124</v>
      </c>
      <c r="B6" s="156"/>
      <c r="C6" s="156"/>
    </row>
    <row r="7" spans="1:113" ht="78.599999999999994" customHeight="1" x14ac:dyDescent="0.3">
      <c r="A7" s="103" t="s">
        <v>69</v>
      </c>
      <c r="B7" s="103"/>
      <c r="C7" s="103"/>
      <c r="D7" s="103"/>
      <c r="E7" s="103"/>
    </row>
    <row r="8" spans="1:113" ht="51" customHeight="1" thickBot="1" x14ac:dyDescent="0.35">
      <c r="A8" s="100" t="s">
        <v>70</v>
      </c>
      <c r="B8" s="100"/>
      <c r="C8" s="100"/>
    </row>
    <row r="9" spans="1:113" ht="98.4" customHeight="1" thickBot="1" x14ac:dyDescent="0.35">
      <c r="A9" s="39" t="s">
        <v>120</v>
      </c>
      <c r="B9" s="40" t="s">
        <v>119</v>
      </c>
      <c r="C9" s="66" t="s">
        <v>115</v>
      </c>
      <c r="D9" s="40" t="s">
        <v>116</v>
      </c>
      <c r="E9" s="78" t="s">
        <v>117</v>
      </c>
      <c r="DF9" s="38"/>
      <c r="DG9" s="38"/>
      <c r="DH9" s="38"/>
      <c r="DI9" s="38"/>
    </row>
    <row r="10" spans="1:113" s="65" customFormat="1" ht="90.6" customHeight="1" x14ac:dyDescent="0.3">
      <c r="A10" s="155" t="s">
        <v>123</v>
      </c>
      <c r="B10" s="77" t="s">
        <v>125</v>
      </c>
      <c r="C10" s="67" t="e">
        <f>'Стуктура цены'!F68/Свод!B10</f>
        <v>#VALUE!</v>
      </c>
      <c r="D10" s="63" t="e">
        <f>Таблица1 Таблица1[ Площадь офисных, вспомогательных, общего пользования, санитарных  помещений, (м2) ] *Таблица1 Таблица1[ Предложение учстника, единичная расценка (за 1 кв.м.) ]</f>
        <v>#NAME?</v>
      </c>
      <c r="E10" s="63" t="e">
        <f>Таблица1[Стоимость всех оказываемых  услуг руб. в месяц]*24</f>
        <v>#NAME?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</row>
  </sheetData>
  <mergeCells count="5">
    <mergeCell ref="A8:C8"/>
    <mergeCell ref="A4:C4"/>
    <mergeCell ref="C1:C2"/>
    <mergeCell ref="A6:C6"/>
    <mergeCell ref="A7:E7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90"/>
  <sheetViews>
    <sheetView tabSelected="1" zoomScaleNormal="100" workbookViewId="0">
      <selection activeCell="A66" sqref="A66:E66"/>
    </sheetView>
  </sheetViews>
  <sheetFormatPr defaultRowHeight="13.8" x14ac:dyDescent="0.25"/>
  <cols>
    <col min="1" max="1" width="45.33203125" style="1" customWidth="1"/>
    <col min="2" max="2" width="36" style="1" customWidth="1"/>
    <col min="3" max="3" width="25.5546875" style="1" customWidth="1"/>
    <col min="4" max="5" width="17.88671875" style="1" customWidth="1"/>
    <col min="6" max="6" width="31.88671875" style="1" customWidth="1"/>
    <col min="7" max="7" width="22.6640625" style="1" customWidth="1"/>
    <col min="8" max="245" width="9.109375" style="1"/>
    <col min="246" max="246" width="12" style="1" customWidth="1"/>
    <col min="247" max="247" width="43.109375" style="1" customWidth="1"/>
    <col min="248" max="248" width="30.88671875" style="1" customWidth="1"/>
    <col min="249" max="249" width="16.5546875" style="1" customWidth="1"/>
    <col min="250" max="250" width="10.5546875" style="1" customWidth="1"/>
    <col min="251" max="251" width="13.6640625" style="1" customWidth="1"/>
    <col min="252" max="252" width="19.33203125" style="1" customWidth="1"/>
    <col min="253" max="253" width="20.33203125" style="1" customWidth="1"/>
    <col min="254" max="501" width="9.109375" style="1"/>
    <col min="502" max="502" width="12" style="1" customWidth="1"/>
    <col min="503" max="503" width="43.109375" style="1" customWidth="1"/>
    <col min="504" max="504" width="30.88671875" style="1" customWidth="1"/>
    <col min="505" max="505" width="16.5546875" style="1" customWidth="1"/>
    <col min="506" max="506" width="10.5546875" style="1" customWidth="1"/>
    <col min="507" max="507" width="13.6640625" style="1" customWidth="1"/>
    <col min="508" max="508" width="19.33203125" style="1" customWidth="1"/>
    <col min="509" max="509" width="20.33203125" style="1" customWidth="1"/>
    <col min="510" max="757" width="9.109375" style="1"/>
    <col min="758" max="758" width="12" style="1" customWidth="1"/>
    <col min="759" max="759" width="43.109375" style="1" customWidth="1"/>
    <col min="760" max="760" width="30.88671875" style="1" customWidth="1"/>
    <col min="761" max="761" width="16.5546875" style="1" customWidth="1"/>
    <col min="762" max="762" width="10.5546875" style="1" customWidth="1"/>
    <col min="763" max="763" width="13.6640625" style="1" customWidth="1"/>
    <col min="764" max="764" width="19.33203125" style="1" customWidth="1"/>
    <col min="765" max="765" width="20.33203125" style="1" customWidth="1"/>
    <col min="766" max="1013" width="9.109375" style="1"/>
    <col min="1014" max="1014" width="12" style="1" customWidth="1"/>
    <col min="1015" max="1015" width="43.109375" style="1" customWidth="1"/>
    <col min="1016" max="1016" width="30.88671875" style="1" customWidth="1"/>
    <col min="1017" max="1017" width="16.5546875" style="1" customWidth="1"/>
    <col min="1018" max="1018" width="10.5546875" style="1" customWidth="1"/>
    <col min="1019" max="1019" width="13.6640625" style="1" customWidth="1"/>
    <col min="1020" max="1020" width="19.33203125" style="1" customWidth="1"/>
    <col min="1021" max="1021" width="20.33203125" style="1" customWidth="1"/>
    <col min="1022" max="1269" width="9.109375" style="1"/>
    <col min="1270" max="1270" width="12" style="1" customWidth="1"/>
    <col min="1271" max="1271" width="43.109375" style="1" customWidth="1"/>
    <col min="1272" max="1272" width="30.88671875" style="1" customWidth="1"/>
    <col min="1273" max="1273" width="16.5546875" style="1" customWidth="1"/>
    <col min="1274" max="1274" width="10.5546875" style="1" customWidth="1"/>
    <col min="1275" max="1275" width="13.6640625" style="1" customWidth="1"/>
    <col min="1276" max="1276" width="19.33203125" style="1" customWidth="1"/>
    <col min="1277" max="1277" width="20.33203125" style="1" customWidth="1"/>
    <col min="1278" max="1525" width="9.109375" style="1"/>
    <col min="1526" max="1526" width="12" style="1" customWidth="1"/>
    <col min="1527" max="1527" width="43.109375" style="1" customWidth="1"/>
    <col min="1528" max="1528" width="30.88671875" style="1" customWidth="1"/>
    <col min="1529" max="1529" width="16.5546875" style="1" customWidth="1"/>
    <col min="1530" max="1530" width="10.5546875" style="1" customWidth="1"/>
    <col min="1531" max="1531" width="13.6640625" style="1" customWidth="1"/>
    <col min="1532" max="1532" width="19.33203125" style="1" customWidth="1"/>
    <col min="1533" max="1533" width="20.33203125" style="1" customWidth="1"/>
    <col min="1534" max="1781" width="9.109375" style="1"/>
    <col min="1782" max="1782" width="12" style="1" customWidth="1"/>
    <col min="1783" max="1783" width="43.109375" style="1" customWidth="1"/>
    <col min="1784" max="1784" width="30.88671875" style="1" customWidth="1"/>
    <col min="1785" max="1785" width="16.5546875" style="1" customWidth="1"/>
    <col min="1786" max="1786" width="10.5546875" style="1" customWidth="1"/>
    <col min="1787" max="1787" width="13.6640625" style="1" customWidth="1"/>
    <col min="1788" max="1788" width="19.33203125" style="1" customWidth="1"/>
    <col min="1789" max="1789" width="20.33203125" style="1" customWidth="1"/>
    <col min="1790" max="2037" width="9.109375" style="1"/>
    <col min="2038" max="2038" width="12" style="1" customWidth="1"/>
    <col min="2039" max="2039" width="43.109375" style="1" customWidth="1"/>
    <col min="2040" max="2040" width="30.88671875" style="1" customWidth="1"/>
    <col min="2041" max="2041" width="16.5546875" style="1" customWidth="1"/>
    <col min="2042" max="2042" width="10.5546875" style="1" customWidth="1"/>
    <col min="2043" max="2043" width="13.6640625" style="1" customWidth="1"/>
    <col min="2044" max="2044" width="19.33203125" style="1" customWidth="1"/>
    <col min="2045" max="2045" width="20.33203125" style="1" customWidth="1"/>
    <col min="2046" max="2293" width="9.109375" style="1"/>
    <col min="2294" max="2294" width="12" style="1" customWidth="1"/>
    <col min="2295" max="2295" width="43.109375" style="1" customWidth="1"/>
    <col min="2296" max="2296" width="30.88671875" style="1" customWidth="1"/>
    <col min="2297" max="2297" width="16.5546875" style="1" customWidth="1"/>
    <col min="2298" max="2298" width="10.5546875" style="1" customWidth="1"/>
    <col min="2299" max="2299" width="13.6640625" style="1" customWidth="1"/>
    <col min="2300" max="2300" width="19.33203125" style="1" customWidth="1"/>
    <col min="2301" max="2301" width="20.33203125" style="1" customWidth="1"/>
    <col min="2302" max="2549" width="9.109375" style="1"/>
    <col min="2550" max="2550" width="12" style="1" customWidth="1"/>
    <col min="2551" max="2551" width="43.109375" style="1" customWidth="1"/>
    <col min="2552" max="2552" width="30.88671875" style="1" customWidth="1"/>
    <col min="2553" max="2553" width="16.5546875" style="1" customWidth="1"/>
    <col min="2554" max="2554" width="10.5546875" style="1" customWidth="1"/>
    <col min="2555" max="2555" width="13.6640625" style="1" customWidth="1"/>
    <col min="2556" max="2556" width="19.33203125" style="1" customWidth="1"/>
    <col min="2557" max="2557" width="20.33203125" style="1" customWidth="1"/>
    <col min="2558" max="2805" width="9.109375" style="1"/>
    <col min="2806" max="2806" width="12" style="1" customWidth="1"/>
    <col min="2807" max="2807" width="43.109375" style="1" customWidth="1"/>
    <col min="2808" max="2808" width="30.88671875" style="1" customWidth="1"/>
    <col min="2809" max="2809" width="16.5546875" style="1" customWidth="1"/>
    <col min="2810" max="2810" width="10.5546875" style="1" customWidth="1"/>
    <col min="2811" max="2811" width="13.6640625" style="1" customWidth="1"/>
    <col min="2812" max="2812" width="19.33203125" style="1" customWidth="1"/>
    <col min="2813" max="2813" width="20.33203125" style="1" customWidth="1"/>
    <col min="2814" max="3061" width="9.109375" style="1"/>
    <col min="3062" max="3062" width="12" style="1" customWidth="1"/>
    <col min="3063" max="3063" width="43.109375" style="1" customWidth="1"/>
    <col min="3064" max="3064" width="30.88671875" style="1" customWidth="1"/>
    <col min="3065" max="3065" width="16.5546875" style="1" customWidth="1"/>
    <col min="3066" max="3066" width="10.5546875" style="1" customWidth="1"/>
    <col min="3067" max="3067" width="13.6640625" style="1" customWidth="1"/>
    <col min="3068" max="3068" width="19.33203125" style="1" customWidth="1"/>
    <col min="3069" max="3069" width="20.33203125" style="1" customWidth="1"/>
    <col min="3070" max="3317" width="9.109375" style="1"/>
    <col min="3318" max="3318" width="12" style="1" customWidth="1"/>
    <col min="3319" max="3319" width="43.109375" style="1" customWidth="1"/>
    <col min="3320" max="3320" width="30.88671875" style="1" customWidth="1"/>
    <col min="3321" max="3321" width="16.5546875" style="1" customWidth="1"/>
    <col min="3322" max="3322" width="10.5546875" style="1" customWidth="1"/>
    <col min="3323" max="3323" width="13.6640625" style="1" customWidth="1"/>
    <col min="3324" max="3324" width="19.33203125" style="1" customWidth="1"/>
    <col min="3325" max="3325" width="20.33203125" style="1" customWidth="1"/>
    <col min="3326" max="3573" width="9.109375" style="1"/>
    <col min="3574" max="3574" width="12" style="1" customWidth="1"/>
    <col min="3575" max="3575" width="43.109375" style="1" customWidth="1"/>
    <col min="3576" max="3576" width="30.88671875" style="1" customWidth="1"/>
    <col min="3577" max="3577" width="16.5546875" style="1" customWidth="1"/>
    <col min="3578" max="3578" width="10.5546875" style="1" customWidth="1"/>
    <col min="3579" max="3579" width="13.6640625" style="1" customWidth="1"/>
    <col min="3580" max="3580" width="19.33203125" style="1" customWidth="1"/>
    <col min="3581" max="3581" width="20.33203125" style="1" customWidth="1"/>
    <col min="3582" max="3829" width="9.109375" style="1"/>
    <col min="3830" max="3830" width="12" style="1" customWidth="1"/>
    <col min="3831" max="3831" width="43.109375" style="1" customWidth="1"/>
    <col min="3832" max="3832" width="30.88671875" style="1" customWidth="1"/>
    <col min="3833" max="3833" width="16.5546875" style="1" customWidth="1"/>
    <col min="3834" max="3834" width="10.5546875" style="1" customWidth="1"/>
    <col min="3835" max="3835" width="13.6640625" style="1" customWidth="1"/>
    <col min="3836" max="3836" width="19.33203125" style="1" customWidth="1"/>
    <col min="3837" max="3837" width="20.33203125" style="1" customWidth="1"/>
    <col min="3838" max="4085" width="9.109375" style="1"/>
    <col min="4086" max="4086" width="12" style="1" customWidth="1"/>
    <col min="4087" max="4087" width="43.109375" style="1" customWidth="1"/>
    <col min="4088" max="4088" width="30.88671875" style="1" customWidth="1"/>
    <col min="4089" max="4089" width="16.5546875" style="1" customWidth="1"/>
    <col min="4090" max="4090" width="10.5546875" style="1" customWidth="1"/>
    <col min="4091" max="4091" width="13.6640625" style="1" customWidth="1"/>
    <col min="4092" max="4092" width="19.33203125" style="1" customWidth="1"/>
    <col min="4093" max="4093" width="20.33203125" style="1" customWidth="1"/>
    <col min="4094" max="4341" width="9.109375" style="1"/>
    <col min="4342" max="4342" width="12" style="1" customWidth="1"/>
    <col min="4343" max="4343" width="43.109375" style="1" customWidth="1"/>
    <col min="4344" max="4344" width="30.88671875" style="1" customWidth="1"/>
    <col min="4345" max="4345" width="16.5546875" style="1" customWidth="1"/>
    <col min="4346" max="4346" width="10.5546875" style="1" customWidth="1"/>
    <col min="4347" max="4347" width="13.6640625" style="1" customWidth="1"/>
    <col min="4348" max="4348" width="19.33203125" style="1" customWidth="1"/>
    <col min="4349" max="4349" width="20.33203125" style="1" customWidth="1"/>
    <col min="4350" max="4597" width="9.109375" style="1"/>
    <col min="4598" max="4598" width="12" style="1" customWidth="1"/>
    <col min="4599" max="4599" width="43.109375" style="1" customWidth="1"/>
    <col min="4600" max="4600" width="30.88671875" style="1" customWidth="1"/>
    <col min="4601" max="4601" width="16.5546875" style="1" customWidth="1"/>
    <col min="4602" max="4602" width="10.5546875" style="1" customWidth="1"/>
    <col min="4603" max="4603" width="13.6640625" style="1" customWidth="1"/>
    <col min="4604" max="4604" width="19.33203125" style="1" customWidth="1"/>
    <col min="4605" max="4605" width="20.33203125" style="1" customWidth="1"/>
    <col min="4606" max="4853" width="9.109375" style="1"/>
    <col min="4854" max="4854" width="12" style="1" customWidth="1"/>
    <col min="4855" max="4855" width="43.109375" style="1" customWidth="1"/>
    <col min="4856" max="4856" width="30.88671875" style="1" customWidth="1"/>
    <col min="4857" max="4857" width="16.5546875" style="1" customWidth="1"/>
    <col min="4858" max="4858" width="10.5546875" style="1" customWidth="1"/>
    <col min="4859" max="4859" width="13.6640625" style="1" customWidth="1"/>
    <col min="4860" max="4860" width="19.33203125" style="1" customWidth="1"/>
    <col min="4861" max="4861" width="20.33203125" style="1" customWidth="1"/>
    <col min="4862" max="5109" width="9.109375" style="1"/>
    <col min="5110" max="5110" width="12" style="1" customWidth="1"/>
    <col min="5111" max="5111" width="43.109375" style="1" customWidth="1"/>
    <col min="5112" max="5112" width="30.88671875" style="1" customWidth="1"/>
    <col min="5113" max="5113" width="16.5546875" style="1" customWidth="1"/>
    <col min="5114" max="5114" width="10.5546875" style="1" customWidth="1"/>
    <col min="5115" max="5115" width="13.6640625" style="1" customWidth="1"/>
    <col min="5116" max="5116" width="19.33203125" style="1" customWidth="1"/>
    <col min="5117" max="5117" width="20.33203125" style="1" customWidth="1"/>
    <col min="5118" max="5365" width="9.109375" style="1"/>
    <col min="5366" max="5366" width="12" style="1" customWidth="1"/>
    <col min="5367" max="5367" width="43.109375" style="1" customWidth="1"/>
    <col min="5368" max="5368" width="30.88671875" style="1" customWidth="1"/>
    <col min="5369" max="5369" width="16.5546875" style="1" customWidth="1"/>
    <col min="5370" max="5370" width="10.5546875" style="1" customWidth="1"/>
    <col min="5371" max="5371" width="13.6640625" style="1" customWidth="1"/>
    <col min="5372" max="5372" width="19.33203125" style="1" customWidth="1"/>
    <col min="5373" max="5373" width="20.33203125" style="1" customWidth="1"/>
    <col min="5374" max="5621" width="9.109375" style="1"/>
    <col min="5622" max="5622" width="12" style="1" customWidth="1"/>
    <col min="5623" max="5623" width="43.109375" style="1" customWidth="1"/>
    <col min="5624" max="5624" width="30.88671875" style="1" customWidth="1"/>
    <col min="5625" max="5625" width="16.5546875" style="1" customWidth="1"/>
    <col min="5626" max="5626" width="10.5546875" style="1" customWidth="1"/>
    <col min="5627" max="5627" width="13.6640625" style="1" customWidth="1"/>
    <col min="5628" max="5628" width="19.33203125" style="1" customWidth="1"/>
    <col min="5629" max="5629" width="20.33203125" style="1" customWidth="1"/>
    <col min="5630" max="5877" width="9.109375" style="1"/>
    <col min="5878" max="5878" width="12" style="1" customWidth="1"/>
    <col min="5879" max="5879" width="43.109375" style="1" customWidth="1"/>
    <col min="5880" max="5880" width="30.88671875" style="1" customWidth="1"/>
    <col min="5881" max="5881" width="16.5546875" style="1" customWidth="1"/>
    <col min="5882" max="5882" width="10.5546875" style="1" customWidth="1"/>
    <col min="5883" max="5883" width="13.6640625" style="1" customWidth="1"/>
    <col min="5884" max="5884" width="19.33203125" style="1" customWidth="1"/>
    <col min="5885" max="5885" width="20.33203125" style="1" customWidth="1"/>
    <col min="5886" max="6133" width="9.109375" style="1"/>
    <col min="6134" max="6134" width="12" style="1" customWidth="1"/>
    <col min="6135" max="6135" width="43.109375" style="1" customWidth="1"/>
    <col min="6136" max="6136" width="30.88671875" style="1" customWidth="1"/>
    <col min="6137" max="6137" width="16.5546875" style="1" customWidth="1"/>
    <col min="6138" max="6138" width="10.5546875" style="1" customWidth="1"/>
    <col min="6139" max="6139" width="13.6640625" style="1" customWidth="1"/>
    <col min="6140" max="6140" width="19.33203125" style="1" customWidth="1"/>
    <col min="6141" max="6141" width="20.33203125" style="1" customWidth="1"/>
    <col min="6142" max="6389" width="9.109375" style="1"/>
    <col min="6390" max="6390" width="12" style="1" customWidth="1"/>
    <col min="6391" max="6391" width="43.109375" style="1" customWidth="1"/>
    <col min="6392" max="6392" width="30.88671875" style="1" customWidth="1"/>
    <col min="6393" max="6393" width="16.5546875" style="1" customWidth="1"/>
    <col min="6394" max="6394" width="10.5546875" style="1" customWidth="1"/>
    <col min="6395" max="6395" width="13.6640625" style="1" customWidth="1"/>
    <col min="6396" max="6396" width="19.33203125" style="1" customWidth="1"/>
    <col min="6397" max="6397" width="20.33203125" style="1" customWidth="1"/>
    <col min="6398" max="6645" width="9.109375" style="1"/>
    <col min="6646" max="6646" width="12" style="1" customWidth="1"/>
    <col min="6647" max="6647" width="43.109375" style="1" customWidth="1"/>
    <col min="6648" max="6648" width="30.88671875" style="1" customWidth="1"/>
    <col min="6649" max="6649" width="16.5546875" style="1" customWidth="1"/>
    <col min="6650" max="6650" width="10.5546875" style="1" customWidth="1"/>
    <col min="6651" max="6651" width="13.6640625" style="1" customWidth="1"/>
    <col min="6652" max="6652" width="19.33203125" style="1" customWidth="1"/>
    <col min="6653" max="6653" width="20.33203125" style="1" customWidth="1"/>
    <col min="6654" max="6901" width="9.109375" style="1"/>
    <col min="6902" max="6902" width="12" style="1" customWidth="1"/>
    <col min="6903" max="6903" width="43.109375" style="1" customWidth="1"/>
    <col min="6904" max="6904" width="30.88671875" style="1" customWidth="1"/>
    <col min="6905" max="6905" width="16.5546875" style="1" customWidth="1"/>
    <col min="6906" max="6906" width="10.5546875" style="1" customWidth="1"/>
    <col min="6907" max="6907" width="13.6640625" style="1" customWidth="1"/>
    <col min="6908" max="6908" width="19.33203125" style="1" customWidth="1"/>
    <col min="6909" max="6909" width="20.33203125" style="1" customWidth="1"/>
    <col min="6910" max="7157" width="9.109375" style="1"/>
    <col min="7158" max="7158" width="12" style="1" customWidth="1"/>
    <col min="7159" max="7159" width="43.109375" style="1" customWidth="1"/>
    <col min="7160" max="7160" width="30.88671875" style="1" customWidth="1"/>
    <col min="7161" max="7161" width="16.5546875" style="1" customWidth="1"/>
    <col min="7162" max="7162" width="10.5546875" style="1" customWidth="1"/>
    <col min="7163" max="7163" width="13.6640625" style="1" customWidth="1"/>
    <col min="7164" max="7164" width="19.33203125" style="1" customWidth="1"/>
    <col min="7165" max="7165" width="20.33203125" style="1" customWidth="1"/>
    <col min="7166" max="7413" width="9.109375" style="1"/>
    <col min="7414" max="7414" width="12" style="1" customWidth="1"/>
    <col min="7415" max="7415" width="43.109375" style="1" customWidth="1"/>
    <col min="7416" max="7416" width="30.88671875" style="1" customWidth="1"/>
    <col min="7417" max="7417" width="16.5546875" style="1" customWidth="1"/>
    <col min="7418" max="7418" width="10.5546875" style="1" customWidth="1"/>
    <col min="7419" max="7419" width="13.6640625" style="1" customWidth="1"/>
    <col min="7420" max="7420" width="19.33203125" style="1" customWidth="1"/>
    <col min="7421" max="7421" width="20.33203125" style="1" customWidth="1"/>
    <col min="7422" max="7669" width="9.109375" style="1"/>
    <col min="7670" max="7670" width="12" style="1" customWidth="1"/>
    <col min="7671" max="7671" width="43.109375" style="1" customWidth="1"/>
    <col min="7672" max="7672" width="30.88671875" style="1" customWidth="1"/>
    <col min="7673" max="7673" width="16.5546875" style="1" customWidth="1"/>
    <col min="7674" max="7674" width="10.5546875" style="1" customWidth="1"/>
    <col min="7675" max="7675" width="13.6640625" style="1" customWidth="1"/>
    <col min="7676" max="7676" width="19.33203125" style="1" customWidth="1"/>
    <col min="7677" max="7677" width="20.33203125" style="1" customWidth="1"/>
    <col min="7678" max="7925" width="9.109375" style="1"/>
    <col min="7926" max="7926" width="12" style="1" customWidth="1"/>
    <col min="7927" max="7927" width="43.109375" style="1" customWidth="1"/>
    <col min="7928" max="7928" width="30.88671875" style="1" customWidth="1"/>
    <col min="7929" max="7929" width="16.5546875" style="1" customWidth="1"/>
    <col min="7930" max="7930" width="10.5546875" style="1" customWidth="1"/>
    <col min="7931" max="7931" width="13.6640625" style="1" customWidth="1"/>
    <col min="7932" max="7932" width="19.33203125" style="1" customWidth="1"/>
    <col min="7933" max="7933" width="20.33203125" style="1" customWidth="1"/>
    <col min="7934" max="8181" width="9.109375" style="1"/>
    <col min="8182" max="8182" width="12" style="1" customWidth="1"/>
    <col min="8183" max="8183" width="43.109375" style="1" customWidth="1"/>
    <col min="8184" max="8184" width="30.88671875" style="1" customWidth="1"/>
    <col min="8185" max="8185" width="16.5546875" style="1" customWidth="1"/>
    <col min="8186" max="8186" width="10.5546875" style="1" customWidth="1"/>
    <col min="8187" max="8187" width="13.6640625" style="1" customWidth="1"/>
    <col min="8188" max="8188" width="19.33203125" style="1" customWidth="1"/>
    <col min="8189" max="8189" width="20.33203125" style="1" customWidth="1"/>
    <col min="8190" max="8437" width="9.109375" style="1"/>
    <col min="8438" max="8438" width="12" style="1" customWidth="1"/>
    <col min="8439" max="8439" width="43.109375" style="1" customWidth="1"/>
    <col min="8440" max="8440" width="30.88671875" style="1" customWidth="1"/>
    <col min="8441" max="8441" width="16.5546875" style="1" customWidth="1"/>
    <col min="8442" max="8442" width="10.5546875" style="1" customWidth="1"/>
    <col min="8443" max="8443" width="13.6640625" style="1" customWidth="1"/>
    <col min="8444" max="8444" width="19.33203125" style="1" customWidth="1"/>
    <col min="8445" max="8445" width="20.33203125" style="1" customWidth="1"/>
    <col min="8446" max="8693" width="9.109375" style="1"/>
    <col min="8694" max="8694" width="12" style="1" customWidth="1"/>
    <col min="8695" max="8695" width="43.109375" style="1" customWidth="1"/>
    <col min="8696" max="8696" width="30.88671875" style="1" customWidth="1"/>
    <col min="8697" max="8697" width="16.5546875" style="1" customWidth="1"/>
    <col min="8698" max="8698" width="10.5546875" style="1" customWidth="1"/>
    <col min="8699" max="8699" width="13.6640625" style="1" customWidth="1"/>
    <col min="8700" max="8700" width="19.33203125" style="1" customWidth="1"/>
    <col min="8701" max="8701" width="20.33203125" style="1" customWidth="1"/>
    <col min="8702" max="8949" width="9.109375" style="1"/>
    <col min="8950" max="8950" width="12" style="1" customWidth="1"/>
    <col min="8951" max="8951" width="43.109375" style="1" customWidth="1"/>
    <col min="8952" max="8952" width="30.88671875" style="1" customWidth="1"/>
    <col min="8953" max="8953" width="16.5546875" style="1" customWidth="1"/>
    <col min="8954" max="8954" width="10.5546875" style="1" customWidth="1"/>
    <col min="8955" max="8955" width="13.6640625" style="1" customWidth="1"/>
    <col min="8956" max="8956" width="19.33203125" style="1" customWidth="1"/>
    <col min="8957" max="8957" width="20.33203125" style="1" customWidth="1"/>
    <col min="8958" max="9205" width="9.109375" style="1"/>
    <col min="9206" max="9206" width="12" style="1" customWidth="1"/>
    <col min="9207" max="9207" width="43.109375" style="1" customWidth="1"/>
    <col min="9208" max="9208" width="30.88671875" style="1" customWidth="1"/>
    <col min="9209" max="9209" width="16.5546875" style="1" customWidth="1"/>
    <col min="9210" max="9210" width="10.5546875" style="1" customWidth="1"/>
    <col min="9211" max="9211" width="13.6640625" style="1" customWidth="1"/>
    <col min="9212" max="9212" width="19.33203125" style="1" customWidth="1"/>
    <col min="9213" max="9213" width="20.33203125" style="1" customWidth="1"/>
    <col min="9214" max="9461" width="9.109375" style="1"/>
    <col min="9462" max="9462" width="12" style="1" customWidth="1"/>
    <col min="9463" max="9463" width="43.109375" style="1" customWidth="1"/>
    <col min="9464" max="9464" width="30.88671875" style="1" customWidth="1"/>
    <col min="9465" max="9465" width="16.5546875" style="1" customWidth="1"/>
    <col min="9466" max="9466" width="10.5546875" style="1" customWidth="1"/>
    <col min="9467" max="9467" width="13.6640625" style="1" customWidth="1"/>
    <col min="9468" max="9468" width="19.33203125" style="1" customWidth="1"/>
    <col min="9469" max="9469" width="20.33203125" style="1" customWidth="1"/>
    <col min="9470" max="9717" width="9.109375" style="1"/>
    <col min="9718" max="9718" width="12" style="1" customWidth="1"/>
    <col min="9719" max="9719" width="43.109375" style="1" customWidth="1"/>
    <col min="9720" max="9720" width="30.88671875" style="1" customWidth="1"/>
    <col min="9721" max="9721" width="16.5546875" style="1" customWidth="1"/>
    <col min="9722" max="9722" width="10.5546875" style="1" customWidth="1"/>
    <col min="9723" max="9723" width="13.6640625" style="1" customWidth="1"/>
    <col min="9724" max="9724" width="19.33203125" style="1" customWidth="1"/>
    <col min="9725" max="9725" width="20.33203125" style="1" customWidth="1"/>
    <col min="9726" max="9973" width="9.109375" style="1"/>
    <col min="9974" max="9974" width="12" style="1" customWidth="1"/>
    <col min="9975" max="9975" width="43.109375" style="1" customWidth="1"/>
    <col min="9976" max="9976" width="30.88671875" style="1" customWidth="1"/>
    <col min="9977" max="9977" width="16.5546875" style="1" customWidth="1"/>
    <col min="9978" max="9978" width="10.5546875" style="1" customWidth="1"/>
    <col min="9979" max="9979" width="13.6640625" style="1" customWidth="1"/>
    <col min="9980" max="9980" width="19.33203125" style="1" customWidth="1"/>
    <col min="9981" max="9981" width="20.33203125" style="1" customWidth="1"/>
    <col min="9982" max="10229" width="9.109375" style="1"/>
    <col min="10230" max="10230" width="12" style="1" customWidth="1"/>
    <col min="10231" max="10231" width="43.109375" style="1" customWidth="1"/>
    <col min="10232" max="10232" width="30.88671875" style="1" customWidth="1"/>
    <col min="10233" max="10233" width="16.5546875" style="1" customWidth="1"/>
    <col min="10234" max="10234" width="10.5546875" style="1" customWidth="1"/>
    <col min="10235" max="10235" width="13.6640625" style="1" customWidth="1"/>
    <col min="10236" max="10236" width="19.33203125" style="1" customWidth="1"/>
    <col min="10237" max="10237" width="20.33203125" style="1" customWidth="1"/>
    <col min="10238" max="10485" width="9.109375" style="1"/>
    <col min="10486" max="10486" width="12" style="1" customWidth="1"/>
    <col min="10487" max="10487" width="43.109375" style="1" customWidth="1"/>
    <col min="10488" max="10488" width="30.88671875" style="1" customWidth="1"/>
    <col min="10489" max="10489" width="16.5546875" style="1" customWidth="1"/>
    <col min="10490" max="10490" width="10.5546875" style="1" customWidth="1"/>
    <col min="10491" max="10491" width="13.6640625" style="1" customWidth="1"/>
    <col min="10492" max="10492" width="19.33203125" style="1" customWidth="1"/>
    <col min="10493" max="10493" width="20.33203125" style="1" customWidth="1"/>
    <col min="10494" max="10741" width="9.109375" style="1"/>
    <col min="10742" max="10742" width="12" style="1" customWidth="1"/>
    <col min="10743" max="10743" width="43.109375" style="1" customWidth="1"/>
    <col min="10744" max="10744" width="30.88671875" style="1" customWidth="1"/>
    <col min="10745" max="10745" width="16.5546875" style="1" customWidth="1"/>
    <col min="10746" max="10746" width="10.5546875" style="1" customWidth="1"/>
    <col min="10747" max="10747" width="13.6640625" style="1" customWidth="1"/>
    <col min="10748" max="10748" width="19.33203125" style="1" customWidth="1"/>
    <col min="10749" max="10749" width="20.33203125" style="1" customWidth="1"/>
    <col min="10750" max="10997" width="9.109375" style="1"/>
    <col min="10998" max="10998" width="12" style="1" customWidth="1"/>
    <col min="10999" max="10999" width="43.109375" style="1" customWidth="1"/>
    <col min="11000" max="11000" width="30.88671875" style="1" customWidth="1"/>
    <col min="11001" max="11001" width="16.5546875" style="1" customWidth="1"/>
    <col min="11002" max="11002" width="10.5546875" style="1" customWidth="1"/>
    <col min="11003" max="11003" width="13.6640625" style="1" customWidth="1"/>
    <col min="11004" max="11004" width="19.33203125" style="1" customWidth="1"/>
    <col min="11005" max="11005" width="20.33203125" style="1" customWidth="1"/>
    <col min="11006" max="11253" width="9.109375" style="1"/>
    <col min="11254" max="11254" width="12" style="1" customWidth="1"/>
    <col min="11255" max="11255" width="43.109375" style="1" customWidth="1"/>
    <col min="11256" max="11256" width="30.88671875" style="1" customWidth="1"/>
    <col min="11257" max="11257" width="16.5546875" style="1" customWidth="1"/>
    <col min="11258" max="11258" width="10.5546875" style="1" customWidth="1"/>
    <col min="11259" max="11259" width="13.6640625" style="1" customWidth="1"/>
    <col min="11260" max="11260" width="19.33203125" style="1" customWidth="1"/>
    <col min="11261" max="11261" width="20.33203125" style="1" customWidth="1"/>
    <col min="11262" max="11509" width="9.109375" style="1"/>
    <col min="11510" max="11510" width="12" style="1" customWidth="1"/>
    <col min="11511" max="11511" width="43.109375" style="1" customWidth="1"/>
    <col min="11512" max="11512" width="30.88671875" style="1" customWidth="1"/>
    <col min="11513" max="11513" width="16.5546875" style="1" customWidth="1"/>
    <col min="11514" max="11514" width="10.5546875" style="1" customWidth="1"/>
    <col min="11515" max="11515" width="13.6640625" style="1" customWidth="1"/>
    <col min="11516" max="11516" width="19.33203125" style="1" customWidth="1"/>
    <col min="11517" max="11517" width="20.33203125" style="1" customWidth="1"/>
    <col min="11518" max="11765" width="9.109375" style="1"/>
    <col min="11766" max="11766" width="12" style="1" customWidth="1"/>
    <col min="11767" max="11767" width="43.109375" style="1" customWidth="1"/>
    <col min="11768" max="11768" width="30.88671875" style="1" customWidth="1"/>
    <col min="11769" max="11769" width="16.5546875" style="1" customWidth="1"/>
    <col min="11770" max="11770" width="10.5546875" style="1" customWidth="1"/>
    <col min="11771" max="11771" width="13.6640625" style="1" customWidth="1"/>
    <col min="11772" max="11772" width="19.33203125" style="1" customWidth="1"/>
    <col min="11773" max="11773" width="20.33203125" style="1" customWidth="1"/>
    <col min="11774" max="12021" width="9.109375" style="1"/>
    <col min="12022" max="12022" width="12" style="1" customWidth="1"/>
    <col min="12023" max="12023" width="43.109375" style="1" customWidth="1"/>
    <col min="12024" max="12024" width="30.88671875" style="1" customWidth="1"/>
    <col min="12025" max="12025" width="16.5546875" style="1" customWidth="1"/>
    <col min="12026" max="12026" width="10.5546875" style="1" customWidth="1"/>
    <col min="12027" max="12027" width="13.6640625" style="1" customWidth="1"/>
    <col min="12028" max="12028" width="19.33203125" style="1" customWidth="1"/>
    <col min="12029" max="12029" width="20.33203125" style="1" customWidth="1"/>
    <col min="12030" max="12277" width="9.109375" style="1"/>
    <col min="12278" max="12278" width="12" style="1" customWidth="1"/>
    <col min="12279" max="12279" width="43.109375" style="1" customWidth="1"/>
    <col min="12280" max="12280" width="30.88671875" style="1" customWidth="1"/>
    <col min="12281" max="12281" width="16.5546875" style="1" customWidth="1"/>
    <col min="12282" max="12282" width="10.5546875" style="1" customWidth="1"/>
    <col min="12283" max="12283" width="13.6640625" style="1" customWidth="1"/>
    <col min="12284" max="12284" width="19.33203125" style="1" customWidth="1"/>
    <col min="12285" max="12285" width="20.33203125" style="1" customWidth="1"/>
    <col min="12286" max="12533" width="9.109375" style="1"/>
    <col min="12534" max="12534" width="12" style="1" customWidth="1"/>
    <col min="12535" max="12535" width="43.109375" style="1" customWidth="1"/>
    <col min="12536" max="12536" width="30.88671875" style="1" customWidth="1"/>
    <col min="12537" max="12537" width="16.5546875" style="1" customWidth="1"/>
    <col min="12538" max="12538" width="10.5546875" style="1" customWidth="1"/>
    <col min="12539" max="12539" width="13.6640625" style="1" customWidth="1"/>
    <col min="12540" max="12540" width="19.33203125" style="1" customWidth="1"/>
    <col min="12541" max="12541" width="20.33203125" style="1" customWidth="1"/>
    <col min="12542" max="12789" width="9.109375" style="1"/>
    <col min="12790" max="12790" width="12" style="1" customWidth="1"/>
    <col min="12791" max="12791" width="43.109375" style="1" customWidth="1"/>
    <col min="12792" max="12792" width="30.88671875" style="1" customWidth="1"/>
    <col min="12793" max="12793" width="16.5546875" style="1" customWidth="1"/>
    <col min="12794" max="12794" width="10.5546875" style="1" customWidth="1"/>
    <col min="12795" max="12795" width="13.6640625" style="1" customWidth="1"/>
    <col min="12796" max="12796" width="19.33203125" style="1" customWidth="1"/>
    <col min="12797" max="12797" width="20.33203125" style="1" customWidth="1"/>
    <col min="12798" max="13045" width="9.109375" style="1"/>
    <col min="13046" max="13046" width="12" style="1" customWidth="1"/>
    <col min="13047" max="13047" width="43.109375" style="1" customWidth="1"/>
    <col min="13048" max="13048" width="30.88671875" style="1" customWidth="1"/>
    <col min="13049" max="13049" width="16.5546875" style="1" customWidth="1"/>
    <col min="13050" max="13050" width="10.5546875" style="1" customWidth="1"/>
    <col min="13051" max="13051" width="13.6640625" style="1" customWidth="1"/>
    <col min="13052" max="13052" width="19.33203125" style="1" customWidth="1"/>
    <col min="13053" max="13053" width="20.33203125" style="1" customWidth="1"/>
    <col min="13054" max="13301" width="9.109375" style="1"/>
    <col min="13302" max="13302" width="12" style="1" customWidth="1"/>
    <col min="13303" max="13303" width="43.109375" style="1" customWidth="1"/>
    <col min="13304" max="13304" width="30.88671875" style="1" customWidth="1"/>
    <col min="13305" max="13305" width="16.5546875" style="1" customWidth="1"/>
    <col min="13306" max="13306" width="10.5546875" style="1" customWidth="1"/>
    <col min="13307" max="13307" width="13.6640625" style="1" customWidth="1"/>
    <col min="13308" max="13308" width="19.33203125" style="1" customWidth="1"/>
    <col min="13309" max="13309" width="20.33203125" style="1" customWidth="1"/>
    <col min="13310" max="13557" width="9.109375" style="1"/>
    <col min="13558" max="13558" width="12" style="1" customWidth="1"/>
    <col min="13559" max="13559" width="43.109375" style="1" customWidth="1"/>
    <col min="13560" max="13560" width="30.88671875" style="1" customWidth="1"/>
    <col min="13561" max="13561" width="16.5546875" style="1" customWidth="1"/>
    <col min="13562" max="13562" width="10.5546875" style="1" customWidth="1"/>
    <col min="13563" max="13563" width="13.6640625" style="1" customWidth="1"/>
    <col min="13564" max="13564" width="19.33203125" style="1" customWidth="1"/>
    <col min="13565" max="13565" width="20.33203125" style="1" customWidth="1"/>
    <col min="13566" max="13813" width="9.109375" style="1"/>
    <col min="13814" max="13814" width="12" style="1" customWidth="1"/>
    <col min="13815" max="13815" width="43.109375" style="1" customWidth="1"/>
    <col min="13816" max="13816" width="30.88671875" style="1" customWidth="1"/>
    <col min="13817" max="13817" width="16.5546875" style="1" customWidth="1"/>
    <col min="13818" max="13818" width="10.5546875" style="1" customWidth="1"/>
    <col min="13819" max="13819" width="13.6640625" style="1" customWidth="1"/>
    <col min="13820" max="13820" width="19.33203125" style="1" customWidth="1"/>
    <col min="13821" max="13821" width="20.33203125" style="1" customWidth="1"/>
    <col min="13822" max="14069" width="9.109375" style="1"/>
    <col min="14070" max="14070" width="12" style="1" customWidth="1"/>
    <col min="14071" max="14071" width="43.109375" style="1" customWidth="1"/>
    <col min="14072" max="14072" width="30.88671875" style="1" customWidth="1"/>
    <col min="14073" max="14073" width="16.5546875" style="1" customWidth="1"/>
    <col min="14074" max="14074" width="10.5546875" style="1" customWidth="1"/>
    <col min="14075" max="14075" width="13.6640625" style="1" customWidth="1"/>
    <col min="14076" max="14076" width="19.33203125" style="1" customWidth="1"/>
    <col min="14077" max="14077" width="20.33203125" style="1" customWidth="1"/>
    <col min="14078" max="14325" width="9.109375" style="1"/>
    <col min="14326" max="14326" width="12" style="1" customWidth="1"/>
    <col min="14327" max="14327" width="43.109375" style="1" customWidth="1"/>
    <col min="14328" max="14328" width="30.88671875" style="1" customWidth="1"/>
    <col min="14329" max="14329" width="16.5546875" style="1" customWidth="1"/>
    <col min="14330" max="14330" width="10.5546875" style="1" customWidth="1"/>
    <col min="14331" max="14331" width="13.6640625" style="1" customWidth="1"/>
    <col min="14332" max="14332" width="19.33203125" style="1" customWidth="1"/>
    <col min="14333" max="14333" width="20.33203125" style="1" customWidth="1"/>
    <col min="14334" max="14581" width="9.109375" style="1"/>
    <col min="14582" max="14582" width="12" style="1" customWidth="1"/>
    <col min="14583" max="14583" width="43.109375" style="1" customWidth="1"/>
    <col min="14584" max="14584" width="30.88671875" style="1" customWidth="1"/>
    <col min="14585" max="14585" width="16.5546875" style="1" customWidth="1"/>
    <col min="14586" max="14586" width="10.5546875" style="1" customWidth="1"/>
    <col min="14587" max="14587" width="13.6640625" style="1" customWidth="1"/>
    <col min="14588" max="14588" width="19.33203125" style="1" customWidth="1"/>
    <col min="14589" max="14589" width="20.33203125" style="1" customWidth="1"/>
    <col min="14590" max="14837" width="9.109375" style="1"/>
    <col min="14838" max="14838" width="12" style="1" customWidth="1"/>
    <col min="14839" max="14839" width="43.109375" style="1" customWidth="1"/>
    <col min="14840" max="14840" width="30.88671875" style="1" customWidth="1"/>
    <col min="14841" max="14841" width="16.5546875" style="1" customWidth="1"/>
    <col min="14842" max="14842" width="10.5546875" style="1" customWidth="1"/>
    <col min="14843" max="14843" width="13.6640625" style="1" customWidth="1"/>
    <col min="14844" max="14844" width="19.33203125" style="1" customWidth="1"/>
    <col min="14845" max="14845" width="20.33203125" style="1" customWidth="1"/>
    <col min="14846" max="15093" width="9.109375" style="1"/>
    <col min="15094" max="15094" width="12" style="1" customWidth="1"/>
    <col min="15095" max="15095" width="43.109375" style="1" customWidth="1"/>
    <col min="15096" max="15096" width="30.88671875" style="1" customWidth="1"/>
    <col min="15097" max="15097" width="16.5546875" style="1" customWidth="1"/>
    <col min="15098" max="15098" width="10.5546875" style="1" customWidth="1"/>
    <col min="15099" max="15099" width="13.6640625" style="1" customWidth="1"/>
    <col min="15100" max="15100" width="19.33203125" style="1" customWidth="1"/>
    <col min="15101" max="15101" width="20.33203125" style="1" customWidth="1"/>
    <col min="15102" max="15349" width="9.109375" style="1"/>
    <col min="15350" max="15350" width="12" style="1" customWidth="1"/>
    <col min="15351" max="15351" width="43.109375" style="1" customWidth="1"/>
    <col min="15352" max="15352" width="30.88671875" style="1" customWidth="1"/>
    <col min="15353" max="15353" width="16.5546875" style="1" customWidth="1"/>
    <col min="15354" max="15354" width="10.5546875" style="1" customWidth="1"/>
    <col min="15355" max="15355" width="13.6640625" style="1" customWidth="1"/>
    <col min="15356" max="15356" width="19.33203125" style="1" customWidth="1"/>
    <col min="15357" max="15357" width="20.33203125" style="1" customWidth="1"/>
    <col min="15358" max="15605" width="9.109375" style="1"/>
    <col min="15606" max="15606" width="12" style="1" customWidth="1"/>
    <col min="15607" max="15607" width="43.109375" style="1" customWidth="1"/>
    <col min="15608" max="15608" width="30.88671875" style="1" customWidth="1"/>
    <col min="15609" max="15609" width="16.5546875" style="1" customWidth="1"/>
    <col min="15610" max="15610" width="10.5546875" style="1" customWidth="1"/>
    <col min="15611" max="15611" width="13.6640625" style="1" customWidth="1"/>
    <col min="15612" max="15612" width="19.33203125" style="1" customWidth="1"/>
    <col min="15613" max="15613" width="20.33203125" style="1" customWidth="1"/>
    <col min="15614" max="15861" width="9.109375" style="1"/>
    <col min="15862" max="15862" width="12" style="1" customWidth="1"/>
    <col min="15863" max="15863" width="43.109375" style="1" customWidth="1"/>
    <col min="15864" max="15864" width="30.88671875" style="1" customWidth="1"/>
    <col min="15865" max="15865" width="16.5546875" style="1" customWidth="1"/>
    <col min="15866" max="15866" width="10.5546875" style="1" customWidth="1"/>
    <col min="15867" max="15867" width="13.6640625" style="1" customWidth="1"/>
    <col min="15868" max="15868" width="19.33203125" style="1" customWidth="1"/>
    <col min="15869" max="15869" width="20.33203125" style="1" customWidth="1"/>
    <col min="15870" max="16117" width="9.109375" style="1"/>
    <col min="16118" max="16118" width="12" style="1" customWidth="1"/>
    <col min="16119" max="16119" width="43.109375" style="1" customWidth="1"/>
    <col min="16120" max="16120" width="30.88671875" style="1" customWidth="1"/>
    <col min="16121" max="16121" width="16.5546875" style="1" customWidth="1"/>
    <col min="16122" max="16122" width="10.5546875" style="1" customWidth="1"/>
    <col min="16123" max="16123" width="13.6640625" style="1" customWidth="1"/>
    <col min="16124" max="16124" width="19.33203125" style="1" customWidth="1"/>
    <col min="16125" max="16125" width="20.33203125" style="1" customWidth="1"/>
    <col min="16126" max="16384" width="9.109375" style="1"/>
  </cols>
  <sheetData>
    <row r="1" spans="1:7" x14ac:dyDescent="0.25">
      <c r="A1" s="117" t="s">
        <v>122</v>
      </c>
      <c r="B1" s="117"/>
      <c r="C1" s="117"/>
      <c r="D1" s="117"/>
      <c r="E1" s="117"/>
      <c r="F1" s="117"/>
    </row>
    <row r="2" spans="1:7" ht="21" x14ac:dyDescent="0.25">
      <c r="A2" s="118" t="s">
        <v>46</v>
      </c>
      <c r="B2" s="119"/>
      <c r="C2" s="119"/>
      <c r="D2" s="119"/>
      <c r="E2" s="119"/>
      <c r="F2" s="120"/>
      <c r="G2" s="2"/>
    </row>
    <row r="3" spans="1:7" ht="34.5" customHeight="1" x14ac:dyDescent="0.25">
      <c r="A3" s="121" t="s">
        <v>118</v>
      </c>
      <c r="B3" s="122"/>
      <c r="C3" s="122"/>
      <c r="D3" s="122"/>
      <c r="E3" s="122"/>
      <c r="F3" s="122"/>
      <c r="G3" s="2"/>
    </row>
    <row r="4" spans="1:7" ht="14.4" thickBot="1" x14ac:dyDescent="0.3">
      <c r="A4" s="123" t="s">
        <v>47</v>
      </c>
      <c r="B4" s="123"/>
      <c r="C4" s="123"/>
      <c r="D4" s="123"/>
      <c r="E4" s="123"/>
      <c r="F4" s="123"/>
      <c r="G4" s="2"/>
    </row>
    <row r="5" spans="1:7" ht="15.6" x14ac:dyDescent="0.25">
      <c r="A5" s="127" t="s">
        <v>48</v>
      </c>
      <c r="B5" s="128"/>
      <c r="C5" s="128"/>
      <c r="D5" s="128"/>
      <c r="E5" s="128"/>
      <c r="F5" s="129"/>
      <c r="G5" s="2"/>
    </row>
    <row r="6" spans="1:7" ht="15.6" x14ac:dyDescent="0.25">
      <c r="A6" s="124" t="s">
        <v>67</v>
      </c>
      <c r="B6" s="125"/>
      <c r="C6" s="125"/>
      <c r="D6" s="125"/>
      <c r="E6" s="125"/>
      <c r="F6" s="126"/>
      <c r="G6" s="2"/>
    </row>
    <row r="7" spans="1:7" ht="79.5" customHeight="1" x14ac:dyDescent="0.25">
      <c r="A7" s="71" t="s">
        <v>49</v>
      </c>
      <c r="B7" s="72" t="s">
        <v>50</v>
      </c>
      <c r="C7" s="43" t="s">
        <v>51</v>
      </c>
      <c r="D7" s="113" t="s">
        <v>52</v>
      </c>
      <c r="E7" s="114"/>
      <c r="F7" s="44" t="s">
        <v>53</v>
      </c>
      <c r="G7" s="2"/>
    </row>
    <row r="8" spans="1:7" ht="56.4" customHeight="1" x14ac:dyDescent="0.25">
      <c r="A8" s="157" t="s">
        <v>126</v>
      </c>
      <c r="B8" s="73">
        <v>1</v>
      </c>
      <c r="C8" s="70"/>
      <c r="D8" s="115"/>
      <c r="E8" s="116"/>
      <c r="F8" s="48">
        <f>(C8+(C8*D8))*B8</f>
        <v>0</v>
      </c>
      <c r="G8" s="2"/>
    </row>
    <row r="9" spans="1:7" ht="15.6" x14ac:dyDescent="0.25">
      <c r="A9" s="149" t="s">
        <v>68</v>
      </c>
      <c r="B9" s="150"/>
      <c r="C9" s="151"/>
      <c r="D9" s="151"/>
      <c r="E9" s="151"/>
      <c r="F9" s="152"/>
      <c r="G9" s="2"/>
    </row>
    <row r="10" spans="1:7" ht="41.4" x14ac:dyDescent="0.25">
      <c r="A10" s="42" t="s">
        <v>54</v>
      </c>
      <c r="B10" s="43" t="s">
        <v>50</v>
      </c>
      <c r="C10" s="43" t="s">
        <v>51</v>
      </c>
      <c r="D10" s="113" t="s">
        <v>52</v>
      </c>
      <c r="E10" s="114"/>
      <c r="F10" s="44" t="s">
        <v>53</v>
      </c>
      <c r="G10" s="2"/>
    </row>
    <row r="11" spans="1:7" ht="64.2" customHeight="1" x14ac:dyDescent="0.25">
      <c r="A11" s="158" t="s">
        <v>127</v>
      </c>
      <c r="B11" s="69">
        <v>1</v>
      </c>
      <c r="C11" s="52"/>
      <c r="D11" s="115"/>
      <c r="E11" s="116"/>
      <c r="F11" s="48">
        <f>(C11+(C11*D11))*B11</f>
        <v>0</v>
      </c>
      <c r="G11" s="2"/>
    </row>
    <row r="12" spans="1:7" x14ac:dyDescent="0.25">
      <c r="A12" s="144" t="s">
        <v>55</v>
      </c>
      <c r="B12" s="145"/>
      <c r="C12" s="145"/>
      <c r="D12" s="145"/>
      <c r="E12" s="145"/>
      <c r="F12" s="49">
        <f>SUM(F8:F8,F11:F11)</f>
        <v>0</v>
      </c>
      <c r="G12" s="2"/>
    </row>
    <row r="13" spans="1:7" ht="15.6" x14ac:dyDescent="0.25">
      <c r="A13" s="146" t="s">
        <v>56</v>
      </c>
      <c r="B13" s="147"/>
      <c r="C13" s="147"/>
      <c r="D13" s="147"/>
      <c r="E13" s="147"/>
      <c r="F13" s="148"/>
      <c r="G13" s="2"/>
    </row>
    <row r="14" spans="1:7" ht="14.4" thickBot="1" x14ac:dyDescent="0.3">
      <c r="A14" s="45" t="s">
        <v>45</v>
      </c>
      <c r="B14" s="46" t="s">
        <v>14</v>
      </c>
      <c r="C14" s="46" t="s">
        <v>57</v>
      </c>
      <c r="D14" s="153" t="s">
        <v>58</v>
      </c>
      <c r="E14" s="154"/>
      <c r="F14" s="47" t="s">
        <v>59</v>
      </c>
      <c r="G14" s="2"/>
    </row>
    <row r="15" spans="1:7" ht="14.4" thickBot="1" x14ac:dyDescent="0.3">
      <c r="A15" s="74" t="s">
        <v>71</v>
      </c>
      <c r="B15" s="53"/>
      <c r="C15" s="53"/>
      <c r="D15" s="104"/>
      <c r="E15" s="105"/>
      <c r="F15" s="48">
        <f>C15*D15</f>
        <v>0</v>
      </c>
      <c r="G15" s="2"/>
    </row>
    <row r="16" spans="1:7" ht="25.2" customHeight="1" thickBot="1" x14ac:dyDescent="0.3">
      <c r="A16" s="75" t="s">
        <v>72</v>
      </c>
      <c r="B16" s="53"/>
      <c r="C16" s="53"/>
      <c r="D16" s="104"/>
      <c r="E16" s="105"/>
      <c r="F16" s="48">
        <f t="shared" ref="F16:F56" si="0">C16*D16</f>
        <v>0</v>
      </c>
      <c r="G16" s="2"/>
    </row>
    <row r="17" spans="1:7" ht="28.2" thickBot="1" x14ac:dyDescent="0.3">
      <c r="A17" s="75" t="s">
        <v>73</v>
      </c>
      <c r="B17" s="53"/>
      <c r="C17" s="53"/>
      <c r="D17" s="104"/>
      <c r="E17" s="105"/>
      <c r="F17" s="48">
        <f t="shared" si="0"/>
        <v>0</v>
      </c>
      <c r="G17" s="2"/>
    </row>
    <row r="18" spans="1:7" ht="14.4" thickBot="1" x14ac:dyDescent="0.3">
      <c r="A18" s="75" t="s">
        <v>74</v>
      </c>
      <c r="B18" s="53"/>
      <c r="C18" s="53"/>
      <c r="D18" s="104"/>
      <c r="E18" s="105"/>
      <c r="F18" s="48">
        <f t="shared" si="0"/>
        <v>0</v>
      </c>
      <c r="G18" s="2"/>
    </row>
    <row r="19" spans="1:7" ht="14.4" thickBot="1" x14ac:dyDescent="0.3">
      <c r="A19" s="75" t="s">
        <v>75</v>
      </c>
      <c r="B19" s="53"/>
      <c r="C19" s="53"/>
      <c r="D19" s="104"/>
      <c r="E19" s="105"/>
      <c r="F19" s="48">
        <f t="shared" si="0"/>
        <v>0</v>
      </c>
      <c r="G19" s="2"/>
    </row>
    <row r="20" spans="1:7" ht="28.2" thickBot="1" x14ac:dyDescent="0.3">
      <c r="A20" s="76" t="s">
        <v>76</v>
      </c>
      <c r="B20" s="53"/>
      <c r="C20" s="53"/>
      <c r="D20" s="104"/>
      <c r="E20" s="105"/>
      <c r="F20" s="48">
        <f t="shared" si="0"/>
        <v>0</v>
      </c>
      <c r="G20" s="2"/>
    </row>
    <row r="21" spans="1:7" ht="14.4" thickBot="1" x14ac:dyDescent="0.3">
      <c r="A21" s="76" t="s">
        <v>77</v>
      </c>
      <c r="B21" s="53"/>
      <c r="C21" s="53"/>
      <c r="D21" s="104"/>
      <c r="E21" s="105"/>
      <c r="F21" s="48">
        <f t="shared" si="0"/>
        <v>0</v>
      </c>
      <c r="G21" s="2"/>
    </row>
    <row r="22" spans="1:7" ht="14.4" thickBot="1" x14ac:dyDescent="0.3">
      <c r="A22" s="76" t="s">
        <v>78</v>
      </c>
      <c r="B22" s="53"/>
      <c r="C22" s="53"/>
      <c r="D22" s="104"/>
      <c r="E22" s="105"/>
      <c r="F22" s="48">
        <f t="shared" si="0"/>
        <v>0</v>
      </c>
      <c r="G22" s="2"/>
    </row>
    <row r="23" spans="1:7" ht="28.2" thickBot="1" x14ac:dyDescent="0.3">
      <c r="A23" s="76" t="s">
        <v>79</v>
      </c>
      <c r="B23" s="53"/>
      <c r="C23" s="53"/>
      <c r="D23" s="104"/>
      <c r="E23" s="105"/>
      <c r="F23" s="48">
        <f t="shared" si="0"/>
        <v>0</v>
      </c>
      <c r="G23" s="2"/>
    </row>
    <row r="24" spans="1:7" ht="14.4" thickBot="1" x14ac:dyDescent="0.3">
      <c r="A24" s="76" t="s">
        <v>80</v>
      </c>
      <c r="B24" s="53"/>
      <c r="C24" s="53"/>
      <c r="D24" s="104"/>
      <c r="E24" s="105"/>
      <c r="F24" s="48">
        <f t="shared" si="0"/>
        <v>0</v>
      </c>
      <c r="G24" s="2"/>
    </row>
    <row r="25" spans="1:7" ht="14.4" thickBot="1" x14ac:dyDescent="0.3">
      <c r="A25" s="76" t="s">
        <v>81</v>
      </c>
      <c r="B25" s="53"/>
      <c r="C25" s="53"/>
      <c r="D25" s="104"/>
      <c r="E25" s="105"/>
      <c r="F25" s="48">
        <f t="shared" si="0"/>
        <v>0</v>
      </c>
      <c r="G25" s="2"/>
    </row>
    <row r="26" spans="1:7" ht="14.4" thickBot="1" x14ac:dyDescent="0.3">
      <c r="A26" s="76" t="s">
        <v>82</v>
      </c>
      <c r="B26" s="53"/>
      <c r="C26" s="53"/>
      <c r="D26" s="104"/>
      <c r="E26" s="105"/>
      <c r="F26" s="48">
        <f t="shared" si="0"/>
        <v>0</v>
      </c>
      <c r="G26" s="2"/>
    </row>
    <row r="27" spans="1:7" ht="19.8" customHeight="1" thickBot="1" x14ac:dyDescent="0.3">
      <c r="A27" s="76" t="s">
        <v>83</v>
      </c>
      <c r="B27" s="53"/>
      <c r="C27" s="53"/>
      <c r="D27" s="104"/>
      <c r="E27" s="105"/>
      <c r="F27" s="48">
        <f t="shared" si="0"/>
        <v>0</v>
      </c>
      <c r="G27" s="2"/>
    </row>
    <row r="28" spans="1:7" ht="19.8" customHeight="1" thickBot="1" x14ac:dyDescent="0.3">
      <c r="A28" s="75" t="s">
        <v>84</v>
      </c>
      <c r="B28" s="53"/>
      <c r="C28" s="53"/>
      <c r="D28" s="104"/>
      <c r="E28" s="105"/>
      <c r="F28" s="48">
        <f t="shared" si="0"/>
        <v>0</v>
      </c>
      <c r="G28" s="2"/>
    </row>
    <row r="29" spans="1:7" ht="24" customHeight="1" thickBot="1" x14ac:dyDescent="0.3">
      <c r="A29" s="75" t="s">
        <v>85</v>
      </c>
      <c r="B29" s="53"/>
      <c r="C29" s="53"/>
      <c r="D29" s="104"/>
      <c r="E29" s="105"/>
      <c r="F29" s="48">
        <f t="shared" si="0"/>
        <v>0</v>
      </c>
      <c r="G29" s="2"/>
    </row>
    <row r="30" spans="1:7" ht="28.2" thickBot="1" x14ac:dyDescent="0.3">
      <c r="A30" s="75" t="s">
        <v>86</v>
      </c>
      <c r="B30" s="53"/>
      <c r="C30" s="53"/>
      <c r="D30" s="104"/>
      <c r="E30" s="105"/>
      <c r="F30" s="48">
        <f t="shared" si="0"/>
        <v>0</v>
      </c>
      <c r="G30" s="2"/>
    </row>
    <row r="31" spans="1:7" ht="14.4" thickBot="1" x14ac:dyDescent="0.3">
      <c r="A31" s="75" t="s">
        <v>87</v>
      </c>
      <c r="B31" s="53"/>
      <c r="C31" s="53"/>
      <c r="D31" s="104"/>
      <c r="E31" s="105"/>
      <c r="F31" s="48">
        <f t="shared" si="0"/>
        <v>0</v>
      </c>
      <c r="G31" s="2"/>
    </row>
    <row r="32" spans="1:7" ht="14.4" thickBot="1" x14ac:dyDescent="0.3">
      <c r="A32" s="75" t="s">
        <v>88</v>
      </c>
      <c r="B32" s="53"/>
      <c r="C32" s="53"/>
      <c r="D32" s="104"/>
      <c r="E32" s="105"/>
      <c r="F32" s="48">
        <f t="shared" si="0"/>
        <v>0</v>
      </c>
      <c r="G32" s="2"/>
    </row>
    <row r="33" spans="1:7" ht="14.4" thickBot="1" x14ac:dyDescent="0.3">
      <c r="A33" s="75" t="s">
        <v>89</v>
      </c>
      <c r="B33" s="53"/>
      <c r="C33" s="53"/>
      <c r="D33" s="104"/>
      <c r="E33" s="105"/>
      <c r="F33" s="48">
        <f t="shared" si="0"/>
        <v>0</v>
      </c>
      <c r="G33" s="2"/>
    </row>
    <row r="34" spans="1:7" ht="14.4" thickBot="1" x14ac:dyDescent="0.3">
      <c r="A34" s="75" t="s">
        <v>90</v>
      </c>
      <c r="B34" s="53"/>
      <c r="C34" s="53"/>
      <c r="D34" s="104"/>
      <c r="E34" s="105"/>
      <c r="F34" s="48">
        <f t="shared" si="0"/>
        <v>0</v>
      </c>
      <c r="G34" s="2"/>
    </row>
    <row r="35" spans="1:7" ht="14.4" thickBot="1" x14ac:dyDescent="0.3">
      <c r="A35" s="75" t="s">
        <v>91</v>
      </c>
      <c r="B35" s="53"/>
      <c r="C35" s="53"/>
      <c r="D35" s="104"/>
      <c r="E35" s="105"/>
      <c r="F35" s="48">
        <f t="shared" si="0"/>
        <v>0</v>
      </c>
      <c r="G35" s="2"/>
    </row>
    <row r="36" spans="1:7" ht="14.4" thickBot="1" x14ac:dyDescent="0.3">
      <c r="A36" s="75" t="s">
        <v>92</v>
      </c>
      <c r="B36" s="53"/>
      <c r="C36" s="53"/>
      <c r="D36" s="104"/>
      <c r="E36" s="105"/>
      <c r="F36" s="48">
        <f t="shared" si="0"/>
        <v>0</v>
      </c>
      <c r="G36" s="2"/>
    </row>
    <row r="37" spans="1:7" ht="14.4" thickBot="1" x14ac:dyDescent="0.3">
      <c r="A37" s="75" t="s">
        <v>93</v>
      </c>
      <c r="B37" s="53"/>
      <c r="C37" s="53"/>
      <c r="D37" s="104"/>
      <c r="E37" s="105"/>
      <c r="F37" s="48">
        <f t="shared" si="0"/>
        <v>0</v>
      </c>
      <c r="G37" s="2"/>
    </row>
    <row r="38" spans="1:7" ht="14.4" thickBot="1" x14ac:dyDescent="0.3">
      <c r="A38" s="75" t="s">
        <v>94</v>
      </c>
      <c r="B38" s="53"/>
      <c r="C38" s="53"/>
      <c r="D38" s="104"/>
      <c r="E38" s="105"/>
      <c r="F38" s="48">
        <f t="shared" si="0"/>
        <v>0</v>
      </c>
      <c r="G38" s="2"/>
    </row>
    <row r="39" spans="1:7" ht="14.4" thickBot="1" x14ac:dyDescent="0.3">
      <c r="A39" s="75" t="s">
        <v>95</v>
      </c>
      <c r="B39" s="53"/>
      <c r="C39" s="53"/>
      <c r="D39" s="104"/>
      <c r="E39" s="105"/>
      <c r="F39" s="48">
        <f t="shared" si="0"/>
        <v>0</v>
      </c>
      <c r="G39" s="2"/>
    </row>
    <row r="40" spans="1:7" ht="14.4" thickBot="1" x14ac:dyDescent="0.3">
      <c r="A40" s="75" t="s">
        <v>96</v>
      </c>
      <c r="B40" s="53"/>
      <c r="C40" s="53"/>
      <c r="D40" s="104"/>
      <c r="E40" s="105"/>
      <c r="F40" s="48">
        <f t="shared" si="0"/>
        <v>0</v>
      </c>
      <c r="G40" s="2"/>
    </row>
    <row r="41" spans="1:7" ht="28.2" thickBot="1" x14ac:dyDescent="0.3">
      <c r="A41" s="75" t="s">
        <v>97</v>
      </c>
      <c r="B41" s="53"/>
      <c r="C41" s="53"/>
      <c r="D41" s="104"/>
      <c r="E41" s="105"/>
      <c r="F41" s="48">
        <f t="shared" si="0"/>
        <v>0</v>
      </c>
      <c r="G41" s="2"/>
    </row>
    <row r="42" spans="1:7" ht="14.4" thickBot="1" x14ac:dyDescent="0.3">
      <c r="A42" s="75" t="s">
        <v>98</v>
      </c>
      <c r="B42" s="53"/>
      <c r="C42" s="53"/>
      <c r="D42" s="104"/>
      <c r="E42" s="105"/>
      <c r="F42" s="48">
        <f t="shared" si="0"/>
        <v>0</v>
      </c>
      <c r="G42" s="2"/>
    </row>
    <row r="43" spans="1:7" ht="14.4" thickBot="1" x14ac:dyDescent="0.3">
      <c r="A43" s="75" t="s">
        <v>99</v>
      </c>
      <c r="B43" s="53"/>
      <c r="C43" s="53"/>
      <c r="D43" s="104"/>
      <c r="E43" s="105"/>
      <c r="F43" s="48">
        <f t="shared" si="0"/>
        <v>0</v>
      </c>
      <c r="G43" s="2"/>
    </row>
    <row r="44" spans="1:7" ht="14.4" thickBot="1" x14ac:dyDescent="0.3">
      <c r="A44" s="75" t="s">
        <v>100</v>
      </c>
      <c r="B44" s="53"/>
      <c r="C44" s="53"/>
      <c r="D44" s="104"/>
      <c r="E44" s="105"/>
      <c r="F44" s="48">
        <f t="shared" si="0"/>
        <v>0</v>
      </c>
      <c r="G44" s="2"/>
    </row>
    <row r="45" spans="1:7" ht="28.2" thickBot="1" x14ac:dyDescent="0.3">
      <c r="A45" s="75" t="s">
        <v>101</v>
      </c>
      <c r="B45" s="53"/>
      <c r="C45" s="53"/>
      <c r="D45" s="104"/>
      <c r="E45" s="105"/>
      <c r="F45" s="48">
        <f t="shared" si="0"/>
        <v>0</v>
      </c>
      <c r="G45" s="2"/>
    </row>
    <row r="46" spans="1:7" ht="14.4" thickBot="1" x14ac:dyDescent="0.3">
      <c r="A46" s="75" t="s">
        <v>102</v>
      </c>
      <c r="B46" s="53"/>
      <c r="C46" s="53"/>
      <c r="D46" s="104"/>
      <c r="E46" s="105"/>
      <c r="F46" s="48">
        <f t="shared" si="0"/>
        <v>0</v>
      </c>
      <c r="G46" s="2"/>
    </row>
    <row r="47" spans="1:7" ht="14.4" thickBot="1" x14ac:dyDescent="0.3">
      <c r="A47" s="75" t="s">
        <v>103</v>
      </c>
      <c r="B47" s="53"/>
      <c r="C47" s="53"/>
      <c r="D47" s="104"/>
      <c r="E47" s="105"/>
      <c r="F47" s="48">
        <f t="shared" si="0"/>
        <v>0</v>
      </c>
      <c r="G47" s="2"/>
    </row>
    <row r="48" spans="1:7" ht="14.4" thickBot="1" x14ac:dyDescent="0.3">
      <c r="A48" s="75" t="s">
        <v>104</v>
      </c>
      <c r="B48" s="53"/>
      <c r="C48" s="53"/>
      <c r="D48" s="104"/>
      <c r="E48" s="105"/>
      <c r="F48" s="48">
        <f t="shared" si="0"/>
        <v>0</v>
      </c>
      <c r="G48" s="2"/>
    </row>
    <row r="49" spans="1:7" ht="28.2" thickBot="1" x14ac:dyDescent="0.3">
      <c r="A49" s="75" t="s">
        <v>105</v>
      </c>
      <c r="B49" s="53"/>
      <c r="C49" s="53"/>
      <c r="D49" s="104"/>
      <c r="E49" s="105"/>
      <c r="F49" s="48">
        <f t="shared" si="0"/>
        <v>0</v>
      </c>
      <c r="G49" s="2"/>
    </row>
    <row r="50" spans="1:7" ht="14.4" thickBot="1" x14ac:dyDescent="0.3">
      <c r="A50" s="75" t="s">
        <v>106</v>
      </c>
      <c r="B50" s="53"/>
      <c r="C50" s="53"/>
      <c r="D50" s="104"/>
      <c r="E50" s="105"/>
      <c r="F50" s="48">
        <f t="shared" si="0"/>
        <v>0</v>
      </c>
      <c r="G50" s="2"/>
    </row>
    <row r="51" spans="1:7" ht="14.4" thickBot="1" x14ac:dyDescent="0.3">
      <c r="A51" s="75" t="s">
        <v>107</v>
      </c>
      <c r="B51" s="53"/>
      <c r="C51" s="53"/>
      <c r="D51" s="104"/>
      <c r="E51" s="105"/>
      <c r="F51" s="48">
        <f t="shared" si="0"/>
        <v>0</v>
      </c>
      <c r="G51" s="2"/>
    </row>
    <row r="52" spans="1:7" ht="14.4" thickBot="1" x14ac:dyDescent="0.3">
      <c r="A52" s="75" t="s">
        <v>108</v>
      </c>
      <c r="B52" s="53"/>
      <c r="C52" s="53"/>
      <c r="D52" s="104"/>
      <c r="E52" s="105"/>
      <c r="F52" s="48">
        <f t="shared" si="0"/>
        <v>0</v>
      </c>
      <c r="G52" s="2"/>
    </row>
    <row r="53" spans="1:7" ht="28.2" thickBot="1" x14ac:dyDescent="0.3">
      <c r="A53" s="75" t="s">
        <v>109</v>
      </c>
      <c r="B53" s="53"/>
      <c r="C53" s="53"/>
      <c r="D53" s="104"/>
      <c r="E53" s="105"/>
      <c r="F53" s="48">
        <f t="shared" si="0"/>
        <v>0</v>
      </c>
      <c r="G53" s="2"/>
    </row>
    <row r="54" spans="1:7" ht="28.2" thickBot="1" x14ac:dyDescent="0.3">
      <c r="A54" s="75" t="s">
        <v>110</v>
      </c>
      <c r="B54" s="53"/>
      <c r="C54" s="53"/>
      <c r="D54" s="104"/>
      <c r="E54" s="105"/>
      <c r="F54" s="48">
        <f t="shared" si="0"/>
        <v>0</v>
      </c>
      <c r="G54" s="2"/>
    </row>
    <row r="55" spans="1:7" ht="14.4" thickBot="1" x14ac:dyDescent="0.3">
      <c r="A55" s="75" t="s">
        <v>111</v>
      </c>
      <c r="B55" s="53"/>
      <c r="C55" s="53"/>
      <c r="D55" s="104"/>
      <c r="E55" s="105"/>
      <c r="F55" s="48">
        <f t="shared" si="0"/>
        <v>0</v>
      </c>
      <c r="G55" s="2"/>
    </row>
    <row r="56" spans="1:7" ht="28.2" thickBot="1" x14ac:dyDescent="0.3">
      <c r="A56" s="75" t="s">
        <v>112</v>
      </c>
      <c r="B56" s="53"/>
      <c r="C56" s="53"/>
      <c r="D56" s="104"/>
      <c r="E56" s="105"/>
      <c r="F56" s="48">
        <f t="shared" si="0"/>
        <v>0</v>
      </c>
      <c r="G56" s="2"/>
    </row>
    <row r="57" spans="1:7" x14ac:dyDescent="0.25">
      <c r="A57" s="108" t="s">
        <v>60</v>
      </c>
      <c r="B57" s="109"/>
      <c r="C57" s="109"/>
      <c r="D57" s="109"/>
      <c r="E57" s="109"/>
      <c r="F57" s="50">
        <f>SUM(F15:F30)</f>
        <v>0</v>
      </c>
      <c r="G57" s="2"/>
    </row>
    <row r="58" spans="1:7" ht="29.25" customHeight="1" x14ac:dyDescent="0.25">
      <c r="A58" s="110" t="s">
        <v>61</v>
      </c>
      <c r="B58" s="111"/>
      <c r="C58" s="111"/>
      <c r="D58" s="111"/>
      <c r="E58" s="111"/>
      <c r="F58" s="112"/>
      <c r="G58" s="2"/>
    </row>
    <row r="59" spans="1:7" ht="26.4" x14ac:dyDescent="0.25">
      <c r="A59" s="142" t="s">
        <v>62</v>
      </c>
      <c r="B59" s="143"/>
      <c r="C59" s="37" t="s">
        <v>14</v>
      </c>
      <c r="D59" s="136" t="s">
        <v>15</v>
      </c>
      <c r="E59" s="137"/>
      <c r="F59" s="36" t="s">
        <v>16</v>
      </c>
      <c r="G59" s="2"/>
    </row>
    <row r="60" spans="1:7" x14ac:dyDescent="0.25">
      <c r="A60" s="138"/>
      <c r="B60" s="107"/>
      <c r="C60" s="54"/>
      <c r="D60" s="106"/>
      <c r="E60" s="107"/>
      <c r="F60" s="55"/>
      <c r="G60" s="2"/>
    </row>
    <row r="61" spans="1:7" x14ac:dyDescent="0.25">
      <c r="A61" s="138"/>
      <c r="B61" s="107"/>
      <c r="C61" s="54"/>
      <c r="D61" s="106"/>
      <c r="E61" s="107"/>
      <c r="F61" s="55"/>
      <c r="G61" s="2"/>
    </row>
    <row r="62" spans="1:7" x14ac:dyDescent="0.25">
      <c r="A62" s="138"/>
      <c r="B62" s="107"/>
      <c r="C62" s="54"/>
      <c r="D62" s="106"/>
      <c r="E62" s="107"/>
      <c r="F62" s="55"/>
      <c r="G62" s="2"/>
    </row>
    <row r="63" spans="1:7" x14ac:dyDescent="0.25">
      <c r="A63" s="56"/>
      <c r="B63" s="57"/>
      <c r="C63" s="54"/>
      <c r="D63" s="106"/>
      <c r="E63" s="107"/>
      <c r="F63" s="55"/>
      <c r="G63" s="2"/>
    </row>
    <row r="64" spans="1:7" x14ac:dyDescent="0.25">
      <c r="A64" s="139" t="s">
        <v>63</v>
      </c>
      <c r="B64" s="140"/>
      <c r="C64" s="140"/>
      <c r="D64" s="140"/>
      <c r="E64" s="141"/>
      <c r="F64" s="50">
        <f>SUM(F60:F63)</f>
        <v>0</v>
      </c>
      <c r="G64" s="2"/>
    </row>
    <row r="65" spans="1:7" ht="15.6" x14ac:dyDescent="0.25">
      <c r="A65" s="134" t="s">
        <v>64</v>
      </c>
      <c r="B65" s="134"/>
      <c r="C65" s="134"/>
      <c r="D65" s="134"/>
      <c r="E65" s="134"/>
      <c r="F65" s="51">
        <f>SUM(F12,F57,F64,)</f>
        <v>0</v>
      </c>
      <c r="G65" s="2"/>
    </row>
    <row r="66" spans="1:7" x14ac:dyDescent="0.25">
      <c r="A66" s="135" t="s">
        <v>65</v>
      </c>
      <c r="B66" s="134"/>
      <c r="C66" s="134"/>
      <c r="D66" s="134"/>
      <c r="E66" s="134"/>
      <c r="F66" s="58"/>
      <c r="G66" s="2"/>
    </row>
    <row r="67" spans="1:7" x14ac:dyDescent="0.25">
      <c r="A67" s="130" t="s">
        <v>66</v>
      </c>
      <c r="B67" s="131"/>
      <c r="C67" s="131"/>
      <c r="D67" s="131"/>
      <c r="E67" s="132"/>
      <c r="F67" s="58"/>
      <c r="G67" s="2"/>
    </row>
    <row r="68" spans="1:7" ht="27.75" customHeight="1" thickBot="1" x14ac:dyDescent="0.3">
      <c r="A68" s="133" t="s">
        <v>113</v>
      </c>
      <c r="B68" s="133"/>
      <c r="C68" s="133"/>
      <c r="D68" s="133"/>
      <c r="E68" s="133"/>
      <c r="F68" s="68">
        <f>F65+(F65*F66)+(F65*F67)</f>
        <v>0</v>
      </c>
      <c r="G68" s="2"/>
    </row>
    <row r="72" spans="1:7" ht="15.75" customHeight="1" x14ac:dyDescent="0.25"/>
    <row r="86" ht="15.75" customHeight="1" x14ac:dyDescent="0.25"/>
    <row r="90" ht="15" customHeight="1" x14ac:dyDescent="0.25"/>
  </sheetData>
  <mergeCells count="72">
    <mergeCell ref="D50:E50"/>
    <mergeCell ref="D55:E55"/>
    <mergeCell ref="D56:E56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42:E42"/>
    <mergeCell ref="D43:E43"/>
    <mergeCell ref="D44:E44"/>
    <mergeCell ref="A12:E12"/>
    <mergeCell ref="A13:F13"/>
    <mergeCell ref="A9:F9"/>
    <mergeCell ref="D22:E22"/>
    <mergeCell ref="D23:E23"/>
    <mergeCell ref="D15:E15"/>
    <mergeCell ref="D14:E14"/>
    <mergeCell ref="D16:E16"/>
    <mergeCell ref="D17:E17"/>
    <mergeCell ref="D18:E18"/>
    <mergeCell ref="D19:E19"/>
    <mergeCell ref="D20:E20"/>
    <mergeCell ref="D21:E21"/>
    <mergeCell ref="A67:E67"/>
    <mergeCell ref="A68:E68"/>
    <mergeCell ref="A65:E65"/>
    <mergeCell ref="A66:E66"/>
    <mergeCell ref="D59:E59"/>
    <mergeCell ref="D60:E60"/>
    <mergeCell ref="D61:E61"/>
    <mergeCell ref="A61:B61"/>
    <mergeCell ref="A62:B62"/>
    <mergeCell ref="D63:E63"/>
    <mergeCell ref="A64:E64"/>
    <mergeCell ref="A59:B59"/>
    <mergeCell ref="A60:B60"/>
    <mergeCell ref="A1:F1"/>
    <mergeCell ref="A2:F2"/>
    <mergeCell ref="A3:F3"/>
    <mergeCell ref="A4:F4"/>
    <mergeCell ref="A6:F6"/>
    <mergeCell ref="A5:F5"/>
    <mergeCell ref="D7:E7"/>
    <mergeCell ref="D8:E8"/>
    <mergeCell ref="D10:E10"/>
    <mergeCell ref="D11:E11"/>
    <mergeCell ref="D26:E26"/>
    <mergeCell ref="D24:E24"/>
    <mergeCell ref="D25:E25"/>
    <mergeCell ref="D27:E27"/>
    <mergeCell ref="D28:E28"/>
    <mergeCell ref="D29:E29"/>
    <mergeCell ref="D30:E30"/>
    <mergeCell ref="D62:E62"/>
    <mergeCell ref="A57:E57"/>
    <mergeCell ref="A58:F58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4.4" x14ac:dyDescent="0.3"/>
  <sheetData>
    <row r="7" spans="3:5" x14ac:dyDescent="0.3">
      <c r="C7" t="s">
        <v>0</v>
      </c>
      <c r="E7" t="s">
        <v>3</v>
      </c>
    </row>
    <row r="8" spans="3:5" x14ac:dyDescent="0.3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цены договора</vt:lpstr>
      <vt:lpstr>Свод</vt:lpstr>
      <vt:lpstr>Стуктура цены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2023-09-04T09:14:40Z</dcterms:modified>
</cp:coreProperties>
</file>