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Матвеев\Январь 2024\ТО Ижевск\"/>
    </mc:Choice>
  </mc:AlternateContent>
  <xr:revisionPtr revIDLastSave="0" documentId="13_ncr:1_{E78D83DD-7862-4F3A-8219-ECD8291C235E}" xr6:coauthVersionLast="36" xr6:coauthVersionMax="36" xr10:uidLastSave="{00000000-0000-0000-0000-000000000000}"/>
  <bookViews>
    <workbookView xWindow="0" yWindow="0" windowWidth="23040" windowHeight="9060" tabRatio="962" firstSheet="1" activeTab="1" xr2:uid="{00000000-000D-0000-FFFF-FFFF00000000}"/>
  </bookViews>
  <sheets>
    <sheet name="Расчет цены договора" sheetId="21" state="hidden" r:id="rId1"/>
    <sheet name="Детализация Предложения" sheetId="23" r:id="rId2"/>
    <sheet name="Структура цены" sheetId="24" r:id="rId3"/>
    <sheet name="Лист1" sheetId="16" state="hidden" r:id="rId4"/>
  </sheets>
  <definedNames>
    <definedName name="_xlnm._FilterDatabase" localSheetId="1" hidden="1">'Детализация Предложения'!$A$17:$F$346</definedName>
    <definedName name="VATRate">0.18</definedName>
    <definedName name="_xlnm.Print_Area" localSheetId="1">'Детализация Предложения'!$A$1:$F$346</definedName>
  </definedNames>
  <calcPr calcId="191029"/>
</workbook>
</file>

<file path=xl/calcChain.xml><?xml version="1.0" encoding="utf-8"?>
<calcChain xmlns="http://schemas.openxmlformats.org/spreadsheetml/2006/main">
  <c r="E346" i="23" l="1"/>
  <c r="E13" i="24" l="1"/>
  <c r="E14" i="24"/>
  <c r="E15" i="24"/>
  <c r="E16" i="24"/>
  <c r="E17" i="24"/>
  <c r="E12" i="24"/>
  <c r="F18" i="24" l="1"/>
  <c r="F26" i="24"/>
  <c r="F27" i="24"/>
  <c r="F28" i="24"/>
  <c r="F29" i="24"/>
  <c r="F30" i="24"/>
  <c r="F31" i="24"/>
  <c r="F32" i="24"/>
  <c r="F33" i="24"/>
  <c r="F34" i="24"/>
  <c r="F35" i="24"/>
  <c r="F36" i="24"/>
  <c r="F37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46" i="24"/>
  <c r="F45" i="24"/>
  <c r="F44" i="24"/>
  <c r="F40" i="24"/>
  <c r="F39" i="24"/>
  <c r="F38" i="24"/>
  <c r="F25" i="24"/>
  <c r="F24" i="24"/>
  <c r="F23" i="24"/>
  <c r="F22" i="24"/>
  <c r="F21" i="24"/>
  <c r="C8" i="24"/>
  <c r="B8" i="24"/>
  <c r="E7" i="24"/>
  <c r="E6" i="24"/>
  <c r="E5" i="24"/>
  <c r="F90" i="24" l="1"/>
  <c r="F41" i="24"/>
  <c r="D5" i="24" s="1"/>
  <c r="E8" i="24" l="1"/>
  <c r="D7" i="24"/>
  <c r="D6" i="24"/>
  <c r="F92" i="24"/>
  <c r="F95" i="24" s="1"/>
  <c r="E14" i="23" s="1"/>
  <c r="C14" i="23" s="1"/>
  <c r="E15" i="23" l="1"/>
  <c r="F5" i="24"/>
  <c r="G5" i="24" s="1"/>
  <c r="F7" i="24"/>
  <c r="G7" i="24" s="1"/>
  <c r="F6" i="24"/>
  <c r="G6" i="24" s="1"/>
  <c r="D8" i="24"/>
  <c r="F8" i="24" l="1"/>
  <c r="G8" i="24"/>
  <c r="F10" i="21" l="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3" authorId="0" shapeId="0" xr:uid="{C1E6BDE1-45B9-4B70-8E51-FE9484D26801}">
      <text>
        <r>
          <rPr>
            <b/>
            <sz val="9"/>
            <color indexed="81"/>
            <rFont val="Tahoma"/>
            <family val="2"/>
            <charset val="204"/>
          </rPr>
          <t>Данные в колонке рассчитываются автоматически после заполнения Структуры цены.</t>
        </r>
      </text>
    </comment>
  </commentList>
</comments>
</file>

<file path=xl/sharedStrings.xml><?xml version="1.0" encoding="utf-8"?>
<sst xmlns="http://schemas.openxmlformats.org/spreadsheetml/2006/main" count="758" uniqueCount="437">
  <si>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</si>
  <si>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</si>
  <si>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</si>
  <si>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</si>
  <si>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</si>
  <si>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</si>
  <si>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</si>
  <si>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</si>
  <si>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</si>
  <si>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</si>
  <si>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</si>
  <si>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</si>
  <si>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</si>
  <si>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</si>
  <si>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Единица измерения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</si>
  <si>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</si>
  <si>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</si>
  <si>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</si>
  <si>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</si>
  <si>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</si>
  <si>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</si>
  <si>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</si>
  <si>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</si>
  <si>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</si>
  <si>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</si>
  <si>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</si>
  <si>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</si>
  <si>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</si>
  <si>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</si>
  <si>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</si>
  <si>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</si>
  <si>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</si>
  <si>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</si>
  <si>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</si>
  <si>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</si>
  <si>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</si>
  <si>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</si>
  <si>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</si>
  <si>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</si>
  <si>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</si>
  <si>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</si>
  <si>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</si>
  <si>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</si>
  <si>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</si>
  <si>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</si>
  <si>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</si>
  <si>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</si>
  <si>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Должность</t>
  </si>
  <si>
    <t>Количество единиц в месяц</t>
  </si>
  <si>
    <t xml:space="preserve"> Предложение учстника, единичная расценка (за 1 кв.м.) </t>
  </si>
  <si>
    <t>Стоимость всех оказываемых  услуг руб. в месяц</t>
  </si>
  <si>
    <t>Детализиация ценового предложения</t>
  </si>
  <si>
    <t>Адрес и наименование услуг</t>
  </si>
  <si>
    <t>№</t>
  </si>
  <si>
    <t>Наименование видов работ</t>
  </si>
  <si>
    <t xml:space="preserve">Ед. изм. </t>
  </si>
  <si>
    <t xml:space="preserve">Цена единицы, руб (без НДС) </t>
  </si>
  <si>
    <t>Общестроительные работы</t>
  </si>
  <si>
    <t>м2</t>
  </si>
  <si>
    <t>Грунтовка основания пола</t>
  </si>
  <si>
    <t>Грунтовка потолка или короба перед покраской</t>
  </si>
  <si>
    <t>Грунтовка стен</t>
  </si>
  <si>
    <t>Демонтажные работы</t>
  </si>
  <si>
    <t>чел/день</t>
  </si>
  <si>
    <t xml:space="preserve">Монтаж закладной детали в перегородке </t>
  </si>
  <si>
    <t>Монтаж короба ПВХ</t>
  </si>
  <si>
    <t>м. п.</t>
  </si>
  <si>
    <t>Монтаж лючков</t>
  </si>
  <si>
    <t>шт</t>
  </si>
  <si>
    <t>Монтаж наличника</t>
  </si>
  <si>
    <t>Монтаж рольставней, штор</t>
  </si>
  <si>
    <t>Монтаж ручки скобы на входные двери (на существующую дверь)</t>
  </si>
  <si>
    <t xml:space="preserve">Монтаж светильника трекового </t>
  </si>
  <si>
    <t xml:space="preserve">Монтаж фальш-пола </t>
  </si>
  <si>
    <t>м.кв.</t>
  </si>
  <si>
    <t>Окраска потолка и балок на 1 раз</t>
  </si>
  <si>
    <t>Окраска потолка и балок на 2 раза</t>
  </si>
  <si>
    <t>Окраска стен на 1 раз</t>
  </si>
  <si>
    <t>Окраска стен на 2 раза</t>
  </si>
  <si>
    <t>Очиска потолка от краски, побелки</t>
  </si>
  <si>
    <t>Подготовка потолка под окраску (очистка, заделка отверстий, рустов и тп.)</t>
  </si>
  <si>
    <t xml:space="preserve">Подготовка стен под окраску </t>
  </si>
  <si>
    <t>Устройство перегородки из гипсокартона по мет. каркасу (в 1 слой)</t>
  </si>
  <si>
    <t>Устройство перегородки из гипсокартона по мет. каркасу (в 2 слоя)</t>
  </si>
  <si>
    <t>Устройство плинтуса алюминивого</t>
  </si>
  <si>
    <t>м.п.</t>
  </si>
  <si>
    <t>Устройство пола из ковровой плитки</t>
  </si>
  <si>
    <t>Устройство пола из ламината, ПВХ плитки</t>
  </si>
  <si>
    <t>Устройство пола из линолеума</t>
  </si>
  <si>
    <t>Шпатлевка и шлифовка стен под окраску</t>
  </si>
  <si>
    <t>Шпатлевка стен под окраску</t>
  </si>
  <si>
    <t>Электромонтажные работы</t>
  </si>
  <si>
    <t>Демонтаж выключателя</t>
  </si>
  <si>
    <t>Демонтаж розетки (1/2/3/4 местной, 220, 380в)</t>
  </si>
  <si>
    <t>Демонтаж светильника (в т.ч. аварийного, круглого и прочих)</t>
  </si>
  <si>
    <t xml:space="preserve">Замена автоматического выключателя </t>
  </si>
  <si>
    <t xml:space="preserve">Монтаж UTP кабеля </t>
  </si>
  <si>
    <t>п.м</t>
  </si>
  <si>
    <t>Монтаж блока аварийного питания для светильника</t>
  </si>
  <si>
    <t>Монтаж двухместной розетки для скрытой установки в комплекте с рамкой</t>
  </si>
  <si>
    <t>Монтаж двухместной розетки для установки в кабель-канале</t>
  </si>
  <si>
    <t xml:space="preserve">Монтаж двухполюсного дифференциального автоматического выключателя </t>
  </si>
  <si>
    <t>Монтаж двухполюсного контактора</t>
  </si>
  <si>
    <t>Монтаж кабель канала шириной до 50мм (включая углы внутренние/плоские Г-образные, заглушки)</t>
  </si>
  <si>
    <t>Монтаж кабель-канала шириной до 110мм (включая углы внутренние/плоские Г-образные, заглушки)</t>
  </si>
  <si>
    <t>Монтаж конвектора</t>
  </si>
  <si>
    <t>Монтаж кросс-модуля</t>
  </si>
  <si>
    <t>Монтаж одноместной розетки для установки в кабель-канале</t>
  </si>
  <si>
    <t>Монтаж однополюсного автоматического выключателя</t>
  </si>
  <si>
    <t>Монтаж радиатора инфракрасного потолочного</t>
  </si>
  <si>
    <t>Монтаж расцепителя</t>
  </si>
  <si>
    <t>Монтаж фотореле</t>
  </si>
  <si>
    <t xml:space="preserve">Монтаж шинопровода </t>
  </si>
  <si>
    <t>Сантехнические работы</t>
  </si>
  <si>
    <t>Демонтаж сантехники  (раковина с пьедесталом или унитаз)</t>
  </si>
  <si>
    <t>Демонтаж смесителя</t>
  </si>
  <si>
    <t>Демонтаж трубопроводов канализации или водопровода</t>
  </si>
  <si>
    <t>Демонтаж фильтра-с разборкой узла объвязки</t>
  </si>
  <si>
    <t>Замена сливного механизма унитаза</t>
  </si>
  <si>
    <t>Монтаж гибкой подводки</t>
  </si>
  <si>
    <t>Монтаж крана (1/2, 3/4)</t>
  </si>
  <si>
    <t>Монтаж отвода</t>
  </si>
  <si>
    <t>компл</t>
  </si>
  <si>
    <t>Монтаж проточного фильтра</t>
  </si>
  <si>
    <t>Монтаж раковины в комплекте</t>
  </si>
  <si>
    <t>Монтаж сифона</t>
  </si>
  <si>
    <t>Монтаж смесителя</t>
  </si>
  <si>
    <t>Монтаж сололифта</t>
  </si>
  <si>
    <t>Монтаж счетчика для воды с фильтром</t>
  </si>
  <si>
    <t>Монтаж унитаза в комплекте</t>
  </si>
  <si>
    <t>Монтаж фильтра грубой ошибки</t>
  </si>
  <si>
    <t xml:space="preserve">Обвязка приборов отопления </t>
  </si>
  <si>
    <t>Ревизия сантехники</t>
  </si>
  <si>
    <t>ОВиК</t>
  </si>
  <si>
    <t>Алмазное бурение 50-280мм</t>
  </si>
  <si>
    <t>Балансировка систем вентиляции</t>
  </si>
  <si>
    <t>Демонтаж внутреннего блока (канальный/настенный/кассетный)</t>
  </si>
  <si>
    <t>Замена фильтров и сеток</t>
  </si>
  <si>
    <t>Монтаж вентилятора вытяжного</t>
  </si>
  <si>
    <t>Монтаж диффузора</t>
  </si>
  <si>
    <t>Монтаж помпы дренажной</t>
  </si>
  <si>
    <t>Монтаж привода воздушной заслонки</t>
  </si>
  <si>
    <t>Монтаж регулятора скорости вращения вентилятора</t>
  </si>
  <si>
    <t>Монтаж решетки</t>
  </si>
  <si>
    <t>Монтаж самоклеящейся изоляции</t>
  </si>
  <si>
    <t>Монтаж теплоизоляции</t>
  </si>
  <si>
    <t>Монтаж фильтра</t>
  </si>
  <si>
    <t>Монтаж шумоглушителя</t>
  </si>
  <si>
    <t>Монтаж щита автоматики</t>
  </si>
  <si>
    <t>Пробивка проёмов (гкл,пеноблок)</t>
  </si>
  <si>
    <t>отв</t>
  </si>
  <si>
    <t>Пробивка проёмов (кирпич)</t>
  </si>
  <si>
    <t>Прокладка дренажной тарссы от кондиционера</t>
  </si>
  <si>
    <t>Пуско-наладочные работы</t>
  </si>
  <si>
    <t xml:space="preserve"> Кнопка выхода-Замена </t>
  </si>
  <si>
    <t>Разблокировка скуд с востановлением</t>
  </si>
  <si>
    <t>Демонтаж монтаж оконечного оборудования -Замок БП Доводчик</t>
  </si>
  <si>
    <t>Замена защелок</t>
  </si>
  <si>
    <t>Комутация СКУД с Домофонон и Согласование работы систем</t>
  </si>
  <si>
    <t>Монтаж Кнопки разблокировки  Двери от УК/ВК</t>
  </si>
  <si>
    <t>Монтаж комплекта IP Домофонии</t>
  </si>
  <si>
    <t>Прочие работы</t>
  </si>
  <si>
    <t>Изготовление дубликатов ключей</t>
  </si>
  <si>
    <t>Монтаж кронштейн-панели (световой короб)</t>
  </si>
  <si>
    <t>Устройство противопыльной защиты из пленки</t>
  </si>
  <si>
    <t>Установление причины неисправности электротехнического оборудования.</t>
  </si>
  <si>
    <t>Шт.</t>
  </si>
  <si>
    <t>Монтаж дополнительных розеток, выключателей.</t>
  </si>
  <si>
    <t>час</t>
  </si>
  <si>
    <t>Демонтаж/монтаж дверного замка</t>
  </si>
  <si>
    <t>Регулировка, ремонт креплений штор.</t>
  </si>
  <si>
    <t>Проклеивание швов ковролина</t>
  </si>
  <si>
    <t>Перечень и стоимость дополнительных работ</t>
  </si>
  <si>
    <r>
      <t>Изучив документацию процедуры _______________</t>
    </r>
    <r>
      <rPr>
        <i/>
        <sz val="10"/>
        <color theme="1" tint="0.499984740745262"/>
        <rFont val="Times New Roman"/>
        <family val="1"/>
      </rPr>
      <t xml:space="preserve"> (указывается наименование процедуры в полном соответствии с наименованием, указанным на электронной торговой площадке, а также номер процедуры)</t>
    </r>
    <r>
      <rPr>
        <sz val="10"/>
        <color theme="1"/>
        <rFont val="Times New Roman"/>
        <family val="1"/>
      </rPr>
      <t xml:space="preserve">, включая все приложения к ней, __________________________ </t>
    </r>
    <r>
      <rPr>
        <i/>
        <sz val="10"/>
        <color theme="1" tint="0.499984740745262"/>
        <rFont val="Times New Roman"/>
        <family val="1"/>
      </rPr>
      <t>(заполняется Участником – наименование Участника с указанием организационно-правовой формы)</t>
    </r>
    <r>
      <rPr>
        <sz val="10"/>
        <color theme="1"/>
        <rFont val="Times New Roman"/>
        <family val="1"/>
      </rPr>
      <t xml:space="preserve"> в лице ______________ </t>
    </r>
    <r>
      <rPr>
        <i/>
        <sz val="10"/>
        <color theme="1" tint="0.499984740745262"/>
        <rFont val="Times New Roman"/>
        <family val="1"/>
      </rPr>
      <t>(заполняется Участником – наименование должности, Ф.И.О. руководителя, уполномоченного лица)</t>
    </r>
    <r>
      <rPr>
        <sz val="10"/>
        <color theme="1"/>
        <rFont val="Times New Roman"/>
        <family val="1"/>
      </rPr>
      <t xml:space="preserve"> представляет:
1. Детализацию своего ценового предложения.
2. Структуру затрат в соответствии с дополнением к настоящей детализации.</t>
    </r>
  </si>
  <si>
    <t>Прогнозный объем</t>
  </si>
  <si>
    <t>Приложение к Приложению № 6</t>
  </si>
  <si>
    <t>Демонтаж двери входной металлической</t>
  </si>
  <si>
    <t>Демонтаж двери межкомнатной всех размеров</t>
  </si>
  <si>
    <t xml:space="preserve">Демонтаж доводчика </t>
  </si>
  <si>
    <t xml:space="preserve">Демонтажные работы малоценного оборудования (крючек, вешалка, ключница, держатели хозинветаря, дозатор мыла и др.) </t>
  </si>
  <si>
    <t>Заделка отверстий после демонтажа от 0.5 см до 5 см</t>
  </si>
  <si>
    <t>Заделка отверстий после демонтажа от 15 см до 30 см</t>
  </si>
  <si>
    <t>Заделка отверстий после демонтажа от 5 см до 15 см</t>
  </si>
  <si>
    <t>Заделка штроб</t>
  </si>
  <si>
    <t>Заделывание технологических отверстий в потолках и обшивках из гипсокартона площадью до 0,5 м.кв.</t>
  </si>
  <si>
    <t>Затирка швов плитки</t>
  </si>
  <si>
    <t>Кладка конструкций из кирпича</t>
  </si>
  <si>
    <t>м3</t>
  </si>
  <si>
    <t>Кладка конструкций из кирпича с армированием</t>
  </si>
  <si>
    <t>Кладка конструкций из пеноблоков</t>
  </si>
  <si>
    <t>Кладка конструкций из пеноблоков 100 мм с аримированием</t>
  </si>
  <si>
    <t>Кладка конструкций из пеноблоков 150 мм с аримированием</t>
  </si>
  <si>
    <t>Кладка конструкций из пеноблоков 200 мм с аримированием</t>
  </si>
  <si>
    <t>Монтаж дверной ручки (нержавеющая сталь)</t>
  </si>
  <si>
    <t>Монтаж доводчика</t>
  </si>
  <si>
    <t>Монтаж замка под цилиндр</t>
  </si>
  <si>
    <t>Монтаж защитных уголков (al., пвх)</t>
  </si>
  <si>
    <t>Монтаж нащельника из металла</t>
  </si>
  <si>
    <t>Монтаж ограничителя</t>
  </si>
  <si>
    <t>Монтаж остекления</t>
  </si>
  <si>
    <t>Монтаж перегородки из металлической сетки 50х50х4</t>
  </si>
  <si>
    <t>Монтаж подстилающего слоя из ГВЛВ/ЦСП/ГКЛ/фанеры</t>
  </si>
  <si>
    <t>Монтаж радиаторных решеток</t>
  </si>
  <si>
    <t>Монтаж решеток на окна и двери</t>
  </si>
  <si>
    <t>Монтаж стеклопакета</t>
  </si>
  <si>
    <t>Монтаж стойки для курьеров (уголки, пвх подоконник 200мм)</t>
  </si>
  <si>
    <t>Облицовка стен керамической плиткой (однотонная, строительная) в т.ч. затирка</t>
  </si>
  <si>
    <t>Обработка металлических конструкци потолка ППЖ грунтовкой</t>
  </si>
  <si>
    <t>Обшивка потолка гипсокартоном без мет.каркаса</t>
  </si>
  <si>
    <t>Обшивка потолка гипсокартоном по мет.каркасу</t>
  </si>
  <si>
    <t>Обшивка потолка профлисом по мет.каркасу</t>
  </si>
  <si>
    <t>Обшивка потолка профлистом без мет.каркаса</t>
  </si>
  <si>
    <t>Обшивка стен гипсокартоном без мет.каркаса</t>
  </si>
  <si>
    <t>Обшивка стен гипсокартоном на клей (перфликс)</t>
  </si>
  <si>
    <t>Обшивка стен гипсокартоном по мет.каркасу</t>
  </si>
  <si>
    <t>Обшивка стен профлисом по мет.каркасу</t>
  </si>
  <si>
    <t>Обшивка стен профлистом без мет.каркаса</t>
  </si>
  <si>
    <t>Оклейка стеклопакета непрозрачной самоклеющейся пленкой</t>
  </si>
  <si>
    <t>Окраска двери за 2 раза</t>
  </si>
  <si>
    <t>Окраска короба</t>
  </si>
  <si>
    <t>Окраска откосов</t>
  </si>
  <si>
    <t>Очистка металлоконструкций потолка</t>
  </si>
  <si>
    <t>Подготовка короба под окраску</t>
  </si>
  <si>
    <t>Ремонт двери  стеклянной</t>
  </si>
  <si>
    <t>Ремонт двери стеклянной межкомнатной (3-4 петли, высотой до 2,5 м)</t>
  </si>
  <si>
    <t>Ремонт двери существующей (петли, ручки, замки)</t>
  </si>
  <si>
    <t>Усиление существующего металлического каркаса профилем</t>
  </si>
  <si>
    <t>Усиление существующего подшитого потолка</t>
  </si>
  <si>
    <t>Установка двери индивидуальнго изготовления с окном(алюминий пвх)</t>
  </si>
  <si>
    <t>Установка двери металлической/противопожарной двуполой до 1500мм</t>
  </si>
  <si>
    <t>Установка двери металлической/противопожарной до 1000мм</t>
  </si>
  <si>
    <t>Установка двери однопольной</t>
  </si>
  <si>
    <t>Установка перфорированного малярного уголка</t>
  </si>
  <si>
    <t>Устройсвто короба из гипсокартона</t>
  </si>
  <si>
    <t xml:space="preserve">Устройство выравнивающей стяжки </t>
  </si>
  <si>
    <t>Устройство короба из гипсокартона</t>
  </si>
  <si>
    <t>Устройство короба из гипсокартона (столб, короб под стояки)</t>
  </si>
  <si>
    <t>Устройство короба из оцинковки</t>
  </si>
  <si>
    <t>Устройство короба из профлиста</t>
  </si>
  <si>
    <t>Устройство короба из профлиста с обрамлением уголком</t>
  </si>
  <si>
    <t>Устройство наливного пола самовыравнивающейся смесью</t>
  </si>
  <si>
    <t>Устройство отверстий в потолке из гипсокартона</t>
  </si>
  <si>
    <t xml:space="preserve">Устройство откосов </t>
  </si>
  <si>
    <t>Устройство перегородки из гипсокартона по мет. каркасу (в 1 слой) профиль 100мм</t>
  </si>
  <si>
    <t>Устройство перегородки из гипсокартона по мет. каркасу (в 2 слоя) профиль 100мм</t>
  </si>
  <si>
    <t>Устройство перегородки из гипсокартона по мет. каркасу с обшивкой с одной стороны (в 1 слой)</t>
  </si>
  <si>
    <t>Устройство перегородки из гипсокартона по мет. каркасу с обшивкой с одной стороны (в 2 слоя)</t>
  </si>
  <si>
    <t xml:space="preserve">Устройство перегородки на металлических стойках с заполнением сеткой </t>
  </si>
  <si>
    <t>Устройство плинтуса из плитки</t>
  </si>
  <si>
    <t>Устройство плинтуса ПВХ</t>
  </si>
  <si>
    <t>Устройство пола из керамогранита 300х300 (в т.ч. затирка швов)</t>
  </si>
  <si>
    <t>Устройство резинового коврика/грязезащитного коврика</t>
  </si>
  <si>
    <t>Устройство теплоизоляции минераловатным утеплителем 50мм</t>
  </si>
  <si>
    <t>Устройство усиленного потолочного каркаса под обшивку</t>
  </si>
  <si>
    <t>Устройство утепления/шумоизоляции потолка листовыми материалами</t>
  </si>
  <si>
    <t>Устройство штробы в полу</t>
  </si>
  <si>
    <t>Штукатурка потолка без глянцевания</t>
  </si>
  <si>
    <t>Штукатурка потолка с глянцеванием под покраску (толщина слоя до 30мм)</t>
  </si>
  <si>
    <t>Штукатурка стен без глянцевания</t>
  </si>
  <si>
    <t>Штукатурка стен с глянцеванием под покраску (толщина слоя до 30мм)</t>
  </si>
  <si>
    <t>Услуги электроизмерительной лаборатории</t>
  </si>
  <si>
    <t>усл.</t>
  </si>
  <si>
    <t>Монтаж временного освещения</t>
  </si>
  <si>
    <t>Монтаж двухклавишного выключателя  для открытой установки</t>
  </si>
  <si>
    <t>Монтаж двухклавишного выключателя для скрытой установки в комплекте с рамкой</t>
  </si>
  <si>
    <t>Монтаж двухместной розетки для открытой установки</t>
  </si>
  <si>
    <t>Монтаж кабеля 2х1,5</t>
  </si>
  <si>
    <t>Монтаж кабеля 3х1,5 / 3х2,5</t>
  </si>
  <si>
    <t>Монтаж кабеля 5х1,5 / 5х2,5</t>
  </si>
  <si>
    <t>Монтаж кабеля 5х10 / 5х16</t>
  </si>
  <si>
    <t>Монтаж кабеля 5х4 / 5х6</t>
  </si>
  <si>
    <t>Монтаж квадратного светильника</t>
  </si>
  <si>
    <t>Монтаж клеммы 3/4/5-проводной</t>
  </si>
  <si>
    <t>Монтаж коробки распределительной для открытой установки</t>
  </si>
  <si>
    <t>Монтаж коробки установочной для полых стен</t>
  </si>
  <si>
    <t>Монтаж круглого светильника</t>
  </si>
  <si>
    <t>Монтаж лампы сигнальной</t>
  </si>
  <si>
    <t>Монтаж линейного светильника</t>
  </si>
  <si>
    <t>Монтаж лотка перфорированного 100х50</t>
  </si>
  <si>
    <t>Монтаж лотка перфорированного 200х50</t>
  </si>
  <si>
    <t>Монтаж лотка перфорированного 400х50</t>
  </si>
  <si>
    <t>Монтаж лотка перфорированного 50х50</t>
  </si>
  <si>
    <t>Монтаж одноместной розетки для открытой установки</t>
  </si>
  <si>
    <t>Монтаж одноместной розетки для скрытой установки в комплекте с рамкой</t>
  </si>
  <si>
    <t>Монтаж однофазного счетчика электрической энергии</t>
  </si>
  <si>
    <t>Монтаж опуска для розетки (проф труба)</t>
  </si>
  <si>
    <t>Монтаж провода 1х4</t>
  </si>
  <si>
    <t>Монтаж провода 1х6-10</t>
  </si>
  <si>
    <t>Монтаж прожектора</t>
  </si>
  <si>
    <t>Монтаж реверсивного рубильника</t>
  </si>
  <si>
    <t>Монтаж регулятора для ик обогревателя</t>
  </si>
  <si>
    <t>Монтаж реле времени</t>
  </si>
  <si>
    <t>Монтаж розетки кабельной 3Р+N+Е IР44 380В</t>
  </si>
  <si>
    <t>Монтаж светильника "Выход" с БАП</t>
  </si>
  <si>
    <t>Монтаж светильника аварийного освещения</t>
  </si>
  <si>
    <t>Монтаж соединительной шины</t>
  </si>
  <si>
    <t>Монтаж суппорт рамки для кабель-каналов на 2-8 модулей</t>
  </si>
  <si>
    <t>Монтаж сушилки для рук</t>
  </si>
  <si>
    <t>Монтаж тепловой завесы</t>
  </si>
  <si>
    <t>Монтаж трехместной розетки для открытой установки</t>
  </si>
  <si>
    <t>Монтаж трехместной розетки для скрытой установки в комплекте с рамкой</t>
  </si>
  <si>
    <t>Монтаж трехместной розетки для установки в кабель-канале</t>
  </si>
  <si>
    <t>Монтаж трехполюсного автоматического выключателя</t>
  </si>
  <si>
    <t>Монтаж трехфазного счетчика электрической энергии</t>
  </si>
  <si>
    <t>Монтаж трубы гладкой до 20мм с затяжкой кабеля</t>
  </si>
  <si>
    <t>Монтаж трубы гофрированной диаметром до 20мм с затяжкой кабеля</t>
  </si>
  <si>
    <t>Монтаж трубы гофрированной диаметром до 32мм с затяжкой кабеля</t>
  </si>
  <si>
    <t>Монтаж четырехместной розетки для открытой установки</t>
  </si>
  <si>
    <t>Монтаж четырехместной розетки для скрытой установки в комплекте с рамкой</t>
  </si>
  <si>
    <t>Монтаж четырехместной розетки для установки в кабель-канале</t>
  </si>
  <si>
    <t>Монтаж четырехполюсного контактора</t>
  </si>
  <si>
    <t>Монтаж четырехполюсного устройства защитного отключения</t>
  </si>
  <si>
    <t>Монтаж электрического щита до 24 модулей</t>
  </si>
  <si>
    <t>Монтаж электрического щита до 48 модулей</t>
  </si>
  <si>
    <t>Монтаж электрического щита до 72 модулей</t>
  </si>
  <si>
    <t>Монтаж электрического щита до 96 модулей</t>
  </si>
  <si>
    <t>Перемонтаж вводного кабеля (демонтаж монтаж)</t>
  </si>
  <si>
    <t>Перемонтаж шкафа металлического с пересборкой</t>
  </si>
  <si>
    <t>Изготовление и монтаж опорных конструкций для установки компенсаторов ПВХ</t>
  </si>
  <si>
    <t>Монтаж  радиатора отопления (до 10 секций, включительно), включая установку кранов</t>
  </si>
  <si>
    <t>Монтаж  радиатора отопления (до 4  секций, включительно) включая установку кранов</t>
  </si>
  <si>
    <t>Монтаж  радиатора отопления (до 7 секций, включительно), включая установку кранов</t>
  </si>
  <si>
    <t>Монтаж водонагревателя</t>
  </si>
  <si>
    <t>Монтаж канализационной ПВХ трубы d110</t>
  </si>
  <si>
    <t>Монтаж канализационной ПВХ трубы d50</t>
  </si>
  <si>
    <t>Монтаж компенсационного патрубка</t>
  </si>
  <si>
    <t>Монтаж крана для уборщицы</t>
  </si>
  <si>
    <t>Монтаж напорной системы канализации (d32-40, полипропилен), включая установку всех фитингов, отводов, тройников, и подключения к точкам ввода</t>
  </si>
  <si>
    <t>Монтаж напорной системы канализации (d50, клееная труба), включая установку всех фитингов, отводов, тройников, и подключения к точкам ввода</t>
  </si>
  <si>
    <t>Монтаж несущей траверсы под ПВХ трубы</t>
  </si>
  <si>
    <t>Монтаж обратного клапана</t>
  </si>
  <si>
    <t>Монтаж сиденья для унитаза</t>
  </si>
  <si>
    <t>Монтаж системы водопровода (металл), включая установку всех фитингов, отводов, тройников, кранов и подключения к точкам ввода</t>
  </si>
  <si>
    <t>Монтаж системы водопровода (металопласт), включая установку всех фитингов, отводов, тройников, кранов и подключения к точкам ввода</t>
  </si>
  <si>
    <t>Монтаж системы водопровода (полипропилен), включая установку всех фитингов, отводов, тройников, кранов и подключения к точкам ввода</t>
  </si>
  <si>
    <t>Монтаж системы канализации (d110, пластик), включая установку всех фитингов, отводов, тройников, и подключения к точкам ввода</t>
  </si>
  <si>
    <t>Монтаж системы канализации (d50, пластик), включая установку всех фитингов, отводов, тройников, и подключения к точкам ввода</t>
  </si>
  <si>
    <t>Монтаж хомута под трубу 50 -110мм</t>
  </si>
  <si>
    <t>Мотаж тройника</t>
  </si>
  <si>
    <t xml:space="preserve">Планка под смеситель РР </t>
  </si>
  <si>
    <t>Востановление термоизоляции</t>
  </si>
  <si>
    <t>Демонтаж клапана</t>
  </si>
  <si>
    <t>Демонтаж Кондиционера автономного</t>
  </si>
  <si>
    <t>Демонтаж помпы дренажной</t>
  </si>
  <si>
    <t>Демонтаж пульта фанкойла</t>
  </si>
  <si>
    <t>Замена анемостатов</t>
  </si>
  <si>
    <t>Монтаж внутреннего блока кондиционера (кассетный, канальный, настенный)</t>
  </si>
  <si>
    <t>Монтаж воздушного клапана</t>
  </si>
  <si>
    <t>Монтаж вставки</t>
  </si>
  <si>
    <t>Монтаж датчика</t>
  </si>
  <si>
    <t>Монтаж дроссель клапана</t>
  </si>
  <si>
    <t>Монтаж комплекта частотного преобразователя</t>
  </si>
  <si>
    <t>Монтаж нагревателя</t>
  </si>
  <si>
    <t>Монтаж наружного блока кондиционера</t>
  </si>
  <si>
    <t>Монтаж приточной установки</t>
  </si>
  <si>
    <t>Монтаж пульта управления (на существующую систему)</t>
  </si>
  <si>
    <t>Монтаж Пульта фанкойла</t>
  </si>
  <si>
    <t>Монтаж трехходового клапана</t>
  </si>
  <si>
    <t>Ремонт анемостатов</t>
  </si>
  <si>
    <t>СКУД и СОТ</t>
  </si>
  <si>
    <t>Замена видеокамеры</t>
  </si>
  <si>
    <t>Комутация домафона</t>
  </si>
  <si>
    <t xml:space="preserve">Монтаж датчиков движения аналоговых </t>
  </si>
  <si>
    <t>Расключение  БП с линией питания</t>
  </si>
  <si>
    <t xml:space="preserve">Считыватель СКУД -Замена </t>
  </si>
  <si>
    <t>Монтаж пурифаера</t>
  </si>
  <si>
    <t>Установка оборудования (диспенсер, ключница, крючки, вешалка и инфостенд, крючки и пр.)</t>
  </si>
  <si>
    <t>Обслуживание кондиционеров.</t>
  </si>
  <si>
    <t>Устранение протечек канализационных систем с прочисткой</t>
  </si>
  <si>
    <t>Промывка и устранение засоров дренажной системы, ХВС и ГВС</t>
  </si>
  <si>
    <t>Структура стоимости услуг</t>
  </si>
  <si>
    <t>Инженерная система</t>
  </si>
  <si>
    <t>Стоимость ежемесячного обслуживания, рублей без НДС</t>
  </si>
  <si>
    <t>Запасные части</t>
  </si>
  <si>
    <t>Расходные материалы</t>
  </si>
  <si>
    <t>Персонал</t>
  </si>
  <si>
    <t>Спецодежда</t>
  </si>
  <si>
    <t>Прочие затраты</t>
  </si>
  <si>
    <t>Итого по системе</t>
  </si>
  <si>
    <t>Итого</t>
  </si>
  <si>
    <t>Затраты на персонал в месяц</t>
  </si>
  <si>
    <t>ФОТ</t>
  </si>
  <si>
    <t>Примечание</t>
  </si>
  <si>
    <t>Итого, затраты на ФОТ, рублей</t>
  </si>
  <si>
    <t>Прочие затраты на персонал</t>
  </si>
  <si>
    <t>Наименование затрат</t>
  </si>
  <si>
    <t>Затраты на 1 единицу, рублей</t>
  </si>
  <si>
    <t>Обеспечение специальной одеждой и обувью</t>
  </si>
  <si>
    <t>Обучение и аттестация персонала</t>
  </si>
  <si>
    <t>Подмены/компенсация отпусков</t>
  </si>
  <si>
    <t>Итого затраты на персонал, кроме ФОТ</t>
  </si>
  <si>
    <t>Прочие затраты (в том числе налоговая и иная нагрузка)</t>
  </si>
  <si>
    <t>Итого, иные затраты</t>
  </si>
  <si>
    <t>Накладные затраты, рублей</t>
  </si>
  <si>
    <t>Итого затраты без учета налоговой нагрузки на прибыль, рублей в месяц</t>
  </si>
  <si>
    <t>Прибыль контрагента в месяц (указывается в процентах)</t>
  </si>
  <si>
    <t>Налоговая нагрузка на прибыль (указывается в процентах)</t>
  </si>
  <si>
    <t>Итого стоимость услуг в месяц, рублей</t>
  </si>
  <si>
    <t>(Уважаемые участники, заполнению подлежат только ячейки, выделенные заливкой, прочие ячейки защищены от редактирования, внесение данных в них не требуется, самостоятельное внесение изменений в форму не допускается, все затраты, которые предлагает указать заказчик, должны быть указаны)</t>
  </si>
  <si>
    <t>Техническое обслуживание инженерных систем на объекте: г. Ижевск, ул. Ленина, д.21.</t>
  </si>
  <si>
    <t>Итого за 24 месяца, рублей без НДС</t>
  </si>
  <si>
    <t>Отопление вентиляция и кондиционирование (ОВиК)</t>
  </si>
  <si>
    <t>Электромонтажные работы (ЭОМ)</t>
  </si>
  <si>
    <t>Системы пожарной безопасности (ПБ)</t>
  </si>
  <si>
    <t>Возведение перегородки из сэндвич-панели 100мм</t>
  </si>
  <si>
    <t>Возведение сэндвич перегородки (профлист/гипсокартон, металлокаркас, утеплитель)</t>
  </si>
  <si>
    <t>Заделывание технологических отверстий в стенах и обшивках из гипсокартона площадью до 0,5 м.кв.</t>
  </si>
  <si>
    <t>Замена потолочных плит Армстронг в существующем каркасе</t>
  </si>
  <si>
    <t>Монтаж щеколды</t>
  </si>
  <si>
    <t>Настройка доводчика</t>
  </si>
  <si>
    <t>Ремонт потолка Армстронг</t>
  </si>
  <si>
    <t>Усиление дверного/оконного проёма (устройство брамления из профильной трубы, швеллера и других конструкицй из черного металла)</t>
  </si>
  <si>
    <t>тн</t>
  </si>
  <si>
    <t>Усиление существующего потолка Армстронг подвесами</t>
  </si>
  <si>
    <t>Устройство подвесного потолка Армстронг в комплекте</t>
  </si>
  <si>
    <t>Устройство потолочных плит Арсмтронг в существующем каркасе</t>
  </si>
  <si>
    <t xml:space="preserve">Частичная разборка сборка сборка потолков реечных
</t>
  </si>
  <si>
    <t>Монтаж одноклавишного выключателя для открытой установки</t>
  </si>
  <si>
    <t>Монтаж одноклавишного выключателя для скрытой установки в комплекте с рамкой</t>
  </si>
  <si>
    <t>Демонтаж насоса канализационного</t>
  </si>
  <si>
    <t>Замена дренажного насоса</t>
  </si>
  <si>
    <t>Погрузо-разгрузочные работы</t>
  </si>
  <si>
    <t>Погрузочно-разгрузочные работы</t>
  </si>
  <si>
    <t>Послестроительная уборка помещения</t>
  </si>
  <si>
    <t>Такелажные работы</t>
  </si>
  <si>
    <t>чел/час</t>
  </si>
  <si>
    <t xml:space="preserve">Транспортно-заготовительные расходы </t>
  </si>
  <si>
    <t>Упаковка демонтированного оборудования (стрейч и картон)</t>
  </si>
  <si>
    <t>Замена ламп в приборах</t>
  </si>
  <si>
    <t>Сбор офисной мебели</t>
  </si>
  <si>
    <t>Монтаж/демонтаж вывесок/картин</t>
  </si>
  <si>
    <t>Ремонт стульев, шкафов (подтяжка, замена комплектующих и пр)</t>
  </si>
  <si>
    <t>Монтаж/демонтаж плинтуса</t>
  </si>
  <si>
    <t xml:space="preserve">Ремонт и установка сантехнического оборудования и приборов </t>
  </si>
  <si>
    <t xml:space="preserve">Ремонт и монтаж запорной арматуры и фитингов </t>
  </si>
  <si>
    <t>Итого, рублей без НДС</t>
  </si>
  <si>
    <t xml:space="preserve"> Монтаж сетевого контроллера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</si>
</sst>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#,##0.00\ _₽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 tint="0.499984740745262"/>
      <name val="Times New Roman"/>
      <family val="1"/>
    </font>
    <font>
      <b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name val="Times New Roman"/>
      <family val="1"/>
    </font>
    <font>
      <i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A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8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162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4" fontId="7" fillId="0" borderId="1" xfId="0" applyNumberFormat="1" applyFont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14" fillId="0" borderId="10" xfId="0" applyFont="1" applyBorder="1" applyAlignment="1" applyProtection="1">
      <alignment horizontal="center" vertical="center" textRotation="180" wrapText="1"/>
      <protection hidden="1"/>
    </xf>
    <xf numFmtId="0" fontId="15" fillId="0" borderId="0" xfId="0" applyFont="1" applyAlignment="1" applyProtection="1">
      <alignment vertical="center" textRotation="180" wrapText="1"/>
      <protection hidden="1"/>
    </xf>
    <xf numFmtId="0" fontId="15" fillId="0" borderId="0" xfId="0" applyFont="1" applyBorder="1" applyAlignment="1" applyProtection="1">
      <alignment horizontal="center" vertical="center" textRotation="180" wrapText="1"/>
      <protection hidden="1"/>
    </xf>
    <xf numFmtId="0" fontId="15" fillId="0" borderId="0" xfId="0" applyFont="1" applyAlignment="1" applyProtection="1">
      <alignment horizontal="center" vertical="center" textRotation="180" wrapText="1"/>
      <protection hidden="1"/>
    </xf>
    <xf numFmtId="4" fontId="7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center"/>
      <protection hidden="1"/>
    </xf>
    <xf numFmtId="4" fontId="7" fillId="0" borderId="8" xfId="0" applyNumberFormat="1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165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/>
      <protection hidden="1"/>
    </xf>
    <xf numFmtId="4" fontId="7" fillId="0" borderId="4" xfId="0" applyNumberFormat="1" applyFont="1" applyBorder="1" applyAlignment="1" applyProtection="1">
      <alignment horizontal="center" vertical="center" wrapText="1"/>
      <protection hidden="1"/>
    </xf>
    <xf numFmtId="4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wrapText="1"/>
      <protection hidden="1"/>
    </xf>
    <xf numFmtId="49" fontId="7" fillId="0" borderId="1" xfId="0" applyNumberFormat="1" applyFont="1" applyBorder="1" applyAlignment="1" applyProtection="1">
      <alignment vertical="center" wrapText="1"/>
      <protection hidden="1"/>
    </xf>
    <xf numFmtId="0" fontId="7" fillId="2" borderId="1" xfId="8" applyFont="1" applyFill="1" applyBorder="1" applyAlignment="1" applyProtection="1">
      <alignment horizontal="left" vertical="center" wrapText="1"/>
      <protection hidden="1"/>
    </xf>
    <xf numFmtId="0" fontId="7" fillId="2" borderId="1" xfId="8" applyFont="1" applyFill="1" applyBorder="1" applyAlignment="1" applyProtection="1">
      <alignment horizontal="center" vertical="center" wrapText="1"/>
      <protection hidden="1"/>
    </xf>
    <xf numFmtId="165" fontId="7" fillId="0" borderId="1" xfId="0" applyNumberFormat="1" applyFont="1" applyBorder="1" applyAlignment="1" applyProtection="1">
      <alignment horizontal="center" vertical="center" wrapText="1"/>
      <protection hidden="1"/>
    </xf>
    <xf numFmtId="4" fontId="7" fillId="0" borderId="1" xfId="0" applyNumberFormat="1" applyFont="1" applyBorder="1" applyAlignment="1" applyProtection="1">
      <alignment horizontal="center" vertical="center" wrapText="1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3" xfId="0" applyFont="1" applyFill="1" applyBorder="1" applyAlignment="1" applyProtection="1">
      <alignment horizontal="left" vertical="center" wrapText="1"/>
      <protection hidden="1"/>
    </xf>
    <xf numFmtId="164" fontId="7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0" fontId="29" fillId="0" borderId="0" xfId="13" applyFont="1" applyAlignment="1">
      <alignment vertical="center"/>
    </xf>
    <xf numFmtId="0" fontId="30" fillId="0" borderId="0" xfId="13" applyFont="1"/>
    <xf numFmtId="0" fontId="22" fillId="0" borderId="1" xfId="13" applyFont="1" applyBorder="1" applyAlignment="1">
      <alignment horizontal="center" vertical="center" wrapText="1"/>
    </xf>
    <xf numFmtId="0" fontId="31" fillId="0" borderId="1" xfId="13" applyFont="1" applyBorder="1" applyAlignment="1">
      <alignment horizontal="center"/>
    </xf>
    <xf numFmtId="0" fontId="31" fillId="0" borderId="1" xfId="13" applyFont="1" applyBorder="1"/>
    <xf numFmtId="0" fontId="20" fillId="0" borderId="1" xfId="13" applyFont="1" applyBorder="1"/>
    <xf numFmtId="4" fontId="20" fillId="10" borderId="1" xfId="13" applyNumberFormat="1" applyFont="1" applyFill="1" applyBorder="1" applyAlignment="1" applyProtection="1">
      <alignment horizontal="center" vertical="center"/>
      <protection locked="0"/>
    </xf>
    <xf numFmtId="4" fontId="20" fillId="0" borderId="1" xfId="13" applyNumberFormat="1" applyFont="1" applyBorder="1" applyAlignment="1" applyProtection="1">
      <alignment horizontal="center" vertical="center"/>
    </xf>
    <xf numFmtId="0" fontId="22" fillId="0" borderId="0" xfId="13" applyFont="1" applyAlignment="1">
      <alignment horizontal="right"/>
    </xf>
    <xf numFmtId="4" fontId="22" fillId="0" borderId="1" xfId="13" applyNumberFormat="1" applyFont="1" applyBorder="1" applyAlignment="1">
      <alignment horizontal="center" vertical="center"/>
    </xf>
    <xf numFmtId="4" fontId="22" fillId="0" borderId="1" xfId="13" applyNumberFormat="1" applyFont="1" applyBorder="1" applyAlignment="1" applyProtection="1">
      <alignment horizontal="center" vertical="center"/>
    </xf>
    <xf numFmtId="3" fontId="18" fillId="0" borderId="1" xfId="1" applyNumberFormat="1" applyFont="1" applyFill="1" applyBorder="1" applyAlignment="1">
      <alignment horizontal="center" vertical="center" wrapText="1"/>
    </xf>
    <xf numFmtId="3" fontId="18" fillId="0" borderId="1" xfId="14" applyNumberFormat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center" vertical="center" wrapText="1"/>
    </xf>
    <xf numFmtId="4" fontId="18" fillId="10" borderId="1" xfId="1" applyNumberFormat="1" applyFont="1" applyFill="1" applyBorder="1" applyAlignment="1" applyProtection="1">
      <alignment horizontal="center" vertical="center" wrapText="1"/>
      <protection locked="0"/>
    </xf>
    <xf numFmtId="10" fontId="18" fillId="10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10" borderId="1" xfId="1" applyNumberFormat="1" applyFont="1" applyFill="1" applyBorder="1" applyAlignment="1" applyProtection="1">
      <alignment horizontal="center" vertical="center" wrapText="1"/>
      <protection locked="0" hidden="1"/>
    </xf>
    <xf numFmtId="4" fontId="1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1" fillId="0" borderId="1" xfId="13" applyFont="1" applyFill="1" applyBorder="1" applyAlignment="1">
      <alignment horizontal="center" vertical="center" wrapText="1"/>
    </xf>
    <xf numFmtId="0" fontId="33" fillId="10" borderId="1" xfId="13" applyFont="1" applyFill="1" applyBorder="1" applyAlignment="1" applyProtection="1">
      <alignment horizontal="center" vertical="center" wrapText="1"/>
      <protection locked="0"/>
    </xf>
    <xf numFmtId="4" fontId="33" fillId="10" borderId="1" xfId="13" applyNumberFormat="1" applyFont="1" applyFill="1" applyBorder="1" applyAlignment="1" applyProtection="1">
      <alignment horizontal="center" vertical="center" wrapText="1"/>
      <protection locked="0"/>
    </xf>
    <xf numFmtId="0" fontId="31" fillId="10" borderId="1" xfId="13" applyFont="1" applyFill="1" applyBorder="1" applyAlignment="1" applyProtection="1">
      <alignment horizontal="center" vertical="center"/>
      <protection locked="0"/>
    </xf>
    <xf numFmtId="0" fontId="31" fillId="10" borderId="3" xfId="13" applyFont="1" applyFill="1" applyBorder="1" applyAlignment="1" applyProtection="1">
      <alignment horizontal="center" vertical="center"/>
      <protection locked="0"/>
    </xf>
    <xf numFmtId="0" fontId="31" fillId="10" borderId="4" xfId="13" applyFont="1" applyFill="1" applyBorder="1" applyAlignment="1" applyProtection="1">
      <alignment horizontal="center" vertical="center"/>
      <protection locked="0"/>
    </xf>
    <xf numFmtId="0" fontId="21" fillId="10" borderId="3" xfId="13" applyFont="1" applyFill="1" applyBorder="1" applyAlignment="1" applyProtection="1">
      <alignment horizontal="center" vertical="center" wrapText="1"/>
      <protection locked="0"/>
    </xf>
    <xf numFmtId="0" fontId="21" fillId="10" borderId="4" xfId="13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  <protection hidden="1"/>
    </xf>
    <xf numFmtId="3" fontId="18" fillId="10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35" fillId="0" borderId="1" xfId="0" applyFont="1" applyFill="1" applyBorder="1" applyAlignment="1" applyProtection="1">
      <alignment horizontal="center" vertical="center" wrapText="1"/>
      <protection hidden="1"/>
    </xf>
    <xf numFmtId="0" fontId="35" fillId="0" borderId="1" xfId="0" applyFont="1" applyFill="1" applyBorder="1" applyAlignment="1" applyProtection="1">
      <alignment horizontal="left" vertical="center" wrapText="1"/>
      <protection hidden="1"/>
    </xf>
    <xf numFmtId="0" fontId="35" fillId="0" borderId="1" xfId="0" applyFont="1" applyFill="1" applyBorder="1" applyAlignment="1" applyProtection="1">
      <alignment horizontal="center" vertical="center" wrapText="1"/>
    </xf>
    <xf numFmtId="0" fontId="35" fillId="0" borderId="1" xfId="8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hidden="1"/>
    </xf>
    <xf numFmtId="0" fontId="36" fillId="0" borderId="1" xfId="0" applyFont="1" applyFill="1" applyBorder="1" applyAlignment="1" applyProtection="1">
      <alignment horizontal="center" vertical="center" wrapText="1"/>
      <protection hidden="1"/>
    </xf>
    <xf numFmtId="0" fontId="35" fillId="0" borderId="1" xfId="0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 applyProtection="1">
      <alignment horizontal="center" vertical="center"/>
    </xf>
    <xf numFmtId="0" fontId="35" fillId="0" borderId="1" xfId="15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justify" vertical="center" wrapText="1"/>
    </xf>
    <xf numFmtId="0" fontId="35" fillId="0" borderId="1" xfId="0" applyFont="1" applyFill="1" applyBorder="1" applyAlignment="1" applyProtection="1">
      <alignment vertical="center" wrapText="1"/>
      <protection hidden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6" borderId="7" xfId="0" applyFont="1" applyFill="1" applyBorder="1" applyAlignment="1" applyProtection="1">
      <alignment horizontal="center" vertical="center" wrapText="1"/>
      <protection hidden="1"/>
    </xf>
    <xf numFmtId="0" fontId="9" fillId="6" borderId="2" xfId="0" applyFont="1" applyFill="1" applyBorder="1" applyAlignment="1" applyProtection="1">
      <alignment horizontal="center" vertical="center" wrapText="1"/>
      <protection hidden="1"/>
    </xf>
    <xf numFmtId="0" fontId="9" fillId="6" borderId="9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left" vertical="center" wrapText="1"/>
      <protection hidden="1"/>
    </xf>
    <xf numFmtId="0" fontId="9" fillId="5" borderId="6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4" fontId="19" fillId="10" borderId="3" xfId="1" applyNumberFormat="1" applyFont="1" applyFill="1" applyBorder="1" applyAlignment="1" applyProtection="1">
      <alignment horizontal="center" vertical="center" wrapText="1"/>
      <protection locked="0"/>
    </xf>
    <xf numFmtId="4" fontId="19" fillId="10" borderId="4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center" wrapText="1"/>
    </xf>
    <xf numFmtId="0" fontId="28" fillId="0" borderId="3" xfId="0" applyFont="1" applyFill="1" applyBorder="1" applyAlignment="1" applyProtection="1">
      <alignment horizontal="left" vertical="center" wrapText="1"/>
      <protection hidden="1"/>
    </xf>
    <xf numFmtId="0" fontId="28" fillId="0" borderId="6" xfId="0" applyFont="1" applyFill="1" applyBorder="1" applyAlignment="1" applyProtection="1">
      <alignment horizontal="left" vertical="center" wrapText="1"/>
      <protection hidden="1"/>
    </xf>
    <xf numFmtId="0" fontId="28" fillId="0" borderId="4" xfId="0" applyFont="1" applyFill="1" applyBorder="1" applyAlignment="1" applyProtection="1">
      <alignment horizontal="left" vertical="center" wrapText="1"/>
      <protection hidden="1"/>
    </xf>
    <xf numFmtId="0" fontId="23" fillId="0" borderId="0" xfId="0" applyFont="1" applyAlignment="1">
      <alignment horizontal="right" wrapText="1"/>
    </xf>
    <xf numFmtId="0" fontId="24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right" wrapText="1"/>
    </xf>
    <xf numFmtId="4" fontId="23" fillId="0" borderId="8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4" fontId="26" fillId="9" borderId="1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center" vertical="center" wrapText="1"/>
    </xf>
    <xf numFmtId="0" fontId="26" fillId="9" borderId="1" xfId="0" applyFont="1" applyFill="1" applyBorder="1" applyAlignment="1" applyProtection="1">
      <alignment horizontal="center" vertical="center" wrapText="1"/>
      <protection hidden="1"/>
    </xf>
    <xf numFmtId="0" fontId="27" fillId="2" borderId="1" xfId="0" applyFont="1" applyFill="1" applyBorder="1" applyAlignment="1" applyProtection="1">
      <alignment vertical="center" wrapText="1"/>
      <protection hidden="1"/>
    </xf>
    <xf numFmtId="4" fontId="28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8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1" fillId="10" borderId="3" xfId="13" applyFont="1" applyFill="1" applyBorder="1" applyAlignment="1" applyProtection="1">
      <alignment horizontal="center" vertical="center"/>
      <protection locked="0"/>
    </xf>
    <xf numFmtId="0" fontId="31" fillId="10" borderId="4" xfId="13" applyFont="1" applyFill="1" applyBorder="1" applyAlignment="1" applyProtection="1">
      <alignment horizontal="center" vertical="center"/>
      <protection locked="0"/>
    </xf>
    <xf numFmtId="4" fontId="30" fillId="0" borderId="3" xfId="13" applyNumberFormat="1" applyFont="1" applyFill="1" applyBorder="1" applyAlignment="1">
      <alignment horizontal="center"/>
    </xf>
    <xf numFmtId="4" fontId="30" fillId="0" borderId="4" xfId="13" applyNumberFormat="1" applyFont="1" applyFill="1" applyBorder="1" applyAlignment="1">
      <alignment horizontal="center"/>
    </xf>
    <xf numFmtId="0" fontId="31" fillId="0" borderId="1" xfId="13" applyFont="1" applyBorder="1" applyAlignment="1">
      <alignment horizontal="right"/>
    </xf>
    <xf numFmtId="10" fontId="30" fillId="10" borderId="3" xfId="13" applyNumberFormat="1" applyFont="1" applyFill="1" applyBorder="1" applyAlignment="1" applyProtection="1">
      <alignment horizontal="center" vertical="center"/>
      <protection locked="0"/>
    </xf>
    <xf numFmtId="10" fontId="30" fillId="10" borderId="4" xfId="13" applyNumberFormat="1" applyFont="1" applyFill="1" applyBorder="1" applyAlignment="1" applyProtection="1">
      <alignment horizontal="center" vertical="center"/>
      <protection locked="0"/>
    </xf>
    <xf numFmtId="0" fontId="31" fillId="0" borderId="6" xfId="13" applyFont="1" applyBorder="1" applyAlignment="1">
      <alignment horizontal="right"/>
    </xf>
    <xf numFmtId="4" fontId="30" fillId="0" borderId="6" xfId="13" applyNumberFormat="1" applyFont="1" applyBorder="1" applyAlignment="1">
      <alignment horizontal="center" vertical="center"/>
    </xf>
    <xf numFmtId="4" fontId="30" fillId="0" borderId="4" xfId="13" applyNumberFormat="1" applyFont="1" applyBorder="1" applyAlignment="1">
      <alignment horizontal="center" vertical="center"/>
    </xf>
    <xf numFmtId="0" fontId="34" fillId="0" borderId="1" xfId="13" applyFont="1" applyBorder="1" applyAlignment="1">
      <alignment horizontal="center" vertical="center" wrapText="1"/>
    </xf>
    <xf numFmtId="0" fontId="31" fillId="0" borderId="3" xfId="13" applyFont="1" applyFill="1" applyBorder="1" applyAlignment="1">
      <alignment horizontal="right" vertical="center" wrapText="1"/>
    </xf>
    <xf numFmtId="0" fontId="31" fillId="0" borderId="6" xfId="13" applyFont="1" applyFill="1" applyBorder="1" applyAlignment="1">
      <alignment horizontal="right" vertical="center" wrapText="1"/>
    </xf>
    <xf numFmtId="0" fontId="31" fillId="0" borderId="4" xfId="13" applyFont="1" applyFill="1" applyBorder="1" applyAlignment="1">
      <alignment horizontal="right" vertical="center" wrapText="1"/>
    </xf>
    <xf numFmtId="4" fontId="30" fillId="10" borderId="3" xfId="13" applyNumberFormat="1" applyFont="1" applyFill="1" applyBorder="1" applyAlignment="1" applyProtection="1">
      <alignment horizontal="center" vertical="center"/>
      <protection locked="0"/>
    </xf>
    <xf numFmtId="4" fontId="30" fillId="10" borderId="4" xfId="13" applyNumberFormat="1" applyFont="1" applyFill="1" applyBorder="1" applyAlignment="1" applyProtection="1">
      <alignment horizontal="center" vertical="center"/>
      <protection locked="0"/>
    </xf>
    <xf numFmtId="4" fontId="30" fillId="0" borderId="1" xfId="13" applyNumberFormat="1" applyFont="1" applyBorder="1" applyAlignment="1">
      <alignment horizontal="center" vertical="center"/>
    </xf>
    <xf numFmtId="4" fontId="30" fillId="0" borderId="3" xfId="13" applyNumberFormat="1" applyFont="1" applyFill="1" applyBorder="1" applyAlignment="1">
      <alignment horizontal="center" vertical="center"/>
    </xf>
    <xf numFmtId="4" fontId="30" fillId="0" borderId="4" xfId="13" applyNumberFormat="1" applyFont="1" applyFill="1" applyBorder="1" applyAlignment="1">
      <alignment horizontal="center" vertical="center"/>
    </xf>
    <xf numFmtId="0" fontId="33" fillId="0" borderId="3" xfId="13" applyFont="1" applyFill="1" applyBorder="1" applyAlignment="1" applyProtection="1">
      <alignment horizontal="right" vertical="center" wrapText="1"/>
      <protection locked="0"/>
    </xf>
    <xf numFmtId="0" fontId="33" fillId="0" borderId="6" xfId="13" applyFont="1" applyFill="1" applyBorder="1" applyAlignment="1" applyProtection="1">
      <alignment horizontal="right" vertical="center" wrapText="1"/>
      <protection locked="0"/>
    </xf>
    <xf numFmtId="0" fontId="33" fillId="0" borderId="4" xfId="13" applyFont="1" applyFill="1" applyBorder="1" applyAlignment="1" applyProtection="1">
      <alignment horizontal="right" vertical="center" wrapText="1"/>
      <protection locked="0"/>
    </xf>
    <xf numFmtId="0" fontId="32" fillId="2" borderId="1" xfId="1" applyFont="1" applyFill="1" applyBorder="1" applyAlignment="1">
      <alignment horizontal="center" vertical="center" wrapText="1"/>
    </xf>
    <xf numFmtId="0" fontId="31" fillId="0" borderId="3" xfId="13" applyFont="1" applyFill="1" applyBorder="1" applyAlignment="1">
      <alignment horizontal="center" vertical="center" wrapText="1"/>
    </xf>
    <xf numFmtId="0" fontId="31" fillId="0" borderId="4" xfId="13" applyFont="1" applyFill="1" applyBorder="1" applyAlignment="1">
      <alignment horizontal="center" vertical="center" wrapText="1"/>
    </xf>
    <xf numFmtId="0" fontId="21" fillId="10" borderId="3" xfId="13" applyFont="1" applyFill="1" applyBorder="1" applyAlignment="1" applyProtection="1">
      <alignment horizontal="center" vertical="center" wrapText="1"/>
      <protection locked="0"/>
    </xf>
    <xf numFmtId="0" fontId="21" fillId="10" borderId="4" xfId="13" applyFont="1" applyFill="1" applyBorder="1" applyAlignment="1" applyProtection="1">
      <alignment horizontal="center" vertical="center" wrapText="1"/>
      <protection locked="0"/>
    </xf>
    <xf numFmtId="0" fontId="21" fillId="0" borderId="3" xfId="13" applyFont="1" applyFill="1" applyBorder="1" applyAlignment="1">
      <alignment horizontal="left" vertical="center" wrapText="1"/>
    </xf>
    <xf numFmtId="0" fontId="21" fillId="0" borderId="4" xfId="13" applyFont="1" applyFill="1" applyBorder="1" applyAlignment="1">
      <alignment horizontal="left" vertical="center" wrapText="1"/>
    </xf>
    <xf numFmtId="4" fontId="18" fillId="10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33" fillId="0" borderId="1" xfId="13" applyFont="1" applyFill="1" applyBorder="1" applyAlignment="1">
      <alignment horizontal="right" vertical="center" wrapText="1"/>
    </xf>
    <xf numFmtId="4" fontId="1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2" fillId="2" borderId="3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4" xfId="1" applyFont="1" applyFill="1" applyBorder="1" applyAlignment="1">
      <alignment horizontal="center" vertical="center" wrapText="1"/>
    </xf>
    <xf numFmtId="0" fontId="29" fillId="0" borderId="0" xfId="13" applyFont="1" applyBorder="1" applyAlignment="1">
      <alignment horizontal="center" vertical="center"/>
    </xf>
    <xf numFmtId="0" fontId="22" fillId="0" borderId="1" xfId="13" applyFont="1" applyBorder="1" applyAlignment="1">
      <alignment horizontal="center" vertical="center"/>
    </xf>
    <xf numFmtId="0" fontId="22" fillId="0" borderId="1" xfId="13" applyFont="1" applyBorder="1" applyAlignment="1">
      <alignment horizontal="center"/>
    </xf>
    <xf numFmtId="4" fontId="18" fillId="0" borderId="1" xfId="1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Обычный 5" xfId="13" xr:uid="{FF906278-2F90-4F73-91A1-CEB882A411E1}"/>
    <cellStyle name="Обычный_NEW_specifikacia_otoplenie" xfId="15" xr:uid="{88315DA7-1D2D-42FF-B12D-B32248203CFA}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  <cellStyle name="Финансовый 3" xfId="14" xr:uid="{01348574-9287-4F4F-8577-29AA9FA9341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09375" defaultRowHeight="13.2" x14ac:dyDescent="0.25"/>
  <cols>
    <col min="1" max="1" width="6.6640625" style="5" customWidth="1"/>
    <col min="2" max="2" width="43.88671875" style="6" customWidth="1"/>
    <col min="3" max="3" width="11.5546875" style="5" customWidth="1"/>
    <col min="4" max="4" width="22.44140625" style="5" customWidth="1"/>
    <col min="5" max="5" width="22.109375" style="5" customWidth="1"/>
    <col min="6" max="6" width="20.6640625" style="5" customWidth="1"/>
    <col min="7" max="7" width="47.88671875" style="5" customWidth="1"/>
    <col min="8" max="8" width="10.109375" style="5" bestFit="1" customWidth="1"/>
    <col min="9" max="9" width="20.6640625" style="5" customWidth="1"/>
    <col min="10" max="10" width="9.109375" style="5"/>
    <col min="11" max="11" width="6.88671875" style="5" customWidth="1"/>
    <col min="12" max="12" width="2.33203125" style="5" hidden="1" customWidth="1"/>
    <col min="13" max="13" width="22" style="5" hidden="1" customWidth="1"/>
    <col min="14" max="16384" width="9.109375" style="5"/>
  </cols>
  <sheetData>
    <row r="1" spans="1:14" x14ac:dyDescent="0.25">
      <c r="A1" s="13"/>
      <c r="B1" s="2"/>
      <c r="C1" s="13"/>
      <c r="D1" s="13"/>
      <c r="E1" s="13"/>
      <c r="F1" s="13"/>
      <c r="G1" s="7"/>
      <c r="H1" s="7"/>
      <c r="I1" s="7"/>
      <c r="J1" s="7"/>
      <c r="K1" s="7"/>
      <c r="L1" s="7"/>
      <c r="M1" s="7"/>
      <c r="N1" s="7"/>
    </row>
    <row r="2" spans="1:14" ht="35.25" customHeight="1" x14ac:dyDescent="0.3">
      <c r="A2" s="90" t="s">
        <v>42</v>
      </c>
      <c r="B2" s="91"/>
      <c r="C2" s="91"/>
      <c r="D2" s="91"/>
      <c r="E2" s="91"/>
      <c r="F2" s="91"/>
    </row>
    <row r="3" spans="1:14" x14ac:dyDescent="0.25">
      <c r="A3" s="14"/>
      <c r="B3" s="14"/>
      <c r="C3" s="14"/>
      <c r="D3" s="14"/>
      <c r="E3" s="14"/>
      <c r="F3" s="14"/>
    </row>
    <row r="4" spans="1:14" ht="12.75" customHeight="1" x14ac:dyDescent="0.25">
      <c r="A4" s="92" t="s">
        <v>15</v>
      </c>
      <c r="B4" s="92" t="s">
        <v>16</v>
      </c>
      <c r="C4" s="92" t="s">
        <v>17</v>
      </c>
      <c r="D4" s="93" t="s">
        <v>18</v>
      </c>
      <c r="E4" s="95" t="s">
        <v>19</v>
      </c>
      <c r="F4" s="96"/>
    </row>
    <row r="5" spans="1:14" ht="57.75" customHeight="1" x14ac:dyDescent="0.25">
      <c r="A5" s="92"/>
      <c r="B5" s="92"/>
      <c r="C5" s="92"/>
      <c r="D5" s="94"/>
      <c r="E5" s="16" t="s">
        <v>20</v>
      </c>
      <c r="F5" s="16" t="s">
        <v>21</v>
      </c>
    </row>
    <row r="6" spans="1:14" x14ac:dyDescent="0.25">
      <c r="A6" s="79" t="s">
        <v>22</v>
      </c>
      <c r="B6" s="80"/>
      <c r="C6" s="80"/>
      <c r="D6" s="80"/>
      <c r="E6" s="80"/>
      <c r="F6" s="81"/>
    </row>
    <row r="7" spans="1:14" ht="78.75" customHeight="1" x14ac:dyDescent="0.25">
      <c r="A7" s="17">
        <v>1</v>
      </c>
      <c r="B7" s="32" t="s">
        <v>39</v>
      </c>
      <c r="C7" s="18" t="s">
        <v>23</v>
      </c>
      <c r="D7" s="33">
        <v>8638</v>
      </c>
      <c r="E7" s="15" t="e">
        <f>#REF!/D7</f>
        <v>#REF!</v>
      </c>
      <c r="F7" s="3" t="e">
        <f>#REF!*24</f>
        <v>#REF!</v>
      </c>
      <c r="G7" s="8"/>
      <c r="H7" s="9"/>
      <c r="I7" s="9"/>
      <c r="J7" s="9"/>
      <c r="K7" s="9"/>
      <c r="L7" s="9"/>
      <c r="M7" s="9"/>
    </row>
    <row r="8" spans="1:14" x14ac:dyDescent="0.25">
      <c r="A8" s="82" t="s">
        <v>24</v>
      </c>
      <c r="B8" s="83"/>
      <c r="C8" s="83"/>
      <c r="D8" s="83"/>
      <c r="E8" s="84"/>
      <c r="F8" s="4" t="e">
        <f>SUM(F7:F7)</f>
        <v>#REF!</v>
      </c>
      <c r="G8" s="10"/>
      <c r="H8" s="11"/>
      <c r="I8" s="11"/>
      <c r="J8" s="11"/>
      <c r="K8" s="11"/>
      <c r="L8" s="11"/>
      <c r="M8" s="11"/>
    </row>
    <row r="9" spans="1:14" ht="15" customHeight="1" x14ac:dyDescent="0.25">
      <c r="A9" s="85" t="s">
        <v>25</v>
      </c>
      <c r="B9" s="86"/>
      <c r="C9" s="86"/>
      <c r="D9" s="86"/>
      <c r="E9" s="86"/>
      <c r="F9" s="87"/>
      <c r="G9" s="10"/>
      <c r="H9" s="11"/>
      <c r="I9" s="11"/>
      <c r="J9" s="11"/>
      <c r="K9" s="11"/>
      <c r="L9" s="11"/>
      <c r="M9" s="11"/>
    </row>
    <row r="10" spans="1:14" ht="39.6" x14ac:dyDescent="0.25">
      <c r="A10" s="19" t="s">
        <v>26</v>
      </c>
      <c r="B10" s="32" t="s">
        <v>40</v>
      </c>
      <c r="C10" s="18" t="s">
        <v>23</v>
      </c>
      <c r="D10" s="33">
        <v>2708.2</v>
      </c>
      <c r="E10" s="20"/>
      <c r="F10" s="29">
        <f>D10*$E$10*24</f>
        <v>0</v>
      </c>
      <c r="G10" s="10"/>
      <c r="H10" s="11"/>
      <c r="I10" s="11"/>
      <c r="J10" s="11"/>
      <c r="K10" s="11"/>
      <c r="L10" s="11"/>
      <c r="M10" s="11"/>
    </row>
    <row r="11" spans="1:14" s="1" customFormat="1" ht="14.4" x14ac:dyDescent="0.3">
      <c r="A11" s="88" t="s">
        <v>27</v>
      </c>
      <c r="B11" s="89"/>
      <c r="C11" s="89"/>
      <c r="D11" s="89"/>
      <c r="E11" s="21"/>
      <c r="F11" s="24">
        <f>SUM(F10:F10)</f>
        <v>0</v>
      </c>
    </row>
    <row r="12" spans="1:14" ht="44.25" customHeight="1" x14ac:dyDescent="0.25">
      <c r="A12" s="79" t="s">
        <v>41</v>
      </c>
      <c r="B12" s="80"/>
      <c r="C12" s="80"/>
      <c r="D12" s="80"/>
      <c r="E12" s="80"/>
      <c r="F12" s="81"/>
      <c r="H12" s="12"/>
    </row>
    <row r="13" spans="1:14" ht="26.4" x14ac:dyDescent="0.25">
      <c r="A13" s="19" t="s">
        <v>28</v>
      </c>
      <c r="B13" s="27" t="s">
        <v>4</v>
      </c>
      <c r="C13" s="28" t="s">
        <v>11</v>
      </c>
      <c r="D13" s="28">
        <v>600</v>
      </c>
      <c r="E13" s="20"/>
      <c r="F13" s="23">
        <f>D13*E13</f>
        <v>0</v>
      </c>
    </row>
    <row r="14" spans="1:14" ht="66" x14ac:dyDescent="0.25">
      <c r="A14" s="19" t="s">
        <v>29</v>
      </c>
      <c r="B14" s="27" t="s">
        <v>5</v>
      </c>
      <c r="C14" s="28" t="s">
        <v>11</v>
      </c>
      <c r="D14" s="28">
        <v>600</v>
      </c>
      <c r="E14" s="20"/>
      <c r="F14" s="23">
        <f t="shared" ref="F14:F20" si="0">D14*E14</f>
        <v>0</v>
      </c>
    </row>
    <row r="15" spans="1:14" ht="52.8" x14ac:dyDescent="0.25">
      <c r="A15" s="19" t="s">
        <v>30</v>
      </c>
      <c r="B15" s="27" t="s">
        <v>10</v>
      </c>
      <c r="C15" s="28" t="s">
        <v>11</v>
      </c>
      <c r="D15" s="28">
        <v>1800</v>
      </c>
      <c r="E15" s="20"/>
      <c r="F15" s="23">
        <f t="shared" si="0"/>
        <v>0</v>
      </c>
    </row>
    <row r="16" spans="1:14" x14ac:dyDescent="0.25">
      <c r="A16" s="26" t="s">
        <v>34</v>
      </c>
      <c r="B16" s="27" t="s">
        <v>6</v>
      </c>
      <c r="C16" s="28" t="s">
        <v>11</v>
      </c>
      <c r="D16" s="28">
        <v>200</v>
      </c>
      <c r="E16" s="20"/>
      <c r="F16" s="23">
        <f t="shared" si="0"/>
        <v>0</v>
      </c>
    </row>
    <row r="17" spans="1:6" x14ac:dyDescent="0.25">
      <c r="A17" s="26" t="s">
        <v>35</v>
      </c>
      <c r="B17" s="27" t="s">
        <v>7</v>
      </c>
      <c r="C17" s="28" t="s">
        <v>11</v>
      </c>
      <c r="D17" s="28">
        <v>400</v>
      </c>
      <c r="E17" s="20"/>
      <c r="F17" s="23">
        <f t="shared" si="0"/>
        <v>0</v>
      </c>
    </row>
    <row r="18" spans="1:6" x14ac:dyDescent="0.25">
      <c r="A18" s="26" t="s">
        <v>36</v>
      </c>
      <c r="B18" s="27" t="s">
        <v>8</v>
      </c>
      <c r="C18" s="28" t="s">
        <v>11</v>
      </c>
      <c r="D18" s="28">
        <v>200</v>
      </c>
      <c r="E18" s="20"/>
      <c r="F18" s="23">
        <f t="shared" si="0"/>
        <v>0</v>
      </c>
    </row>
    <row r="19" spans="1:6" ht="26.4" x14ac:dyDescent="0.25">
      <c r="A19" s="26" t="s">
        <v>37</v>
      </c>
      <c r="B19" s="27" t="s">
        <v>9</v>
      </c>
      <c r="C19" s="28" t="s">
        <v>11</v>
      </c>
      <c r="D19" s="28">
        <v>400</v>
      </c>
      <c r="E19" s="20"/>
      <c r="F19" s="23">
        <f t="shared" si="0"/>
        <v>0</v>
      </c>
    </row>
    <row r="20" spans="1:6" ht="39.6" x14ac:dyDescent="0.25">
      <c r="A20" s="26" t="s">
        <v>38</v>
      </c>
      <c r="B20" s="27" t="s">
        <v>13</v>
      </c>
      <c r="C20" s="28" t="s">
        <v>12</v>
      </c>
      <c r="D20" s="28">
        <v>60</v>
      </c>
      <c r="E20" s="20"/>
      <c r="F20" s="30">
        <f t="shared" si="0"/>
        <v>0</v>
      </c>
    </row>
    <row r="21" spans="1:6" x14ac:dyDescent="0.25">
      <c r="A21" s="97" t="s">
        <v>31</v>
      </c>
      <c r="B21" s="97"/>
      <c r="C21" s="97"/>
      <c r="D21" s="97"/>
      <c r="E21" s="97"/>
      <c r="F21" s="31">
        <f>SUM(F13:F20)</f>
        <v>0</v>
      </c>
    </row>
    <row r="22" spans="1:6" x14ac:dyDescent="0.25">
      <c r="A22" s="97" t="s">
        <v>32</v>
      </c>
      <c r="B22" s="97"/>
      <c r="C22" s="97"/>
      <c r="D22" s="97"/>
      <c r="E22" s="97"/>
      <c r="F22" s="25" t="e">
        <f>F21+F11+F8</f>
        <v>#REF!</v>
      </c>
    </row>
    <row r="23" spans="1:6" x14ac:dyDescent="0.25">
      <c r="C23" s="98"/>
      <c r="D23" s="98"/>
    </row>
    <row r="24" spans="1:6" x14ac:dyDescent="0.25">
      <c r="A24" s="99" t="s">
        <v>33</v>
      </c>
      <c r="B24" s="99"/>
      <c r="C24" s="22">
        <v>24</v>
      </c>
    </row>
  </sheetData>
  <mergeCells count="15">
    <mergeCell ref="A21:E21"/>
    <mergeCell ref="A22:E22"/>
    <mergeCell ref="C23:D23"/>
    <mergeCell ref="A24:B24"/>
    <mergeCell ref="A12:F12"/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3F07-EEDF-4DAB-9A39-626CC1026E34}">
  <dimension ref="A1:F346"/>
  <sheetViews>
    <sheetView tabSelected="1" view="pageBreakPreview" topLeftCell="A139" zoomScale="90" zoomScaleNormal="100" zoomScaleSheetLayoutView="90" workbookViewId="0">
      <selection activeCell="E345" sqref="E345:F345"/>
    </sheetView>
  </sheetViews>
  <sheetFormatPr defaultColWidth="9.109375" defaultRowHeight="13.2" x14ac:dyDescent="0.25"/>
  <cols>
    <col min="1" max="1" width="6" style="34" customWidth="1"/>
    <col min="2" max="2" width="32.109375" style="34" customWidth="1"/>
    <col min="3" max="3" width="9.33203125" style="34" customWidth="1"/>
    <col min="4" max="4" width="11.88671875" style="34" customWidth="1"/>
    <col min="5" max="5" width="9.109375" style="35"/>
    <col min="6" max="6" width="9.109375" style="36"/>
    <col min="7" max="16384" width="9.109375" style="34"/>
  </cols>
  <sheetData>
    <row r="1" spans="1:6" x14ac:dyDescent="0.25">
      <c r="A1" s="107" t="s">
        <v>175</v>
      </c>
      <c r="B1" s="107"/>
      <c r="C1" s="107"/>
      <c r="D1" s="107"/>
      <c r="E1" s="107"/>
      <c r="F1" s="107"/>
    </row>
    <row r="3" spans="1:6" ht="15" customHeight="1" x14ac:dyDescent="0.25">
      <c r="A3" s="108" t="s">
        <v>173</v>
      </c>
      <c r="B3" s="108"/>
      <c r="C3" s="108"/>
      <c r="D3" s="108"/>
      <c r="E3" s="108"/>
      <c r="F3" s="108"/>
    </row>
    <row r="4" spans="1:6" x14ac:dyDescent="0.25">
      <c r="A4" s="108"/>
      <c r="B4" s="108"/>
      <c r="C4" s="108"/>
      <c r="D4" s="108"/>
      <c r="E4" s="108"/>
      <c r="F4" s="108"/>
    </row>
    <row r="5" spans="1:6" x14ac:dyDescent="0.25">
      <c r="A5" s="108"/>
      <c r="B5" s="108"/>
      <c r="C5" s="108"/>
      <c r="D5" s="108"/>
      <c r="E5" s="108"/>
      <c r="F5" s="108"/>
    </row>
    <row r="6" spans="1:6" x14ac:dyDescent="0.25">
      <c r="A6" s="108"/>
      <c r="B6" s="108"/>
      <c r="C6" s="108"/>
      <c r="D6" s="108"/>
      <c r="E6" s="108"/>
      <c r="F6" s="108"/>
    </row>
    <row r="7" spans="1:6" x14ac:dyDescent="0.25">
      <c r="A7" s="108"/>
      <c r="B7" s="108"/>
      <c r="C7" s="108"/>
      <c r="D7" s="108"/>
      <c r="E7" s="108"/>
      <c r="F7" s="108"/>
    </row>
    <row r="8" spans="1:6" x14ac:dyDescent="0.25">
      <c r="A8" s="108"/>
      <c r="B8" s="108"/>
      <c r="C8" s="108"/>
      <c r="D8" s="108"/>
      <c r="E8" s="108"/>
      <c r="F8" s="108"/>
    </row>
    <row r="9" spans="1:6" x14ac:dyDescent="0.25">
      <c r="A9" s="108"/>
      <c r="B9" s="108"/>
      <c r="C9" s="108"/>
      <c r="D9" s="108"/>
      <c r="E9" s="108"/>
      <c r="F9" s="108"/>
    </row>
    <row r="10" spans="1:6" x14ac:dyDescent="0.25">
      <c r="A10" s="108"/>
      <c r="B10" s="108"/>
      <c r="C10" s="108"/>
      <c r="D10" s="108"/>
      <c r="E10" s="108"/>
      <c r="F10" s="108"/>
    </row>
    <row r="11" spans="1:6" x14ac:dyDescent="0.25">
      <c r="A11" s="108"/>
      <c r="B11" s="108"/>
      <c r="C11" s="108"/>
      <c r="D11" s="108"/>
      <c r="E11" s="108"/>
      <c r="F11" s="108"/>
    </row>
    <row r="12" spans="1:6" x14ac:dyDescent="0.25">
      <c r="A12" s="109" t="s">
        <v>51</v>
      </c>
      <c r="B12" s="109"/>
      <c r="C12" s="109"/>
      <c r="D12" s="109"/>
      <c r="E12" s="109"/>
      <c r="F12" s="109"/>
    </row>
    <row r="13" spans="1:6" ht="102.75" customHeight="1" x14ac:dyDescent="0.25">
      <c r="A13" s="118" t="s">
        <v>52</v>
      </c>
      <c r="B13" s="118"/>
      <c r="C13" s="113" t="s">
        <v>49</v>
      </c>
      <c r="D13" s="113"/>
      <c r="E13" s="114" t="s">
        <v>50</v>
      </c>
      <c r="F13" s="114"/>
    </row>
    <row r="14" spans="1:6" ht="83.25" customHeight="1" x14ac:dyDescent="0.25">
      <c r="A14" s="119" t="s">
        <v>399</v>
      </c>
      <c r="B14" s="119"/>
      <c r="C14" s="115">
        <f>E14/959.1</f>
        <v>0</v>
      </c>
      <c r="D14" s="115"/>
      <c r="E14" s="116">
        <f>'Структура цены'!F95</f>
        <v>0</v>
      </c>
      <c r="F14" s="117"/>
    </row>
    <row r="15" spans="1:6" x14ac:dyDescent="0.25">
      <c r="A15" s="110" t="s">
        <v>400</v>
      </c>
      <c r="B15" s="110"/>
      <c r="C15" s="110"/>
      <c r="D15" s="110"/>
      <c r="E15" s="111">
        <f>24*E14</f>
        <v>0</v>
      </c>
      <c r="F15" s="111"/>
    </row>
    <row r="16" spans="1:6" ht="28.5" customHeight="1" x14ac:dyDescent="0.25">
      <c r="A16" s="112" t="s">
        <v>172</v>
      </c>
      <c r="B16" s="112"/>
      <c r="C16" s="112"/>
      <c r="D16" s="112"/>
      <c r="E16" s="112"/>
      <c r="F16" s="112"/>
    </row>
    <row r="17" spans="1:6" ht="63" customHeight="1" x14ac:dyDescent="0.25">
      <c r="A17" s="63" t="s">
        <v>53</v>
      </c>
      <c r="B17" s="64" t="s">
        <v>54</v>
      </c>
      <c r="C17" s="64" t="s">
        <v>55</v>
      </c>
      <c r="D17" s="64" t="s">
        <v>174</v>
      </c>
      <c r="E17" s="120" t="s">
        <v>56</v>
      </c>
      <c r="F17" s="120"/>
    </row>
    <row r="18" spans="1:6" x14ac:dyDescent="0.25">
      <c r="A18" s="64">
        <v>1</v>
      </c>
      <c r="B18" s="104" t="s">
        <v>57</v>
      </c>
      <c r="C18" s="105"/>
      <c r="D18" s="105"/>
      <c r="E18" s="105"/>
      <c r="F18" s="106"/>
    </row>
    <row r="19" spans="1:6" ht="26.4" x14ac:dyDescent="0.25">
      <c r="A19" s="64">
        <v>2</v>
      </c>
      <c r="B19" s="67" t="s">
        <v>404</v>
      </c>
      <c r="C19" s="66" t="s">
        <v>58</v>
      </c>
      <c r="D19" s="66">
        <v>200</v>
      </c>
      <c r="E19" s="100">
        <v>0</v>
      </c>
      <c r="F19" s="101"/>
    </row>
    <row r="20" spans="1:6" ht="39.6" x14ac:dyDescent="0.25">
      <c r="A20" s="64">
        <v>3</v>
      </c>
      <c r="B20" s="67" t="s">
        <v>405</v>
      </c>
      <c r="C20" s="66" t="s">
        <v>58</v>
      </c>
      <c r="D20" s="66">
        <v>200</v>
      </c>
      <c r="E20" s="100">
        <v>0</v>
      </c>
      <c r="F20" s="101"/>
    </row>
    <row r="21" spans="1:6" x14ac:dyDescent="0.25">
      <c r="A21" s="64">
        <v>4</v>
      </c>
      <c r="B21" s="67" t="s">
        <v>59</v>
      </c>
      <c r="C21" s="66" t="s">
        <v>58</v>
      </c>
      <c r="D21" s="66">
        <v>200</v>
      </c>
      <c r="E21" s="100">
        <v>0</v>
      </c>
      <c r="F21" s="101"/>
    </row>
    <row r="22" spans="1:6" ht="26.4" x14ac:dyDescent="0.25">
      <c r="A22" s="64">
        <v>5</v>
      </c>
      <c r="B22" s="67" t="s">
        <v>60</v>
      </c>
      <c r="C22" s="66" t="s">
        <v>58</v>
      </c>
      <c r="D22" s="66">
        <v>200</v>
      </c>
      <c r="E22" s="100">
        <v>0</v>
      </c>
      <c r="F22" s="101"/>
    </row>
    <row r="23" spans="1:6" x14ac:dyDescent="0.25">
      <c r="A23" s="64">
        <v>6</v>
      </c>
      <c r="B23" s="67" t="s">
        <v>61</v>
      </c>
      <c r="C23" s="66" t="s">
        <v>58</v>
      </c>
      <c r="D23" s="66">
        <v>200</v>
      </c>
      <c r="E23" s="100">
        <v>0</v>
      </c>
      <c r="F23" s="101"/>
    </row>
    <row r="24" spans="1:6" ht="26.4" x14ac:dyDescent="0.25">
      <c r="A24" s="64">
        <v>7</v>
      </c>
      <c r="B24" s="67" t="s">
        <v>176</v>
      </c>
      <c r="C24" s="68" t="s">
        <v>68</v>
      </c>
      <c r="D24" s="68">
        <v>5</v>
      </c>
      <c r="E24" s="100">
        <v>0</v>
      </c>
      <c r="F24" s="101"/>
    </row>
    <row r="25" spans="1:6" ht="26.4" x14ac:dyDescent="0.25">
      <c r="A25" s="64">
        <v>8</v>
      </c>
      <c r="B25" s="67" t="s">
        <v>177</v>
      </c>
      <c r="C25" s="68" t="s">
        <v>68</v>
      </c>
      <c r="D25" s="68">
        <v>5</v>
      </c>
      <c r="E25" s="100">
        <v>0</v>
      </c>
      <c r="F25" s="101"/>
    </row>
    <row r="26" spans="1:6" x14ac:dyDescent="0.25">
      <c r="A26" s="64">
        <v>9</v>
      </c>
      <c r="B26" s="67" t="s">
        <v>178</v>
      </c>
      <c r="C26" s="68" t="s">
        <v>68</v>
      </c>
      <c r="D26" s="68">
        <v>10</v>
      </c>
      <c r="E26" s="100">
        <v>0</v>
      </c>
      <c r="F26" s="101"/>
    </row>
    <row r="27" spans="1:6" x14ac:dyDescent="0.25">
      <c r="A27" s="64">
        <v>10</v>
      </c>
      <c r="B27" s="67" t="s">
        <v>62</v>
      </c>
      <c r="C27" s="66" t="s">
        <v>63</v>
      </c>
      <c r="D27" s="66">
        <v>80</v>
      </c>
      <c r="E27" s="100">
        <v>0</v>
      </c>
      <c r="F27" s="101"/>
    </row>
    <row r="28" spans="1:6" ht="52.8" x14ac:dyDescent="0.25">
      <c r="A28" s="64">
        <v>11</v>
      </c>
      <c r="B28" s="67" t="s">
        <v>179</v>
      </c>
      <c r="C28" s="68" t="s">
        <v>68</v>
      </c>
      <c r="D28" s="68">
        <v>80</v>
      </c>
      <c r="E28" s="100">
        <v>0</v>
      </c>
      <c r="F28" s="101"/>
    </row>
    <row r="29" spans="1:6" ht="26.4" x14ac:dyDescent="0.25">
      <c r="A29" s="64">
        <v>12</v>
      </c>
      <c r="B29" s="67" t="s">
        <v>180</v>
      </c>
      <c r="C29" s="68" t="s">
        <v>68</v>
      </c>
      <c r="D29" s="68">
        <v>100</v>
      </c>
      <c r="E29" s="100">
        <v>0</v>
      </c>
      <c r="F29" s="101"/>
    </row>
    <row r="30" spans="1:6" ht="26.4" x14ac:dyDescent="0.25">
      <c r="A30" s="64">
        <v>13</v>
      </c>
      <c r="B30" s="67" t="s">
        <v>181</v>
      </c>
      <c r="C30" s="68" t="s">
        <v>68</v>
      </c>
      <c r="D30" s="68">
        <v>100</v>
      </c>
      <c r="E30" s="100">
        <v>0</v>
      </c>
      <c r="F30" s="101"/>
    </row>
    <row r="31" spans="1:6" ht="26.4" x14ac:dyDescent="0.25">
      <c r="A31" s="64">
        <v>14</v>
      </c>
      <c r="B31" s="67" t="s">
        <v>182</v>
      </c>
      <c r="C31" s="68" t="s">
        <v>68</v>
      </c>
      <c r="D31" s="68">
        <v>100</v>
      </c>
      <c r="E31" s="100">
        <v>0</v>
      </c>
      <c r="F31" s="101"/>
    </row>
    <row r="32" spans="1:6" x14ac:dyDescent="0.25">
      <c r="A32" s="64">
        <v>15</v>
      </c>
      <c r="B32" s="67" t="s">
        <v>183</v>
      </c>
      <c r="C32" s="66" t="s">
        <v>97</v>
      </c>
      <c r="D32" s="66">
        <v>100</v>
      </c>
      <c r="E32" s="100">
        <v>0</v>
      </c>
      <c r="F32" s="101"/>
    </row>
    <row r="33" spans="1:6" ht="39.6" x14ac:dyDescent="0.25">
      <c r="A33" s="64">
        <v>16</v>
      </c>
      <c r="B33" s="67" t="s">
        <v>184</v>
      </c>
      <c r="C33" s="66" t="s">
        <v>68</v>
      </c>
      <c r="D33" s="66">
        <v>100</v>
      </c>
      <c r="E33" s="100">
        <v>0</v>
      </c>
      <c r="F33" s="101"/>
    </row>
    <row r="34" spans="1:6" ht="39.6" x14ac:dyDescent="0.25">
      <c r="A34" s="64">
        <v>17</v>
      </c>
      <c r="B34" s="67" t="s">
        <v>406</v>
      </c>
      <c r="C34" s="66" t="s">
        <v>68</v>
      </c>
      <c r="D34" s="66">
        <v>100</v>
      </c>
      <c r="E34" s="100">
        <v>0</v>
      </c>
      <c r="F34" s="101"/>
    </row>
    <row r="35" spans="1:6" ht="26.4" x14ac:dyDescent="0.25">
      <c r="A35" s="64">
        <v>18</v>
      </c>
      <c r="B35" s="67" t="s">
        <v>407</v>
      </c>
      <c r="C35" s="66" t="s">
        <v>58</v>
      </c>
      <c r="D35" s="66">
        <v>50</v>
      </c>
      <c r="E35" s="100">
        <v>0</v>
      </c>
      <c r="F35" s="101"/>
    </row>
    <row r="36" spans="1:6" x14ac:dyDescent="0.25">
      <c r="A36" s="64">
        <v>19</v>
      </c>
      <c r="B36" s="67" t="s">
        <v>185</v>
      </c>
      <c r="C36" s="66" t="s">
        <v>58</v>
      </c>
      <c r="D36" s="66">
        <v>50</v>
      </c>
      <c r="E36" s="100">
        <v>0</v>
      </c>
      <c r="F36" s="101"/>
    </row>
    <row r="37" spans="1:6" x14ac:dyDescent="0.25">
      <c r="A37" s="64">
        <v>20</v>
      </c>
      <c r="B37" s="67" t="s">
        <v>185</v>
      </c>
      <c r="C37" s="66" t="s">
        <v>58</v>
      </c>
      <c r="D37" s="66">
        <v>50</v>
      </c>
      <c r="E37" s="100">
        <v>0</v>
      </c>
      <c r="F37" s="101"/>
    </row>
    <row r="38" spans="1:6" x14ac:dyDescent="0.25">
      <c r="A38" s="64">
        <v>21</v>
      </c>
      <c r="B38" s="67" t="s">
        <v>186</v>
      </c>
      <c r="C38" s="66" t="s">
        <v>187</v>
      </c>
      <c r="D38" s="66">
        <v>50</v>
      </c>
      <c r="E38" s="100">
        <v>0</v>
      </c>
      <c r="F38" s="101"/>
    </row>
    <row r="39" spans="1:6" ht="26.4" x14ac:dyDescent="0.25">
      <c r="A39" s="64">
        <v>22</v>
      </c>
      <c r="B39" s="67" t="s">
        <v>188</v>
      </c>
      <c r="C39" s="66" t="s">
        <v>187</v>
      </c>
      <c r="D39" s="66">
        <v>50</v>
      </c>
      <c r="E39" s="100">
        <v>0</v>
      </c>
      <c r="F39" s="101"/>
    </row>
    <row r="40" spans="1:6" x14ac:dyDescent="0.25">
      <c r="A40" s="64">
        <v>23</v>
      </c>
      <c r="B40" s="67" t="s">
        <v>189</v>
      </c>
      <c r="C40" s="66" t="s">
        <v>187</v>
      </c>
      <c r="D40" s="66">
        <v>50</v>
      </c>
      <c r="E40" s="100">
        <v>0</v>
      </c>
      <c r="F40" s="101"/>
    </row>
    <row r="41" spans="1:6" ht="26.4" x14ac:dyDescent="0.25">
      <c r="A41" s="64">
        <v>24</v>
      </c>
      <c r="B41" s="67" t="s">
        <v>190</v>
      </c>
      <c r="C41" s="66" t="s">
        <v>187</v>
      </c>
      <c r="D41" s="66">
        <v>50</v>
      </c>
      <c r="E41" s="100">
        <v>0</v>
      </c>
      <c r="F41" s="101"/>
    </row>
    <row r="42" spans="1:6" ht="26.4" x14ac:dyDescent="0.25">
      <c r="A42" s="64">
        <v>25</v>
      </c>
      <c r="B42" s="67" t="s">
        <v>191</v>
      </c>
      <c r="C42" s="66" t="s">
        <v>187</v>
      </c>
      <c r="D42" s="66">
        <v>50</v>
      </c>
      <c r="E42" s="100">
        <v>0</v>
      </c>
      <c r="F42" s="101"/>
    </row>
    <row r="43" spans="1:6" ht="26.4" x14ac:dyDescent="0.25">
      <c r="A43" s="64">
        <v>26</v>
      </c>
      <c r="B43" s="67" t="s">
        <v>192</v>
      </c>
      <c r="C43" s="66" t="s">
        <v>187</v>
      </c>
      <c r="D43" s="66">
        <v>50</v>
      </c>
      <c r="E43" s="100">
        <v>0</v>
      </c>
      <c r="F43" s="101"/>
    </row>
    <row r="44" spans="1:6" ht="26.4" x14ac:dyDescent="0.25">
      <c r="A44" s="64">
        <v>27</v>
      </c>
      <c r="B44" s="67" t="s">
        <v>193</v>
      </c>
      <c r="C44" s="66" t="s">
        <v>68</v>
      </c>
      <c r="D44" s="66">
        <v>120</v>
      </c>
      <c r="E44" s="100">
        <v>0</v>
      </c>
      <c r="F44" s="101"/>
    </row>
    <row r="45" spans="1:6" x14ac:dyDescent="0.25">
      <c r="A45" s="64">
        <v>28</v>
      </c>
      <c r="B45" s="67" t="s">
        <v>194</v>
      </c>
      <c r="C45" s="66" t="s">
        <v>68</v>
      </c>
      <c r="D45" s="66">
        <v>120</v>
      </c>
      <c r="E45" s="100">
        <v>0</v>
      </c>
      <c r="F45" s="101"/>
    </row>
    <row r="46" spans="1:6" ht="26.4" x14ac:dyDescent="0.25">
      <c r="A46" s="64">
        <v>29</v>
      </c>
      <c r="B46" s="67" t="s">
        <v>64</v>
      </c>
      <c r="C46" s="66" t="s">
        <v>58</v>
      </c>
      <c r="D46" s="66">
        <v>120</v>
      </c>
      <c r="E46" s="100">
        <v>0</v>
      </c>
      <c r="F46" s="101"/>
    </row>
    <row r="47" spans="1:6" x14ac:dyDescent="0.25">
      <c r="A47" s="64">
        <v>30</v>
      </c>
      <c r="B47" s="67" t="s">
        <v>195</v>
      </c>
      <c r="C47" s="66" t="s">
        <v>68</v>
      </c>
      <c r="D47" s="66">
        <v>120</v>
      </c>
      <c r="E47" s="100">
        <v>0</v>
      </c>
      <c r="F47" s="101"/>
    </row>
    <row r="48" spans="1:6" x14ac:dyDescent="0.25">
      <c r="A48" s="64">
        <v>31</v>
      </c>
      <c r="B48" s="67" t="s">
        <v>196</v>
      </c>
      <c r="C48" s="66" t="s">
        <v>97</v>
      </c>
      <c r="D48" s="66">
        <v>120</v>
      </c>
      <c r="E48" s="100">
        <v>0</v>
      </c>
      <c r="F48" s="101"/>
    </row>
    <row r="49" spans="1:6" x14ac:dyDescent="0.25">
      <c r="A49" s="64">
        <v>32</v>
      </c>
      <c r="B49" s="69" t="s">
        <v>65</v>
      </c>
      <c r="C49" s="66" t="s">
        <v>66</v>
      </c>
      <c r="D49" s="66">
        <v>100</v>
      </c>
      <c r="E49" s="100">
        <v>0</v>
      </c>
      <c r="F49" s="101"/>
    </row>
    <row r="50" spans="1:6" x14ac:dyDescent="0.25">
      <c r="A50" s="64">
        <v>33</v>
      </c>
      <c r="B50" s="67" t="s">
        <v>67</v>
      </c>
      <c r="C50" s="66" t="s">
        <v>68</v>
      </c>
      <c r="D50" s="66">
        <v>50</v>
      </c>
      <c r="E50" s="100">
        <v>0</v>
      </c>
      <c r="F50" s="101"/>
    </row>
    <row r="51" spans="1:6" x14ac:dyDescent="0.25">
      <c r="A51" s="64">
        <v>34</v>
      </c>
      <c r="B51" s="67" t="s">
        <v>69</v>
      </c>
      <c r="C51" s="66" t="s">
        <v>68</v>
      </c>
      <c r="D51" s="66">
        <v>40</v>
      </c>
      <c r="E51" s="100">
        <v>0</v>
      </c>
      <c r="F51" s="101"/>
    </row>
    <row r="52" spans="1:6" x14ac:dyDescent="0.25">
      <c r="A52" s="64">
        <v>35</v>
      </c>
      <c r="B52" s="67" t="s">
        <v>197</v>
      </c>
      <c r="C52" s="66" t="s">
        <v>97</v>
      </c>
      <c r="D52" s="66">
        <v>40</v>
      </c>
      <c r="E52" s="100">
        <v>0</v>
      </c>
      <c r="F52" s="101"/>
    </row>
    <row r="53" spans="1:6" x14ac:dyDescent="0.25">
      <c r="A53" s="64">
        <v>36</v>
      </c>
      <c r="B53" s="67" t="s">
        <v>198</v>
      </c>
      <c r="C53" s="66" t="s">
        <v>68</v>
      </c>
      <c r="D53" s="66">
        <v>120</v>
      </c>
      <c r="E53" s="100">
        <v>0</v>
      </c>
      <c r="F53" s="101"/>
    </row>
    <row r="54" spans="1:6" x14ac:dyDescent="0.25">
      <c r="A54" s="64">
        <v>37</v>
      </c>
      <c r="B54" s="67" t="s">
        <v>199</v>
      </c>
      <c r="C54" s="66" t="s">
        <v>58</v>
      </c>
      <c r="D54" s="66">
        <v>240</v>
      </c>
      <c r="E54" s="100">
        <v>0</v>
      </c>
      <c r="F54" s="101"/>
    </row>
    <row r="55" spans="1:6" ht="26.4" x14ac:dyDescent="0.25">
      <c r="A55" s="64">
        <v>38</v>
      </c>
      <c r="B55" s="67" t="s">
        <v>200</v>
      </c>
      <c r="C55" s="66" t="s">
        <v>58</v>
      </c>
      <c r="D55" s="66">
        <v>120</v>
      </c>
      <c r="E55" s="100">
        <v>0</v>
      </c>
      <c r="F55" s="101"/>
    </row>
    <row r="56" spans="1:6" ht="26.4" x14ac:dyDescent="0.25">
      <c r="A56" s="64">
        <v>39</v>
      </c>
      <c r="B56" s="67" t="s">
        <v>201</v>
      </c>
      <c r="C56" s="66" t="s">
        <v>58</v>
      </c>
      <c r="D56" s="66">
        <v>120</v>
      </c>
      <c r="E56" s="100">
        <v>0</v>
      </c>
      <c r="F56" s="101"/>
    </row>
    <row r="57" spans="1:6" x14ac:dyDescent="0.25">
      <c r="A57" s="64">
        <v>40</v>
      </c>
      <c r="B57" s="67" t="s">
        <v>202</v>
      </c>
      <c r="C57" s="66" t="s">
        <v>68</v>
      </c>
      <c r="D57" s="66">
        <v>50</v>
      </c>
      <c r="E57" s="100">
        <v>0</v>
      </c>
      <c r="F57" s="101"/>
    </row>
    <row r="58" spans="1:6" x14ac:dyDescent="0.25">
      <c r="A58" s="64">
        <v>41</v>
      </c>
      <c r="B58" s="67" t="s">
        <v>203</v>
      </c>
      <c r="C58" s="66" t="s">
        <v>58</v>
      </c>
      <c r="D58" s="66">
        <v>120</v>
      </c>
      <c r="E58" s="100">
        <v>0</v>
      </c>
      <c r="F58" s="101"/>
    </row>
    <row r="59" spans="1:6" x14ac:dyDescent="0.25">
      <c r="A59" s="64">
        <v>42</v>
      </c>
      <c r="B59" s="67" t="s">
        <v>70</v>
      </c>
      <c r="C59" s="66" t="s">
        <v>58</v>
      </c>
      <c r="D59" s="66">
        <v>150</v>
      </c>
      <c r="E59" s="100">
        <v>0</v>
      </c>
      <c r="F59" s="101"/>
    </row>
    <row r="60" spans="1:6" ht="26.4" x14ac:dyDescent="0.25">
      <c r="A60" s="64">
        <v>43</v>
      </c>
      <c r="B60" s="67" t="s">
        <v>71</v>
      </c>
      <c r="C60" s="66" t="s">
        <v>68</v>
      </c>
      <c r="D60" s="66">
        <v>120</v>
      </c>
      <c r="E60" s="100">
        <v>0</v>
      </c>
      <c r="F60" s="101"/>
    </row>
    <row r="61" spans="1:6" x14ac:dyDescent="0.25">
      <c r="A61" s="64">
        <v>44</v>
      </c>
      <c r="B61" s="70" t="s">
        <v>72</v>
      </c>
      <c r="C61" s="71" t="s">
        <v>68</v>
      </c>
      <c r="D61" s="71">
        <v>200</v>
      </c>
      <c r="E61" s="100">
        <v>0</v>
      </c>
      <c r="F61" s="101"/>
    </row>
    <row r="62" spans="1:6" x14ac:dyDescent="0.25">
      <c r="A62" s="64">
        <v>45</v>
      </c>
      <c r="B62" s="67" t="s">
        <v>204</v>
      </c>
      <c r="C62" s="66" t="s">
        <v>58</v>
      </c>
      <c r="D62" s="66">
        <v>150</v>
      </c>
      <c r="E62" s="100">
        <v>0</v>
      </c>
      <c r="F62" s="101"/>
    </row>
    <row r="63" spans="1:6" ht="26.4" x14ac:dyDescent="0.25">
      <c r="A63" s="64">
        <v>46</v>
      </c>
      <c r="B63" s="67" t="s">
        <v>205</v>
      </c>
      <c r="C63" s="66" t="s">
        <v>97</v>
      </c>
      <c r="D63" s="66">
        <v>30</v>
      </c>
      <c r="E63" s="100">
        <v>0</v>
      </c>
      <c r="F63" s="101"/>
    </row>
    <row r="64" spans="1:6" x14ac:dyDescent="0.25">
      <c r="A64" s="64">
        <v>47</v>
      </c>
      <c r="B64" s="67" t="s">
        <v>73</v>
      </c>
      <c r="C64" s="66" t="s">
        <v>74</v>
      </c>
      <c r="D64" s="66">
        <v>150</v>
      </c>
      <c r="E64" s="100">
        <v>0</v>
      </c>
      <c r="F64" s="101"/>
    </row>
    <row r="65" spans="1:6" x14ac:dyDescent="0.25">
      <c r="A65" s="64">
        <v>48</v>
      </c>
      <c r="B65" s="67" t="s">
        <v>408</v>
      </c>
      <c r="C65" s="66" t="s">
        <v>68</v>
      </c>
      <c r="D65" s="66">
        <v>20</v>
      </c>
      <c r="E65" s="100">
        <v>0</v>
      </c>
      <c r="F65" s="101"/>
    </row>
    <row r="66" spans="1:6" x14ac:dyDescent="0.25">
      <c r="A66" s="64">
        <v>49</v>
      </c>
      <c r="B66" s="67" t="s">
        <v>409</v>
      </c>
      <c r="C66" s="66" t="s">
        <v>68</v>
      </c>
      <c r="D66" s="66">
        <v>120</v>
      </c>
      <c r="E66" s="100">
        <v>0</v>
      </c>
      <c r="F66" s="101"/>
    </row>
    <row r="67" spans="1:6" ht="39.6" x14ac:dyDescent="0.25">
      <c r="A67" s="64">
        <v>50</v>
      </c>
      <c r="B67" s="67" t="s">
        <v>206</v>
      </c>
      <c r="C67" s="66" t="s">
        <v>58</v>
      </c>
      <c r="D67" s="66">
        <v>150</v>
      </c>
      <c r="E67" s="100">
        <v>0</v>
      </c>
      <c r="F67" s="101"/>
    </row>
    <row r="68" spans="1:6" ht="26.4" x14ac:dyDescent="0.25">
      <c r="A68" s="64">
        <v>51</v>
      </c>
      <c r="B68" s="67" t="s">
        <v>207</v>
      </c>
      <c r="C68" s="66" t="s">
        <v>58</v>
      </c>
      <c r="D68" s="66">
        <v>150</v>
      </c>
      <c r="E68" s="100">
        <v>0</v>
      </c>
      <c r="F68" s="101"/>
    </row>
    <row r="69" spans="1:6" ht="26.4" x14ac:dyDescent="0.25">
      <c r="A69" s="64">
        <v>52</v>
      </c>
      <c r="B69" s="67" t="s">
        <v>208</v>
      </c>
      <c r="C69" s="66" t="s">
        <v>58</v>
      </c>
      <c r="D69" s="66">
        <v>150</v>
      </c>
      <c r="E69" s="100">
        <v>0</v>
      </c>
      <c r="F69" s="101"/>
    </row>
    <row r="70" spans="1:6" ht="26.4" x14ac:dyDescent="0.25">
      <c r="A70" s="64">
        <v>53</v>
      </c>
      <c r="B70" s="67" t="s">
        <v>209</v>
      </c>
      <c r="C70" s="66" t="s">
        <v>58</v>
      </c>
      <c r="D70" s="66">
        <v>150</v>
      </c>
      <c r="E70" s="100">
        <v>0</v>
      </c>
      <c r="F70" s="101"/>
    </row>
    <row r="71" spans="1:6" ht="26.4" x14ac:dyDescent="0.25">
      <c r="A71" s="64">
        <v>54</v>
      </c>
      <c r="B71" s="67" t="s">
        <v>210</v>
      </c>
      <c r="C71" s="66" t="s">
        <v>58</v>
      </c>
      <c r="D71" s="66">
        <v>150</v>
      </c>
      <c r="E71" s="100">
        <v>0</v>
      </c>
      <c r="F71" s="101"/>
    </row>
    <row r="72" spans="1:6" ht="26.4" x14ac:dyDescent="0.25">
      <c r="A72" s="64">
        <v>55</v>
      </c>
      <c r="B72" s="67" t="s">
        <v>211</v>
      </c>
      <c r="C72" s="66" t="s">
        <v>58</v>
      </c>
      <c r="D72" s="66">
        <v>150</v>
      </c>
      <c r="E72" s="100">
        <v>0</v>
      </c>
      <c r="F72" s="101"/>
    </row>
    <row r="73" spans="1:6" ht="26.4" x14ac:dyDescent="0.25">
      <c r="A73" s="64">
        <v>56</v>
      </c>
      <c r="B73" s="67" t="s">
        <v>212</v>
      </c>
      <c r="C73" s="66" t="s">
        <v>58</v>
      </c>
      <c r="D73" s="66">
        <v>150</v>
      </c>
      <c r="E73" s="100">
        <v>0</v>
      </c>
      <c r="F73" s="101"/>
    </row>
    <row r="74" spans="1:6" ht="26.4" x14ac:dyDescent="0.25">
      <c r="A74" s="64">
        <v>57</v>
      </c>
      <c r="B74" s="67" t="s">
        <v>213</v>
      </c>
      <c r="C74" s="66" t="s">
        <v>58</v>
      </c>
      <c r="D74" s="66">
        <v>150</v>
      </c>
      <c r="E74" s="100">
        <v>0</v>
      </c>
      <c r="F74" s="101"/>
    </row>
    <row r="75" spans="1:6" ht="26.4" x14ac:dyDescent="0.25">
      <c r="A75" s="64">
        <v>58</v>
      </c>
      <c r="B75" s="67" t="s">
        <v>214</v>
      </c>
      <c r="C75" s="66" t="s">
        <v>58</v>
      </c>
      <c r="D75" s="66">
        <v>150</v>
      </c>
      <c r="E75" s="100">
        <v>0</v>
      </c>
      <c r="F75" s="101"/>
    </row>
    <row r="76" spans="1:6" ht="26.4" x14ac:dyDescent="0.25">
      <c r="A76" s="64">
        <v>59</v>
      </c>
      <c r="B76" s="67" t="s">
        <v>215</v>
      </c>
      <c r="C76" s="66" t="s">
        <v>58</v>
      </c>
      <c r="D76" s="66">
        <v>150</v>
      </c>
      <c r="E76" s="100">
        <v>0</v>
      </c>
      <c r="F76" s="101"/>
    </row>
    <row r="77" spans="1:6" ht="26.4" x14ac:dyDescent="0.25">
      <c r="A77" s="64">
        <v>60</v>
      </c>
      <c r="B77" s="67" t="s">
        <v>216</v>
      </c>
      <c r="C77" s="66" t="s">
        <v>58</v>
      </c>
      <c r="D77" s="66">
        <v>150</v>
      </c>
      <c r="E77" s="100">
        <v>0</v>
      </c>
      <c r="F77" s="101"/>
    </row>
    <row r="78" spans="1:6" ht="26.4" x14ac:dyDescent="0.25">
      <c r="A78" s="64">
        <v>61</v>
      </c>
      <c r="B78" s="67" t="s">
        <v>217</v>
      </c>
      <c r="C78" s="66" t="s">
        <v>58</v>
      </c>
      <c r="D78" s="66">
        <v>200</v>
      </c>
      <c r="E78" s="100">
        <v>0</v>
      </c>
      <c r="F78" s="101"/>
    </row>
    <row r="79" spans="1:6" x14ac:dyDescent="0.25">
      <c r="A79" s="64">
        <v>62</v>
      </c>
      <c r="B79" s="67" t="s">
        <v>218</v>
      </c>
      <c r="C79" s="66" t="s">
        <v>58</v>
      </c>
      <c r="D79" s="66">
        <v>50</v>
      </c>
      <c r="E79" s="100">
        <v>0</v>
      </c>
      <c r="F79" s="101"/>
    </row>
    <row r="80" spans="1:6" x14ac:dyDescent="0.25">
      <c r="A80" s="64">
        <v>63</v>
      </c>
      <c r="B80" s="67" t="s">
        <v>219</v>
      </c>
      <c r="C80" s="66" t="s">
        <v>58</v>
      </c>
      <c r="D80" s="66">
        <v>50</v>
      </c>
      <c r="E80" s="100">
        <v>0</v>
      </c>
      <c r="F80" s="101"/>
    </row>
    <row r="81" spans="1:6" x14ac:dyDescent="0.25">
      <c r="A81" s="64">
        <v>64</v>
      </c>
      <c r="B81" s="67" t="s">
        <v>220</v>
      </c>
      <c r="C81" s="66" t="s">
        <v>97</v>
      </c>
      <c r="D81" s="66">
        <v>50</v>
      </c>
      <c r="E81" s="100">
        <v>0</v>
      </c>
      <c r="F81" s="101"/>
    </row>
    <row r="82" spans="1:6" x14ac:dyDescent="0.25">
      <c r="A82" s="64">
        <v>65</v>
      </c>
      <c r="B82" s="67" t="s">
        <v>75</v>
      </c>
      <c r="C82" s="66" t="s">
        <v>58</v>
      </c>
      <c r="D82" s="66">
        <v>150</v>
      </c>
      <c r="E82" s="100">
        <v>0</v>
      </c>
      <c r="F82" s="101"/>
    </row>
    <row r="83" spans="1:6" x14ac:dyDescent="0.25">
      <c r="A83" s="64">
        <v>66</v>
      </c>
      <c r="B83" s="67" t="s">
        <v>76</v>
      </c>
      <c r="C83" s="66" t="s">
        <v>58</v>
      </c>
      <c r="D83" s="66">
        <v>150</v>
      </c>
      <c r="E83" s="100">
        <v>0</v>
      </c>
      <c r="F83" s="101"/>
    </row>
    <row r="84" spans="1:6" x14ac:dyDescent="0.25">
      <c r="A84" s="64">
        <v>67</v>
      </c>
      <c r="B84" s="67" t="s">
        <v>77</v>
      </c>
      <c r="C84" s="66" t="s">
        <v>58</v>
      </c>
      <c r="D84" s="66">
        <v>150</v>
      </c>
      <c r="E84" s="100">
        <v>0</v>
      </c>
      <c r="F84" s="101"/>
    </row>
    <row r="85" spans="1:6" x14ac:dyDescent="0.25">
      <c r="A85" s="64">
        <v>68</v>
      </c>
      <c r="B85" s="67" t="s">
        <v>78</v>
      </c>
      <c r="C85" s="66" t="s">
        <v>58</v>
      </c>
      <c r="D85" s="66">
        <v>150</v>
      </c>
      <c r="E85" s="100">
        <v>0</v>
      </c>
      <c r="F85" s="101"/>
    </row>
    <row r="86" spans="1:6" x14ac:dyDescent="0.25">
      <c r="A86" s="64">
        <v>69</v>
      </c>
      <c r="B86" s="67" t="s">
        <v>79</v>
      </c>
      <c r="C86" s="66" t="s">
        <v>58</v>
      </c>
      <c r="D86" s="66">
        <v>150</v>
      </c>
      <c r="E86" s="100">
        <v>0</v>
      </c>
      <c r="F86" s="101"/>
    </row>
    <row r="87" spans="1:6" x14ac:dyDescent="0.25">
      <c r="A87" s="64">
        <v>70</v>
      </c>
      <c r="B87" s="67" t="s">
        <v>221</v>
      </c>
      <c r="C87" s="66" t="s">
        <v>58</v>
      </c>
      <c r="D87" s="66">
        <v>150</v>
      </c>
      <c r="E87" s="100">
        <v>0</v>
      </c>
      <c r="F87" s="101"/>
    </row>
    <row r="88" spans="1:6" x14ac:dyDescent="0.25">
      <c r="A88" s="64">
        <v>71</v>
      </c>
      <c r="B88" s="67" t="s">
        <v>222</v>
      </c>
      <c r="C88" s="66" t="s">
        <v>58</v>
      </c>
      <c r="D88" s="66">
        <v>150</v>
      </c>
      <c r="E88" s="100">
        <v>0</v>
      </c>
      <c r="F88" s="101"/>
    </row>
    <row r="89" spans="1:6" ht="39.6" x14ac:dyDescent="0.25">
      <c r="A89" s="64">
        <v>72</v>
      </c>
      <c r="B89" s="67" t="s">
        <v>80</v>
      </c>
      <c r="C89" s="66" t="s">
        <v>58</v>
      </c>
      <c r="D89" s="66">
        <v>150</v>
      </c>
      <c r="E89" s="100">
        <v>0</v>
      </c>
      <c r="F89" s="101"/>
    </row>
    <row r="90" spans="1:6" x14ac:dyDescent="0.25">
      <c r="A90" s="64">
        <v>73</v>
      </c>
      <c r="B90" s="67" t="s">
        <v>81</v>
      </c>
      <c r="C90" s="66" t="s">
        <v>58</v>
      </c>
      <c r="D90" s="66">
        <v>150</v>
      </c>
      <c r="E90" s="100">
        <v>0</v>
      </c>
      <c r="F90" s="101"/>
    </row>
    <row r="91" spans="1:6" x14ac:dyDescent="0.25">
      <c r="A91" s="64">
        <v>74</v>
      </c>
      <c r="B91" s="67" t="s">
        <v>223</v>
      </c>
      <c r="C91" s="66" t="s">
        <v>68</v>
      </c>
      <c r="D91" s="66">
        <v>40</v>
      </c>
      <c r="E91" s="100">
        <v>0</v>
      </c>
      <c r="F91" s="101"/>
    </row>
    <row r="92" spans="1:6" ht="39.6" x14ac:dyDescent="0.25">
      <c r="A92" s="64">
        <v>75</v>
      </c>
      <c r="B92" s="67" t="s">
        <v>224</v>
      </c>
      <c r="C92" s="66" t="s">
        <v>68</v>
      </c>
      <c r="D92" s="66">
        <v>30</v>
      </c>
      <c r="E92" s="100">
        <v>0</v>
      </c>
      <c r="F92" s="101"/>
    </row>
    <row r="93" spans="1:6" ht="26.4" x14ac:dyDescent="0.25">
      <c r="A93" s="64">
        <v>76</v>
      </c>
      <c r="B93" s="67" t="s">
        <v>225</v>
      </c>
      <c r="C93" s="66" t="s">
        <v>122</v>
      </c>
      <c r="D93" s="66">
        <v>20</v>
      </c>
      <c r="E93" s="100">
        <v>0</v>
      </c>
      <c r="F93" s="101"/>
    </row>
    <row r="94" spans="1:6" x14ac:dyDescent="0.25">
      <c r="A94" s="64">
        <v>77</v>
      </c>
      <c r="B94" s="67" t="s">
        <v>410</v>
      </c>
      <c r="C94" s="66" t="s">
        <v>58</v>
      </c>
      <c r="D94" s="66">
        <v>150</v>
      </c>
      <c r="E94" s="100">
        <v>0</v>
      </c>
      <c r="F94" s="101"/>
    </row>
    <row r="95" spans="1:6" ht="52.8" x14ac:dyDescent="0.25">
      <c r="A95" s="64">
        <v>78</v>
      </c>
      <c r="B95" s="67" t="s">
        <v>411</v>
      </c>
      <c r="C95" s="66" t="s">
        <v>412</v>
      </c>
      <c r="D95" s="66">
        <v>20</v>
      </c>
      <c r="E95" s="100">
        <v>0</v>
      </c>
      <c r="F95" s="101"/>
    </row>
    <row r="96" spans="1:6" ht="26.4" x14ac:dyDescent="0.25">
      <c r="A96" s="64">
        <v>79</v>
      </c>
      <c r="B96" s="67" t="s">
        <v>226</v>
      </c>
      <c r="C96" s="66" t="s">
        <v>97</v>
      </c>
      <c r="D96" s="66">
        <v>20</v>
      </c>
      <c r="E96" s="100">
        <v>0</v>
      </c>
      <c r="F96" s="101"/>
    </row>
    <row r="97" spans="1:6" ht="26.4" x14ac:dyDescent="0.25">
      <c r="A97" s="64">
        <v>80</v>
      </c>
      <c r="B97" s="67" t="s">
        <v>227</v>
      </c>
      <c r="C97" s="66" t="s">
        <v>58</v>
      </c>
      <c r="D97" s="66">
        <v>150</v>
      </c>
      <c r="E97" s="100">
        <v>0</v>
      </c>
      <c r="F97" s="101"/>
    </row>
    <row r="98" spans="1:6" ht="26.4" x14ac:dyDescent="0.25">
      <c r="A98" s="64">
        <v>81</v>
      </c>
      <c r="B98" s="67" t="s">
        <v>413</v>
      </c>
      <c r="C98" s="66" t="s">
        <v>58</v>
      </c>
      <c r="D98" s="66">
        <v>150</v>
      </c>
      <c r="E98" s="100">
        <v>0</v>
      </c>
      <c r="F98" s="101"/>
    </row>
    <row r="99" spans="1:6" ht="26.4" x14ac:dyDescent="0.25">
      <c r="A99" s="64">
        <v>82</v>
      </c>
      <c r="B99" s="67" t="s">
        <v>228</v>
      </c>
      <c r="C99" s="66" t="s">
        <v>58</v>
      </c>
      <c r="D99" s="66">
        <v>150</v>
      </c>
      <c r="E99" s="100">
        <v>0</v>
      </c>
      <c r="F99" s="101"/>
    </row>
    <row r="100" spans="1:6" ht="39.6" x14ac:dyDescent="0.25">
      <c r="A100" s="64">
        <v>83</v>
      </c>
      <c r="B100" s="67" t="s">
        <v>229</v>
      </c>
      <c r="C100" s="66" t="s">
        <v>68</v>
      </c>
      <c r="D100" s="66">
        <v>10</v>
      </c>
      <c r="E100" s="100">
        <v>0</v>
      </c>
      <c r="F100" s="101"/>
    </row>
    <row r="101" spans="1:6" ht="39.6" x14ac:dyDescent="0.25">
      <c r="A101" s="64">
        <v>84</v>
      </c>
      <c r="B101" s="67" t="s">
        <v>230</v>
      </c>
      <c r="C101" s="66" t="s">
        <v>68</v>
      </c>
      <c r="D101" s="66">
        <v>10</v>
      </c>
      <c r="E101" s="100">
        <v>0</v>
      </c>
      <c r="F101" s="101"/>
    </row>
    <row r="102" spans="1:6" x14ac:dyDescent="0.25">
      <c r="A102" s="64">
        <v>85</v>
      </c>
      <c r="B102" s="67" t="s">
        <v>231</v>
      </c>
      <c r="C102" s="66" t="s">
        <v>68</v>
      </c>
      <c r="D102" s="66">
        <v>10</v>
      </c>
      <c r="E102" s="100">
        <v>0</v>
      </c>
      <c r="F102" s="101"/>
    </row>
    <row r="103" spans="1:6" ht="26.4" x14ac:dyDescent="0.25">
      <c r="A103" s="64">
        <v>86</v>
      </c>
      <c r="B103" s="67" t="s">
        <v>232</v>
      </c>
      <c r="C103" s="66" t="s">
        <v>97</v>
      </c>
      <c r="D103" s="66">
        <v>50</v>
      </c>
      <c r="E103" s="100">
        <v>0</v>
      </c>
      <c r="F103" s="101"/>
    </row>
    <row r="104" spans="1:6" x14ac:dyDescent="0.25">
      <c r="A104" s="64">
        <v>87</v>
      </c>
      <c r="B104" s="67" t="s">
        <v>233</v>
      </c>
      <c r="C104" s="66" t="s">
        <v>58</v>
      </c>
      <c r="D104" s="66">
        <v>150</v>
      </c>
      <c r="E104" s="100">
        <v>0</v>
      </c>
      <c r="F104" s="101"/>
    </row>
    <row r="105" spans="1:6" x14ac:dyDescent="0.25">
      <c r="A105" s="64">
        <v>88</v>
      </c>
      <c r="B105" s="67" t="s">
        <v>234</v>
      </c>
      <c r="C105" s="66" t="s">
        <v>58</v>
      </c>
      <c r="D105" s="66">
        <v>150</v>
      </c>
      <c r="E105" s="100">
        <v>0</v>
      </c>
      <c r="F105" s="101"/>
    </row>
    <row r="106" spans="1:6" x14ac:dyDescent="0.25">
      <c r="A106" s="64">
        <v>89</v>
      </c>
      <c r="B106" s="67" t="s">
        <v>235</v>
      </c>
      <c r="C106" s="66" t="s">
        <v>58</v>
      </c>
      <c r="D106" s="66">
        <v>150</v>
      </c>
      <c r="E106" s="100">
        <v>0</v>
      </c>
      <c r="F106" s="101"/>
    </row>
    <row r="107" spans="1:6" ht="26.4" x14ac:dyDescent="0.25">
      <c r="A107" s="64">
        <v>90</v>
      </c>
      <c r="B107" s="67" t="s">
        <v>236</v>
      </c>
      <c r="C107" s="66" t="s">
        <v>58</v>
      </c>
      <c r="D107" s="66">
        <v>150</v>
      </c>
      <c r="E107" s="100">
        <v>0</v>
      </c>
      <c r="F107" s="101"/>
    </row>
    <row r="108" spans="1:6" x14ac:dyDescent="0.25">
      <c r="A108" s="64">
        <v>91</v>
      </c>
      <c r="B108" s="67" t="s">
        <v>237</v>
      </c>
      <c r="C108" s="66" t="s">
        <v>58</v>
      </c>
      <c r="D108" s="66">
        <v>150</v>
      </c>
      <c r="E108" s="100">
        <v>0</v>
      </c>
      <c r="F108" s="101"/>
    </row>
    <row r="109" spans="1:6" x14ac:dyDescent="0.25">
      <c r="A109" s="64">
        <v>92</v>
      </c>
      <c r="B109" s="67" t="s">
        <v>238</v>
      </c>
      <c r="C109" s="66" t="s">
        <v>58</v>
      </c>
      <c r="D109" s="66">
        <v>150</v>
      </c>
      <c r="E109" s="100">
        <v>0</v>
      </c>
      <c r="F109" s="101"/>
    </row>
    <row r="110" spans="1:6" ht="26.4" x14ac:dyDescent="0.25">
      <c r="A110" s="64">
        <v>93</v>
      </c>
      <c r="B110" s="67" t="s">
        <v>239</v>
      </c>
      <c r="C110" s="66" t="s">
        <v>58</v>
      </c>
      <c r="D110" s="66">
        <v>150</v>
      </c>
      <c r="E110" s="100">
        <v>0</v>
      </c>
      <c r="F110" s="101"/>
    </row>
    <row r="111" spans="1:6" ht="26.4" x14ac:dyDescent="0.25">
      <c r="A111" s="64">
        <v>94</v>
      </c>
      <c r="B111" s="67" t="s">
        <v>240</v>
      </c>
      <c r="C111" s="66" t="s">
        <v>58</v>
      </c>
      <c r="D111" s="66">
        <v>100</v>
      </c>
      <c r="E111" s="100">
        <v>0</v>
      </c>
      <c r="F111" s="101"/>
    </row>
    <row r="112" spans="1:6" ht="26.4" x14ac:dyDescent="0.25">
      <c r="A112" s="64">
        <v>95</v>
      </c>
      <c r="B112" s="67" t="s">
        <v>241</v>
      </c>
      <c r="C112" s="66" t="s">
        <v>68</v>
      </c>
      <c r="D112" s="66">
        <v>400</v>
      </c>
      <c r="E112" s="100">
        <v>0</v>
      </c>
      <c r="F112" s="101"/>
    </row>
    <row r="113" spans="1:6" x14ac:dyDescent="0.25">
      <c r="A113" s="64">
        <v>96</v>
      </c>
      <c r="B113" s="67" t="s">
        <v>242</v>
      </c>
      <c r="C113" s="66" t="s">
        <v>97</v>
      </c>
      <c r="D113" s="66">
        <v>200</v>
      </c>
      <c r="E113" s="100">
        <v>0</v>
      </c>
      <c r="F113" s="101"/>
    </row>
    <row r="114" spans="1:6" ht="39.6" x14ac:dyDescent="0.25">
      <c r="A114" s="64">
        <v>97</v>
      </c>
      <c r="B114" s="67" t="s">
        <v>82</v>
      </c>
      <c r="C114" s="66" t="s">
        <v>58</v>
      </c>
      <c r="D114" s="66">
        <v>200</v>
      </c>
      <c r="E114" s="100">
        <v>0</v>
      </c>
      <c r="F114" s="101"/>
    </row>
    <row r="115" spans="1:6" ht="39.6" x14ac:dyDescent="0.25">
      <c r="A115" s="64">
        <v>98</v>
      </c>
      <c r="B115" s="67" t="s">
        <v>243</v>
      </c>
      <c r="C115" s="66" t="s">
        <v>58</v>
      </c>
      <c r="D115" s="66">
        <v>200</v>
      </c>
      <c r="E115" s="100">
        <v>0</v>
      </c>
      <c r="F115" s="101"/>
    </row>
    <row r="116" spans="1:6" ht="39.6" x14ac:dyDescent="0.25">
      <c r="A116" s="64">
        <v>99</v>
      </c>
      <c r="B116" s="67" t="s">
        <v>83</v>
      </c>
      <c r="C116" s="66" t="s">
        <v>58</v>
      </c>
      <c r="D116" s="66">
        <v>200</v>
      </c>
      <c r="E116" s="100">
        <v>0</v>
      </c>
      <c r="F116" s="101"/>
    </row>
    <row r="117" spans="1:6" ht="39.6" x14ac:dyDescent="0.25">
      <c r="A117" s="64">
        <v>100</v>
      </c>
      <c r="B117" s="67" t="s">
        <v>244</v>
      </c>
      <c r="C117" s="66" t="s">
        <v>58</v>
      </c>
      <c r="D117" s="66">
        <v>200</v>
      </c>
      <c r="E117" s="100">
        <v>0</v>
      </c>
      <c r="F117" s="101"/>
    </row>
    <row r="118" spans="1:6" ht="39.6" x14ac:dyDescent="0.25">
      <c r="A118" s="64">
        <v>101</v>
      </c>
      <c r="B118" s="67" t="s">
        <v>245</v>
      </c>
      <c r="C118" s="66" t="s">
        <v>58</v>
      </c>
      <c r="D118" s="66">
        <v>200</v>
      </c>
      <c r="E118" s="100">
        <v>0</v>
      </c>
      <c r="F118" s="101"/>
    </row>
    <row r="119" spans="1:6" ht="39.6" x14ac:dyDescent="0.25">
      <c r="A119" s="64">
        <v>102</v>
      </c>
      <c r="B119" s="67" t="s">
        <v>246</v>
      </c>
      <c r="C119" s="66" t="s">
        <v>58</v>
      </c>
      <c r="D119" s="66">
        <v>200</v>
      </c>
      <c r="E119" s="100">
        <v>0</v>
      </c>
      <c r="F119" s="101"/>
    </row>
    <row r="120" spans="1:6" ht="39.6" x14ac:dyDescent="0.25">
      <c r="A120" s="64">
        <v>103</v>
      </c>
      <c r="B120" s="67" t="s">
        <v>247</v>
      </c>
      <c r="C120" s="66" t="s">
        <v>58</v>
      </c>
      <c r="D120" s="66">
        <v>200</v>
      </c>
      <c r="E120" s="100">
        <v>0</v>
      </c>
      <c r="F120" s="101"/>
    </row>
    <row r="121" spans="1:6" x14ac:dyDescent="0.25">
      <c r="A121" s="64">
        <v>104</v>
      </c>
      <c r="B121" s="67" t="s">
        <v>84</v>
      </c>
      <c r="C121" s="66" t="s">
        <v>85</v>
      </c>
      <c r="D121" s="66">
        <v>400</v>
      </c>
      <c r="E121" s="100">
        <v>0</v>
      </c>
      <c r="F121" s="101"/>
    </row>
    <row r="122" spans="1:6" x14ac:dyDescent="0.25">
      <c r="A122" s="64">
        <v>105</v>
      </c>
      <c r="B122" s="67" t="s">
        <v>248</v>
      </c>
      <c r="C122" s="66" t="s">
        <v>97</v>
      </c>
      <c r="D122" s="66">
        <v>400</v>
      </c>
      <c r="E122" s="100">
        <v>0</v>
      </c>
      <c r="F122" s="101"/>
    </row>
    <row r="123" spans="1:6" x14ac:dyDescent="0.25">
      <c r="A123" s="64">
        <v>106</v>
      </c>
      <c r="B123" s="67" t="s">
        <v>249</v>
      </c>
      <c r="C123" s="66" t="s">
        <v>97</v>
      </c>
      <c r="D123" s="66">
        <v>400</v>
      </c>
      <c r="E123" s="100">
        <v>0</v>
      </c>
      <c r="F123" s="101"/>
    </row>
    <row r="124" spans="1:6" ht="26.4" x14ac:dyDescent="0.25">
      <c r="A124" s="64">
        <v>107</v>
      </c>
      <c r="B124" s="67" t="s">
        <v>414</v>
      </c>
      <c r="C124" s="66" t="s">
        <v>58</v>
      </c>
      <c r="D124" s="66">
        <v>400</v>
      </c>
      <c r="E124" s="100">
        <v>0</v>
      </c>
      <c r="F124" s="101"/>
    </row>
    <row r="125" spans="1:6" ht="26.4" x14ac:dyDescent="0.25">
      <c r="A125" s="64">
        <v>108</v>
      </c>
      <c r="B125" s="67" t="s">
        <v>250</v>
      </c>
      <c r="C125" s="66" t="s">
        <v>58</v>
      </c>
      <c r="D125" s="66">
        <v>600</v>
      </c>
      <c r="E125" s="100">
        <v>0</v>
      </c>
      <c r="F125" s="101"/>
    </row>
    <row r="126" spans="1:6" x14ac:dyDescent="0.25">
      <c r="A126" s="64">
        <v>109</v>
      </c>
      <c r="B126" s="67" t="s">
        <v>86</v>
      </c>
      <c r="C126" s="66" t="s">
        <v>74</v>
      </c>
      <c r="D126" s="66">
        <v>300</v>
      </c>
      <c r="E126" s="100">
        <v>0</v>
      </c>
      <c r="F126" s="101"/>
    </row>
    <row r="127" spans="1:6" ht="26.4" x14ac:dyDescent="0.25">
      <c r="A127" s="64">
        <v>110</v>
      </c>
      <c r="B127" s="67" t="s">
        <v>87</v>
      </c>
      <c r="C127" s="66" t="s">
        <v>74</v>
      </c>
      <c r="D127" s="66">
        <v>300</v>
      </c>
      <c r="E127" s="100">
        <v>0</v>
      </c>
      <c r="F127" s="101"/>
    </row>
    <row r="128" spans="1:6" x14ac:dyDescent="0.25">
      <c r="A128" s="64">
        <v>111</v>
      </c>
      <c r="B128" s="67" t="s">
        <v>88</v>
      </c>
      <c r="C128" s="66" t="s">
        <v>58</v>
      </c>
      <c r="D128" s="66">
        <v>300</v>
      </c>
      <c r="E128" s="100">
        <v>0</v>
      </c>
      <c r="F128" s="101"/>
    </row>
    <row r="129" spans="1:6" ht="26.4" x14ac:dyDescent="0.25">
      <c r="A129" s="64">
        <v>112</v>
      </c>
      <c r="B129" s="67" t="s">
        <v>415</v>
      </c>
      <c r="C129" s="66" t="s">
        <v>58</v>
      </c>
      <c r="D129" s="66">
        <v>300</v>
      </c>
      <c r="E129" s="100">
        <v>0</v>
      </c>
      <c r="F129" s="101"/>
    </row>
    <row r="130" spans="1:6" ht="26.4" x14ac:dyDescent="0.25">
      <c r="A130" s="64">
        <v>113</v>
      </c>
      <c r="B130" s="67" t="s">
        <v>251</v>
      </c>
      <c r="C130" s="66" t="s">
        <v>58</v>
      </c>
      <c r="D130" s="66">
        <v>150</v>
      </c>
      <c r="E130" s="100">
        <v>0</v>
      </c>
      <c r="F130" s="101"/>
    </row>
    <row r="131" spans="1:6" ht="26.4" x14ac:dyDescent="0.25">
      <c r="A131" s="64">
        <v>114</v>
      </c>
      <c r="B131" s="67" t="s">
        <v>252</v>
      </c>
      <c r="C131" s="66" t="s">
        <v>58</v>
      </c>
      <c r="D131" s="66">
        <v>220</v>
      </c>
      <c r="E131" s="100">
        <v>0</v>
      </c>
      <c r="F131" s="101"/>
    </row>
    <row r="132" spans="1:6" ht="26.4" x14ac:dyDescent="0.25">
      <c r="A132" s="64">
        <v>115</v>
      </c>
      <c r="B132" s="67" t="s">
        <v>253</v>
      </c>
      <c r="C132" s="66" t="s">
        <v>58</v>
      </c>
      <c r="D132" s="66">
        <v>150</v>
      </c>
      <c r="E132" s="100">
        <v>0</v>
      </c>
      <c r="F132" s="101"/>
    </row>
    <row r="133" spans="1:6" ht="26.4" x14ac:dyDescent="0.25">
      <c r="A133" s="64">
        <v>116</v>
      </c>
      <c r="B133" s="67" t="s">
        <v>254</v>
      </c>
      <c r="C133" s="66" t="s">
        <v>58</v>
      </c>
      <c r="D133" s="66">
        <v>150</v>
      </c>
      <c r="E133" s="100">
        <v>0</v>
      </c>
      <c r="F133" s="101"/>
    </row>
    <row r="134" spans="1:6" x14ac:dyDescent="0.25">
      <c r="A134" s="64">
        <v>117</v>
      </c>
      <c r="B134" s="67" t="s">
        <v>255</v>
      </c>
      <c r="C134" s="66" t="s">
        <v>97</v>
      </c>
      <c r="D134" s="66">
        <v>150</v>
      </c>
      <c r="E134" s="100">
        <v>0</v>
      </c>
      <c r="F134" s="101"/>
    </row>
    <row r="135" spans="1:6" ht="39.6" x14ac:dyDescent="0.25">
      <c r="A135" s="64">
        <v>118</v>
      </c>
      <c r="B135" s="69" t="s">
        <v>416</v>
      </c>
      <c r="C135" s="66" t="s">
        <v>74</v>
      </c>
      <c r="D135" s="66">
        <v>150</v>
      </c>
      <c r="E135" s="100">
        <v>0</v>
      </c>
      <c r="F135" s="101"/>
    </row>
    <row r="136" spans="1:6" ht="26.4" x14ac:dyDescent="0.25">
      <c r="A136" s="64">
        <v>119</v>
      </c>
      <c r="B136" s="67" t="s">
        <v>89</v>
      </c>
      <c r="C136" s="66" t="s">
        <v>58</v>
      </c>
      <c r="D136" s="66">
        <v>100</v>
      </c>
      <c r="E136" s="100">
        <v>0</v>
      </c>
      <c r="F136" s="101"/>
    </row>
    <row r="137" spans="1:6" x14ac:dyDescent="0.25">
      <c r="A137" s="64">
        <v>120</v>
      </c>
      <c r="B137" s="67" t="s">
        <v>90</v>
      </c>
      <c r="C137" s="66" t="s">
        <v>58</v>
      </c>
      <c r="D137" s="66">
        <v>150</v>
      </c>
      <c r="E137" s="100">
        <v>0</v>
      </c>
      <c r="F137" s="101"/>
    </row>
    <row r="138" spans="1:6" x14ac:dyDescent="0.25">
      <c r="A138" s="64">
        <v>121</v>
      </c>
      <c r="B138" s="67" t="s">
        <v>256</v>
      </c>
      <c r="C138" s="66" t="s">
        <v>58</v>
      </c>
      <c r="D138" s="66">
        <v>150</v>
      </c>
      <c r="E138" s="100">
        <v>0</v>
      </c>
      <c r="F138" s="101"/>
    </row>
    <row r="139" spans="1:6" ht="26.4" x14ac:dyDescent="0.25">
      <c r="A139" s="64">
        <v>122</v>
      </c>
      <c r="B139" s="67" t="s">
        <v>257</v>
      </c>
      <c r="C139" s="66" t="s">
        <v>58</v>
      </c>
      <c r="D139" s="66">
        <v>150</v>
      </c>
      <c r="E139" s="100">
        <v>0</v>
      </c>
      <c r="F139" s="101"/>
    </row>
    <row r="140" spans="1:6" x14ac:dyDescent="0.25">
      <c r="A140" s="64">
        <v>123</v>
      </c>
      <c r="B140" s="67" t="s">
        <v>258</v>
      </c>
      <c r="C140" s="66" t="s">
        <v>58</v>
      </c>
      <c r="D140" s="66">
        <v>150</v>
      </c>
      <c r="E140" s="100">
        <v>0</v>
      </c>
      <c r="F140" s="101"/>
    </row>
    <row r="141" spans="1:6" ht="26.4" x14ac:dyDescent="0.25">
      <c r="A141" s="64">
        <v>124</v>
      </c>
      <c r="B141" s="67" t="s">
        <v>259</v>
      </c>
      <c r="C141" s="66" t="s">
        <v>58</v>
      </c>
      <c r="D141" s="66">
        <v>150</v>
      </c>
      <c r="E141" s="100">
        <v>0</v>
      </c>
      <c r="F141" s="101"/>
    </row>
    <row r="142" spans="1:6" x14ac:dyDescent="0.25">
      <c r="A142" s="64">
        <v>125</v>
      </c>
      <c r="B142" s="104" t="s">
        <v>91</v>
      </c>
      <c r="C142" s="105"/>
      <c r="D142" s="105"/>
      <c r="E142" s="105"/>
      <c r="F142" s="106"/>
    </row>
    <row r="143" spans="1:6" ht="26.4" x14ac:dyDescent="0.25">
      <c r="A143" s="64">
        <v>126</v>
      </c>
      <c r="B143" s="67" t="s">
        <v>260</v>
      </c>
      <c r="C143" s="66" t="s">
        <v>261</v>
      </c>
      <c r="D143" s="66">
        <v>1</v>
      </c>
      <c r="E143" s="100">
        <v>0</v>
      </c>
      <c r="F143" s="101"/>
    </row>
    <row r="144" spans="1:6" x14ac:dyDescent="0.25">
      <c r="A144" s="64">
        <v>127</v>
      </c>
      <c r="B144" s="67" t="s">
        <v>92</v>
      </c>
      <c r="C144" s="66" t="s">
        <v>68</v>
      </c>
      <c r="D144" s="66">
        <v>30</v>
      </c>
      <c r="E144" s="100">
        <v>0</v>
      </c>
      <c r="F144" s="101"/>
    </row>
    <row r="145" spans="1:6" ht="26.4" x14ac:dyDescent="0.25">
      <c r="A145" s="64">
        <v>128</v>
      </c>
      <c r="B145" s="67" t="s">
        <v>93</v>
      </c>
      <c r="C145" s="66" t="s">
        <v>68</v>
      </c>
      <c r="D145" s="66">
        <v>30</v>
      </c>
      <c r="E145" s="100">
        <v>0</v>
      </c>
      <c r="F145" s="101"/>
    </row>
    <row r="146" spans="1:6" ht="26.4" x14ac:dyDescent="0.25">
      <c r="A146" s="64">
        <v>129</v>
      </c>
      <c r="B146" s="67" t="s">
        <v>94</v>
      </c>
      <c r="C146" s="66" t="s">
        <v>68</v>
      </c>
      <c r="D146" s="66">
        <v>30</v>
      </c>
      <c r="E146" s="100">
        <v>0</v>
      </c>
      <c r="F146" s="101"/>
    </row>
    <row r="147" spans="1:6" x14ac:dyDescent="0.25">
      <c r="A147" s="64">
        <v>130</v>
      </c>
      <c r="B147" s="67" t="s">
        <v>95</v>
      </c>
      <c r="C147" s="66" t="s">
        <v>68</v>
      </c>
      <c r="D147" s="66">
        <v>30</v>
      </c>
      <c r="E147" s="100">
        <v>0</v>
      </c>
      <c r="F147" s="101"/>
    </row>
    <row r="148" spans="1:6" x14ac:dyDescent="0.25">
      <c r="A148" s="64">
        <v>131</v>
      </c>
      <c r="B148" s="67" t="s">
        <v>96</v>
      </c>
      <c r="C148" s="66" t="s">
        <v>97</v>
      </c>
      <c r="D148" s="66">
        <v>50</v>
      </c>
      <c r="E148" s="100">
        <v>0</v>
      </c>
      <c r="F148" s="101"/>
    </row>
    <row r="149" spans="1:6" ht="26.4" x14ac:dyDescent="0.25">
      <c r="A149" s="64">
        <v>132</v>
      </c>
      <c r="B149" s="67" t="s">
        <v>98</v>
      </c>
      <c r="C149" s="66" t="s">
        <v>68</v>
      </c>
      <c r="D149" s="66">
        <v>50</v>
      </c>
      <c r="E149" s="100">
        <v>0</v>
      </c>
      <c r="F149" s="101"/>
    </row>
    <row r="150" spans="1:6" x14ac:dyDescent="0.25">
      <c r="A150" s="64">
        <v>133</v>
      </c>
      <c r="B150" s="67" t="s">
        <v>262</v>
      </c>
      <c r="C150" s="66" t="s">
        <v>122</v>
      </c>
      <c r="D150" s="66">
        <v>50</v>
      </c>
      <c r="E150" s="100">
        <v>0</v>
      </c>
      <c r="F150" s="101"/>
    </row>
    <row r="151" spans="1:6" ht="26.4" x14ac:dyDescent="0.25">
      <c r="A151" s="64">
        <v>134</v>
      </c>
      <c r="B151" s="67" t="s">
        <v>263</v>
      </c>
      <c r="C151" s="66" t="s">
        <v>68</v>
      </c>
      <c r="D151" s="66">
        <v>50</v>
      </c>
      <c r="E151" s="100">
        <v>0</v>
      </c>
      <c r="F151" s="101"/>
    </row>
    <row r="152" spans="1:6" ht="39.6" x14ac:dyDescent="0.25">
      <c r="A152" s="64">
        <v>135</v>
      </c>
      <c r="B152" s="67" t="s">
        <v>264</v>
      </c>
      <c r="C152" s="66" t="s">
        <v>68</v>
      </c>
      <c r="D152" s="66">
        <v>50</v>
      </c>
      <c r="E152" s="100">
        <v>0</v>
      </c>
      <c r="F152" s="101"/>
    </row>
    <row r="153" spans="1:6" ht="26.4" x14ac:dyDescent="0.25">
      <c r="A153" s="64">
        <v>136</v>
      </c>
      <c r="B153" s="67" t="s">
        <v>265</v>
      </c>
      <c r="C153" s="66" t="s">
        <v>68</v>
      </c>
      <c r="D153" s="66">
        <v>50</v>
      </c>
      <c r="E153" s="100">
        <v>0</v>
      </c>
      <c r="F153" s="101"/>
    </row>
    <row r="154" spans="1:6" ht="39.6" x14ac:dyDescent="0.25">
      <c r="A154" s="64">
        <v>137</v>
      </c>
      <c r="B154" s="67" t="s">
        <v>99</v>
      </c>
      <c r="C154" s="66" t="s">
        <v>68</v>
      </c>
      <c r="D154" s="66">
        <v>50</v>
      </c>
      <c r="E154" s="100">
        <v>0</v>
      </c>
      <c r="F154" s="101"/>
    </row>
    <row r="155" spans="1:6" ht="26.4" x14ac:dyDescent="0.25">
      <c r="A155" s="64">
        <v>138</v>
      </c>
      <c r="B155" s="67" t="s">
        <v>100</v>
      </c>
      <c r="C155" s="66" t="s">
        <v>68</v>
      </c>
      <c r="D155" s="66">
        <v>50</v>
      </c>
      <c r="E155" s="100">
        <v>0</v>
      </c>
      <c r="F155" s="101"/>
    </row>
    <row r="156" spans="1:6" ht="39.6" x14ac:dyDescent="0.25">
      <c r="A156" s="64">
        <v>139</v>
      </c>
      <c r="B156" s="67" t="s">
        <v>101</v>
      </c>
      <c r="C156" s="66" t="s">
        <v>68</v>
      </c>
      <c r="D156" s="66">
        <v>50</v>
      </c>
      <c r="E156" s="100">
        <v>0</v>
      </c>
      <c r="F156" s="101"/>
    </row>
    <row r="157" spans="1:6" x14ac:dyDescent="0.25">
      <c r="A157" s="64">
        <v>140</v>
      </c>
      <c r="B157" s="67" t="s">
        <v>102</v>
      </c>
      <c r="C157" s="66" t="s">
        <v>68</v>
      </c>
      <c r="D157" s="66">
        <v>50</v>
      </c>
      <c r="E157" s="100">
        <v>0</v>
      </c>
      <c r="F157" s="101"/>
    </row>
    <row r="158" spans="1:6" ht="52.8" x14ac:dyDescent="0.25">
      <c r="A158" s="64">
        <v>141</v>
      </c>
      <c r="B158" s="67" t="s">
        <v>103</v>
      </c>
      <c r="C158" s="66" t="s">
        <v>97</v>
      </c>
      <c r="D158" s="66">
        <v>500</v>
      </c>
      <c r="E158" s="100">
        <v>0</v>
      </c>
      <c r="F158" s="101"/>
    </row>
    <row r="159" spans="1:6" ht="52.8" x14ac:dyDescent="0.25">
      <c r="A159" s="64">
        <v>142</v>
      </c>
      <c r="B159" s="67" t="s">
        <v>104</v>
      </c>
      <c r="C159" s="66" t="s">
        <v>97</v>
      </c>
      <c r="D159" s="66">
        <v>500</v>
      </c>
      <c r="E159" s="100">
        <v>0</v>
      </c>
      <c r="F159" s="101"/>
    </row>
    <row r="160" spans="1:6" x14ac:dyDescent="0.25">
      <c r="A160" s="64">
        <v>143</v>
      </c>
      <c r="B160" s="67" t="s">
        <v>266</v>
      </c>
      <c r="C160" s="66" t="s">
        <v>97</v>
      </c>
      <c r="D160" s="66">
        <v>500</v>
      </c>
      <c r="E160" s="100">
        <v>0</v>
      </c>
      <c r="F160" s="101"/>
    </row>
    <row r="161" spans="1:6" x14ac:dyDescent="0.25">
      <c r="A161" s="64">
        <v>144</v>
      </c>
      <c r="B161" s="67" t="s">
        <v>267</v>
      </c>
      <c r="C161" s="66" t="s">
        <v>97</v>
      </c>
      <c r="D161" s="66">
        <v>600</v>
      </c>
      <c r="E161" s="100">
        <v>0</v>
      </c>
      <c r="F161" s="101"/>
    </row>
    <row r="162" spans="1:6" x14ac:dyDescent="0.25">
      <c r="A162" s="64">
        <v>145</v>
      </c>
      <c r="B162" s="67" t="s">
        <v>268</v>
      </c>
      <c r="C162" s="66" t="s">
        <v>97</v>
      </c>
      <c r="D162" s="66">
        <v>600</v>
      </c>
      <c r="E162" s="100">
        <v>0</v>
      </c>
      <c r="F162" s="101"/>
    </row>
    <row r="163" spans="1:6" x14ac:dyDescent="0.25">
      <c r="A163" s="64">
        <v>146</v>
      </c>
      <c r="B163" s="67" t="s">
        <v>269</v>
      </c>
      <c r="C163" s="66" t="s">
        <v>97</v>
      </c>
      <c r="D163" s="66">
        <v>600</v>
      </c>
      <c r="E163" s="100">
        <v>0</v>
      </c>
      <c r="F163" s="101"/>
    </row>
    <row r="164" spans="1:6" x14ac:dyDescent="0.25">
      <c r="A164" s="64">
        <v>147</v>
      </c>
      <c r="B164" s="67" t="s">
        <v>270</v>
      </c>
      <c r="C164" s="66" t="s">
        <v>97</v>
      </c>
      <c r="D164" s="66">
        <v>600</v>
      </c>
      <c r="E164" s="100">
        <v>0</v>
      </c>
      <c r="F164" s="101"/>
    </row>
    <row r="165" spans="1:6" x14ac:dyDescent="0.25">
      <c r="A165" s="64">
        <v>148</v>
      </c>
      <c r="B165" s="67" t="s">
        <v>271</v>
      </c>
      <c r="C165" s="66" t="s">
        <v>68</v>
      </c>
      <c r="D165" s="66">
        <v>30</v>
      </c>
      <c r="E165" s="100">
        <v>0</v>
      </c>
      <c r="F165" s="101"/>
    </row>
    <row r="166" spans="1:6" x14ac:dyDescent="0.25">
      <c r="A166" s="64">
        <v>149</v>
      </c>
      <c r="B166" s="67" t="s">
        <v>272</v>
      </c>
      <c r="C166" s="66" t="s">
        <v>68</v>
      </c>
      <c r="D166" s="66">
        <v>500</v>
      </c>
      <c r="E166" s="100">
        <v>0</v>
      </c>
      <c r="F166" s="101"/>
    </row>
    <row r="167" spans="1:6" x14ac:dyDescent="0.25">
      <c r="A167" s="64">
        <v>150</v>
      </c>
      <c r="B167" s="67" t="s">
        <v>105</v>
      </c>
      <c r="C167" s="66" t="s">
        <v>68</v>
      </c>
      <c r="D167" s="66">
        <v>50</v>
      </c>
      <c r="E167" s="100">
        <v>0</v>
      </c>
      <c r="F167" s="101"/>
    </row>
    <row r="168" spans="1:6" ht="26.4" x14ac:dyDescent="0.25">
      <c r="A168" s="64">
        <v>151</v>
      </c>
      <c r="B168" s="67" t="s">
        <v>273</v>
      </c>
      <c r="C168" s="66" t="s">
        <v>68</v>
      </c>
      <c r="D168" s="66">
        <v>50</v>
      </c>
      <c r="E168" s="100">
        <v>0</v>
      </c>
      <c r="F168" s="101"/>
    </row>
    <row r="169" spans="1:6" ht="26.4" x14ac:dyDescent="0.25">
      <c r="A169" s="64">
        <v>152</v>
      </c>
      <c r="B169" s="67" t="s">
        <v>274</v>
      </c>
      <c r="C169" s="66" t="s">
        <v>68</v>
      </c>
      <c r="D169" s="66">
        <v>50</v>
      </c>
      <c r="E169" s="100">
        <v>0</v>
      </c>
      <c r="F169" s="101"/>
    </row>
    <row r="170" spans="1:6" x14ac:dyDescent="0.25">
      <c r="A170" s="64">
        <v>153</v>
      </c>
      <c r="B170" s="67" t="s">
        <v>106</v>
      </c>
      <c r="C170" s="66" t="s">
        <v>68</v>
      </c>
      <c r="D170" s="66">
        <v>50</v>
      </c>
      <c r="E170" s="100">
        <v>0</v>
      </c>
      <c r="F170" s="101"/>
    </row>
    <row r="171" spans="1:6" x14ac:dyDescent="0.25">
      <c r="A171" s="64">
        <v>154</v>
      </c>
      <c r="B171" s="67" t="s">
        <v>275</v>
      </c>
      <c r="C171" s="66" t="s">
        <v>68</v>
      </c>
      <c r="D171" s="66">
        <v>50</v>
      </c>
      <c r="E171" s="100">
        <v>0</v>
      </c>
      <c r="F171" s="101"/>
    </row>
    <row r="172" spans="1:6" x14ac:dyDescent="0.25">
      <c r="A172" s="64">
        <v>155</v>
      </c>
      <c r="B172" s="67" t="s">
        <v>276</v>
      </c>
      <c r="C172" s="66" t="s">
        <v>68</v>
      </c>
      <c r="D172" s="66">
        <v>50</v>
      </c>
      <c r="E172" s="100">
        <v>0</v>
      </c>
      <c r="F172" s="101"/>
    </row>
    <row r="173" spans="1:6" x14ac:dyDescent="0.25">
      <c r="A173" s="64">
        <v>156</v>
      </c>
      <c r="B173" s="67" t="s">
        <v>277</v>
      </c>
      <c r="C173" s="66" t="s">
        <v>68</v>
      </c>
      <c r="D173" s="66">
        <v>50</v>
      </c>
      <c r="E173" s="100">
        <v>0</v>
      </c>
      <c r="F173" s="101"/>
    </row>
    <row r="174" spans="1:6" ht="26.4" x14ac:dyDescent="0.25">
      <c r="A174" s="64">
        <v>157</v>
      </c>
      <c r="B174" s="67" t="s">
        <v>278</v>
      </c>
      <c r="C174" s="66" t="s">
        <v>97</v>
      </c>
      <c r="D174" s="66">
        <v>300</v>
      </c>
      <c r="E174" s="100">
        <v>0</v>
      </c>
      <c r="F174" s="101"/>
    </row>
    <row r="175" spans="1:6" ht="26.4" x14ac:dyDescent="0.25">
      <c r="A175" s="64">
        <v>158</v>
      </c>
      <c r="B175" s="67" t="s">
        <v>279</v>
      </c>
      <c r="C175" s="66" t="s">
        <v>97</v>
      </c>
      <c r="D175" s="66">
        <v>300</v>
      </c>
      <c r="E175" s="100">
        <v>0</v>
      </c>
      <c r="F175" s="101"/>
    </row>
    <row r="176" spans="1:6" ht="26.4" x14ac:dyDescent="0.25">
      <c r="A176" s="64">
        <v>159</v>
      </c>
      <c r="B176" s="67" t="s">
        <v>280</v>
      </c>
      <c r="C176" s="66" t="s">
        <v>97</v>
      </c>
      <c r="D176" s="66">
        <v>300</v>
      </c>
      <c r="E176" s="100">
        <v>0</v>
      </c>
      <c r="F176" s="101"/>
    </row>
    <row r="177" spans="1:6" ht="26.4" x14ac:dyDescent="0.25">
      <c r="A177" s="64">
        <v>160</v>
      </c>
      <c r="B177" s="67" t="s">
        <v>281</v>
      </c>
      <c r="C177" s="66" t="s">
        <v>97</v>
      </c>
      <c r="D177" s="66">
        <v>300</v>
      </c>
      <c r="E177" s="100">
        <v>0</v>
      </c>
      <c r="F177" s="101"/>
    </row>
    <row r="178" spans="1:6" ht="26.4" x14ac:dyDescent="0.25">
      <c r="A178" s="64">
        <v>161</v>
      </c>
      <c r="B178" s="67" t="s">
        <v>417</v>
      </c>
      <c r="C178" s="66" t="s">
        <v>68</v>
      </c>
      <c r="D178" s="66">
        <v>50</v>
      </c>
      <c r="E178" s="100">
        <v>0</v>
      </c>
      <c r="F178" s="101"/>
    </row>
    <row r="179" spans="1:6" ht="39.6" x14ac:dyDescent="0.25">
      <c r="A179" s="64">
        <v>162</v>
      </c>
      <c r="B179" s="67" t="s">
        <v>418</v>
      </c>
      <c r="C179" s="66" t="s">
        <v>68</v>
      </c>
      <c r="D179" s="66">
        <v>50</v>
      </c>
      <c r="E179" s="100">
        <v>0</v>
      </c>
      <c r="F179" s="101"/>
    </row>
    <row r="180" spans="1:6" ht="26.4" x14ac:dyDescent="0.25">
      <c r="A180" s="64">
        <v>163</v>
      </c>
      <c r="B180" s="67" t="s">
        <v>282</v>
      </c>
      <c r="C180" s="66" t="s">
        <v>68</v>
      </c>
      <c r="D180" s="66">
        <v>50</v>
      </c>
      <c r="E180" s="100">
        <v>0</v>
      </c>
      <c r="F180" s="101"/>
    </row>
    <row r="181" spans="1:6" ht="39.6" x14ac:dyDescent="0.25">
      <c r="A181" s="64">
        <v>164</v>
      </c>
      <c r="B181" s="67" t="s">
        <v>283</v>
      </c>
      <c r="C181" s="66" t="s">
        <v>68</v>
      </c>
      <c r="D181" s="66">
        <v>50</v>
      </c>
      <c r="E181" s="100">
        <v>0</v>
      </c>
      <c r="F181" s="101"/>
    </row>
    <row r="182" spans="1:6" ht="26.4" x14ac:dyDescent="0.25">
      <c r="A182" s="64">
        <v>165</v>
      </c>
      <c r="B182" s="67" t="s">
        <v>107</v>
      </c>
      <c r="C182" s="66" t="s">
        <v>68</v>
      </c>
      <c r="D182" s="66">
        <v>50</v>
      </c>
      <c r="E182" s="100">
        <v>0</v>
      </c>
      <c r="F182" s="101"/>
    </row>
    <row r="183" spans="1:6" ht="26.4" x14ac:dyDescent="0.25">
      <c r="A183" s="64">
        <v>166</v>
      </c>
      <c r="B183" s="67" t="s">
        <v>108</v>
      </c>
      <c r="C183" s="66" t="s">
        <v>68</v>
      </c>
      <c r="D183" s="66">
        <v>50</v>
      </c>
      <c r="E183" s="100">
        <v>0</v>
      </c>
      <c r="F183" s="101"/>
    </row>
    <row r="184" spans="1:6" ht="26.4" x14ac:dyDescent="0.25">
      <c r="A184" s="64">
        <v>167</v>
      </c>
      <c r="B184" s="67" t="s">
        <v>284</v>
      </c>
      <c r="C184" s="66" t="s">
        <v>68</v>
      </c>
      <c r="D184" s="66">
        <v>2</v>
      </c>
      <c r="E184" s="100">
        <v>0</v>
      </c>
      <c r="F184" s="101"/>
    </row>
    <row r="185" spans="1:6" ht="26.4" x14ac:dyDescent="0.25">
      <c r="A185" s="64">
        <v>168</v>
      </c>
      <c r="B185" s="67" t="s">
        <v>285</v>
      </c>
      <c r="C185" s="66" t="s">
        <v>97</v>
      </c>
      <c r="D185" s="66">
        <v>100</v>
      </c>
      <c r="E185" s="100">
        <v>0</v>
      </c>
      <c r="F185" s="101"/>
    </row>
    <row r="186" spans="1:6" x14ac:dyDescent="0.25">
      <c r="A186" s="64">
        <v>169</v>
      </c>
      <c r="B186" s="67" t="s">
        <v>286</v>
      </c>
      <c r="C186" s="66" t="s">
        <v>97</v>
      </c>
      <c r="D186" s="66">
        <v>600</v>
      </c>
      <c r="E186" s="100">
        <v>0</v>
      </c>
      <c r="F186" s="101"/>
    </row>
    <row r="187" spans="1:6" x14ac:dyDescent="0.25">
      <c r="A187" s="64">
        <v>170</v>
      </c>
      <c r="B187" s="67" t="s">
        <v>287</v>
      </c>
      <c r="C187" s="66" t="s">
        <v>97</v>
      </c>
      <c r="D187" s="66">
        <v>600</v>
      </c>
      <c r="E187" s="100">
        <v>0</v>
      </c>
      <c r="F187" s="101"/>
    </row>
    <row r="188" spans="1:6" x14ac:dyDescent="0.25">
      <c r="A188" s="64">
        <v>171</v>
      </c>
      <c r="B188" s="67" t="s">
        <v>288</v>
      </c>
      <c r="C188" s="66" t="s">
        <v>68</v>
      </c>
      <c r="D188" s="66">
        <v>20</v>
      </c>
      <c r="E188" s="100">
        <v>0</v>
      </c>
      <c r="F188" s="101"/>
    </row>
    <row r="189" spans="1:6" ht="26.4" x14ac:dyDescent="0.25">
      <c r="A189" s="64">
        <v>172</v>
      </c>
      <c r="B189" s="67" t="s">
        <v>109</v>
      </c>
      <c r="C189" s="66" t="s">
        <v>68</v>
      </c>
      <c r="D189" s="66">
        <v>50</v>
      </c>
      <c r="E189" s="100">
        <v>0</v>
      </c>
      <c r="F189" s="101"/>
    </row>
    <row r="190" spans="1:6" x14ac:dyDescent="0.25">
      <c r="A190" s="64">
        <v>173</v>
      </c>
      <c r="B190" s="67" t="s">
        <v>110</v>
      </c>
      <c r="C190" s="66" t="s">
        <v>68</v>
      </c>
      <c r="D190" s="66">
        <v>50</v>
      </c>
      <c r="E190" s="100">
        <v>0</v>
      </c>
      <c r="F190" s="101"/>
    </row>
    <row r="191" spans="1:6" x14ac:dyDescent="0.25">
      <c r="A191" s="64">
        <v>174</v>
      </c>
      <c r="B191" s="67" t="s">
        <v>289</v>
      </c>
      <c r="C191" s="66" t="s">
        <v>68</v>
      </c>
      <c r="D191" s="66">
        <v>10</v>
      </c>
      <c r="E191" s="100">
        <v>0</v>
      </c>
      <c r="F191" s="101"/>
    </row>
    <row r="192" spans="1:6" ht="26.4" x14ac:dyDescent="0.25">
      <c r="A192" s="64">
        <v>175</v>
      </c>
      <c r="B192" s="67" t="s">
        <v>290</v>
      </c>
      <c r="C192" s="66" t="s">
        <v>68</v>
      </c>
      <c r="D192" s="66">
        <v>50</v>
      </c>
      <c r="E192" s="100">
        <v>0</v>
      </c>
      <c r="F192" s="101"/>
    </row>
    <row r="193" spans="1:6" x14ac:dyDescent="0.25">
      <c r="A193" s="64">
        <v>176</v>
      </c>
      <c r="B193" s="67" t="s">
        <v>291</v>
      </c>
      <c r="C193" s="66" t="s">
        <v>68</v>
      </c>
      <c r="D193" s="66">
        <v>50</v>
      </c>
      <c r="E193" s="100">
        <v>0</v>
      </c>
      <c r="F193" s="101"/>
    </row>
    <row r="194" spans="1:6" ht="26.4" x14ac:dyDescent="0.25">
      <c r="A194" s="64">
        <v>177</v>
      </c>
      <c r="B194" s="67" t="s">
        <v>292</v>
      </c>
      <c r="C194" s="66" t="s">
        <v>68</v>
      </c>
      <c r="D194" s="66">
        <v>50</v>
      </c>
      <c r="E194" s="100">
        <v>0</v>
      </c>
      <c r="F194" s="101"/>
    </row>
    <row r="195" spans="1:6" x14ac:dyDescent="0.25">
      <c r="A195" s="64">
        <v>178</v>
      </c>
      <c r="B195" s="67" t="s">
        <v>293</v>
      </c>
      <c r="C195" s="66" t="s">
        <v>68</v>
      </c>
      <c r="D195" s="66">
        <v>50</v>
      </c>
      <c r="E195" s="100">
        <v>0</v>
      </c>
      <c r="F195" s="101"/>
    </row>
    <row r="196" spans="1:6" ht="26.4" x14ac:dyDescent="0.25">
      <c r="A196" s="64">
        <v>179</v>
      </c>
      <c r="B196" s="67" t="s">
        <v>294</v>
      </c>
      <c r="C196" s="66" t="s">
        <v>68</v>
      </c>
      <c r="D196" s="66">
        <v>50</v>
      </c>
      <c r="E196" s="100">
        <v>0</v>
      </c>
      <c r="F196" s="101"/>
    </row>
    <row r="197" spans="1:6" x14ac:dyDescent="0.25">
      <c r="A197" s="64">
        <v>180</v>
      </c>
      <c r="B197" s="67" t="s">
        <v>295</v>
      </c>
      <c r="C197" s="66" t="s">
        <v>68</v>
      </c>
      <c r="D197" s="66">
        <v>50</v>
      </c>
      <c r="E197" s="100">
        <v>0</v>
      </c>
      <c r="F197" s="101"/>
    </row>
    <row r="198" spans="1:6" ht="26.4" x14ac:dyDescent="0.25">
      <c r="A198" s="64">
        <v>181</v>
      </c>
      <c r="B198" s="67" t="s">
        <v>296</v>
      </c>
      <c r="C198" s="66" t="s">
        <v>68</v>
      </c>
      <c r="D198" s="66">
        <v>50</v>
      </c>
      <c r="E198" s="100">
        <v>0</v>
      </c>
      <c r="F198" s="101"/>
    </row>
    <row r="199" spans="1:6" x14ac:dyDescent="0.25">
      <c r="A199" s="64">
        <v>182</v>
      </c>
      <c r="B199" s="67" t="s">
        <v>297</v>
      </c>
      <c r="C199" s="66" t="s">
        <v>68</v>
      </c>
      <c r="D199" s="66">
        <v>10</v>
      </c>
      <c r="E199" s="100">
        <v>0</v>
      </c>
      <c r="F199" s="101"/>
    </row>
    <row r="200" spans="1:6" x14ac:dyDescent="0.25">
      <c r="A200" s="64">
        <v>183</v>
      </c>
      <c r="B200" s="67" t="s">
        <v>298</v>
      </c>
      <c r="C200" s="66" t="s">
        <v>68</v>
      </c>
      <c r="D200" s="66">
        <v>10</v>
      </c>
      <c r="E200" s="100">
        <v>0</v>
      </c>
      <c r="F200" s="101"/>
    </row>
    <row r="201" spans="1:6" ht="26.4" x14ac:dyDescent="0.25">
      <c r="A201" s="64">
        <v>184</v>
      </c>
      <c r="B201" s="67" t="s">
        <v>299</v>
      </c>
      <c r="C201" s="66" t="s">
        <v>68</v>
      </c>
      <c r="D201" s="66">
        <v>50</v>
      </c>
      <c r="E201" s="100">
        <v>0</v>
      </c>
      <c r="F201" s="101"/>
    </row>
    <row r="202" spans="1:6" ht="39.6" x14ac:dyDescent="0.25">
      <c r="A202" s="64">
        <v>185</v>
      </c>
      <c r="B202" s="67" t="s">
        <v>300</v>
      </c>
      <c r="C202" s="66" t="s">
        <v>68</v>
      </c>
      <c r="D202" s="66">
        <v>50</v>
      </c>
      <c r="E202" s="100">
        <v>0</v>
      </c>
      <c r="F202" s="101"/>
    </row>
    <row r="203" spans="1:6" ht="26.4" x14ac:dyDescent="0.25">
      <c r="A203" s="64">
        <v>186</v>
      </c>
      <c r="B203" s="67" t="s">
        <v>301</v>
      </c>
      <c r="C203" s="66" t="s">
        <v>68</v>
      </c>
      <c r="D203" s="66">
        <v>50</v>
      </c>
      <c r="E203" s="100">
        <v>0</v>
      </c>
      <c r="F203" s="101"/>
    </row>
    <row r="204" spans="1:6" ht="26.4" x14ac:dyDescent="0.25">
      <c r="A204" s="64">
        <v>187</v>
      </c>
      <c r="B204" s="67" t="s">
        <v>302</v>
      </c>
      <c r="C204" s="66" t="s">
        <v>68</v>
      </c>
      <c r="D204" s="66">
        <v>50</v>
      </c>
      <c r="E204" s="100">
        <v>0</v>
      </c>
      <c r="F204" s="101"/>
    </row>
    <row r="205" spans="1:6" ht="26.4" x14ac:dyDescent="0.25">
      <c r="A205" s="64">
        <v>188</v>
      </c>
      <c r="B205" s="67" t="s">
        <v>303</v>
      </c>
      <c r="C205" s="66" t="s">
        <v>68</v>
      </c>
      <c r="D205" s="66">
        <v>10</v>
      </c>
      <c r="E205" s="100">
        <v>0</v>
      </c>
      <c r="F205" s="101"/>
    </row>
    <row r="206" spans="1:6" ht="26.4" x14ac:dyDescent="0.25">
      <c r="A206" s="64">
        <v>189</v>
      </c>
      <c r="B206" s="67" t="s">
        <v>304</v>
      </c>
      <c r="C206" s="66" t="s">
        <v>97</v>
      </c>
      <c r="D206" s="66">
        <v>500</v>
      </c>
      <c r="E206" s="100">
        <v>0</v>
      </c>
      <c r="F206" s="101"/>
    </row>
    <row r="207" spans="1:6" ht="39.6" x14ac:dyDescent="0.25">
      <c r="A207" s="64">
        <v>190</v>
      </c>
      <c r="B207" s="67" t="s">
        <v>305</v>
      </c>
      <c r="C207" s="66" t="s">
        <v>97</v>
      </c>
      <c r="D207" s="66">
        <v>500</v>
      </c>
      <c r="E207" s="100">
        <v>0</v>
      </c>
      <c r="F207" s="101"/>
    </row>
    <row r="208" spans="1:6" ht="39.6" x14ac:dyDescent="0.25">
      <c r="A208" s="64">
        <v>191</v>
      </c>
      <c r="B208" s="67" t="s">
        <v>306</v>
      </c>
      <c r="C208" s="66" t="s">
        <v>97</v>
      </c>
      <c r="D208" s="66">
        <v>500</v>
      </c>
      <c r="E208" s="100">
        <v>0</v>
      </c>
      <c r="F208" s="101"/>
    </row>
    <row r="209" spans="1:6" x14ac:dyDescent="0.25">
      <c r="A209" s="64">
        <v>192</v>
      </c>
      <c r="B209" s="67" t="s">
        <v>111</v>
      </c>
      <c r="C209" s="66" t="s">
        <v>68</v>
      </c>
      <c r="D209" s="66">
        <v>10</v>
      </c>
      <c r="E209" s="100">
        <v>0</v>
      </c>
      <c r="F209" s="101"/>
    </row>
    <row r="210" spans="1:6" ht="26.4" x14ac:dyDescent="0.25">
      <c r="A210" s="64">
        <v>193</v>
      </c>
      <c r="B210" s="67" t="s">
        <v>307</v>
      </c>
      <c r="C210" s="66" t="s">
        <v>68</v>
      </c>
      <c r="D210" s="66">
        <v>50</v>
      </c>
      <c r="E210" s="100">
        <v>0</v>
      </c>
      <c r="F210" s="101"/>
    </row>
    <row r="211" spans="1:6" ht="39.6" x14ac:dyDescent="0.25">
      <c r="A211" s="64">
        <v>194</v>
      </c>
      <c r="B211" s="67" t="s">
        <v>308</v>
      </c>
      <c r="C211" s="66" t="s">
        <v>68</v>
      </c>
      <c r="D211" s="66">
        <v>50</v>
      </c>
      <c r="E211" s="100">
        <v>0</v>
      </c>
      <c r="F211" s="101"/>
    </row>
    <row r="212" spans="1:6" ht="26.4" x14ac:dyDescent="0.25">
      <c r="A212" s="64">
        <v>195</v>
      </c>
      <c r="B212" s="67" t="s">
        <v>309</v>
      </c>
      <c r="C212" s="66" t="s">
        <v>68</v>
      </c>
      <c r="D212" s="66">
        <v>40</v>
      </c>
      <c r="E212" s="100">
        <v>0</v>
      </c>
      <c r="F212" s="101"/>
    </row>
    <row r="213" spans="1:6" ht="26.4" x14ac:dyDescent="0.25">
      <c r="A213" s="64">
        <v>196</v>
      </c>
      <c r="B213" s="67" t="s">
        <v>310</v>
      </c>
      <c r="C213" s="66" t="s">
        <v>68</v>
      </c>
      <c r="D213" s="66">
        <v>10</v>
      </c>
      <c r="E213" s="100">
        <v>0</v>
      </c>
      <c r="F213" s="101"/>
    </row>
    <row r="214" spans="1:6" ht="26.4" x14ac:dyDescent="0.25">
      <c r="A214" s="64">
        <v>197</v>
      </c>
      <c r="B214" s="67" t="s">
        <v>311</v>
      </c>
      <c r="C214" s="66" t="s">
        <v>68</v>
      </c>
      <c r="D214" s="66">
        <v>10</v>
      </c>
      <c r="E214" s="100">
        <v>0</v>
      </c>
      <c r="F214" s="101"/>
    </row>
    <row r="215" spans="1:6" x14ac:dyDescent="0.25">
      <c r="A215" s="64">
        <v>198</v>
      </c>
      <c r="B215" s="67" t="s">
        <v>112</v>
      </c>
      <c r="C215" s="66" t="s">
        <v>85</v>
      </c>
      <c r="D215" s="66">
        <v>10</v>
      </c>
      <c r="E215" s="100">
        <v>0</v>
      </c>
      <c r="F215" s="101"/>
    </row>
    <row r="216" spans="1:6" ht="26.4" x14ac:dyDescent="0.25">
      <c r="A216" s="64">
        <v>199</v>
      </c>
      <c r="B216" s="67" t="s">
        <v>312</v>
      </c>
      <c r="C216" s="66" t="s">
        <v>68</v>
      </c>
      <c r="D216" s="66">
        <v>5</v>
      </c>
      <c r="E216" s="100">
        <v>0</v>
      </c>
      <c r="F216" s="101"/>
    </row>
    <row r="217" spans="1:6" ht="26.4" x14ac:dyDescent="0.25">
      <c r="A217" s="64">
        <v>200</v>
      </c>
      <c r="B217" s="67" t="s">
        <v>313</v>
      </c>
      <c r="C217" s="66" t="s">
        <v>68</v>
      </c>
      <c r="D217" s="66">
        <v>10</v>
      </c>
      <c r="E217" s="100">
        <v>0</v>
      </c>
      <c r="F217" s="101"/>
    </row>
    <row r="218" spans="1:6" ht="26.4" x14ac:dyDescent="0.25">
      <c r="A218" s="64">
        <v>201</v>
      </c>
      <c r="B218" s="67" t="s">
        <v>314</v>
      </c>
      <c r="C218" s="66" t="s">
        <v>68</v>
      </c>
      <c r="D218" s="66">
        <v>2</v>
      </c>
      <c r="E218" s="100">
        <v>0</v>
      </c>
      <c r="F218" s="101"/>
    </row>
    <row r="219" spans="1:6" ht="26.4" x14ac:dyDescent="0.25">
      <c r="A219" s="64">
        <v>202</v>
      </c>
      <c r="B219" s="67" t="s">
        <v>315</v>
      </c>
      <c r="C219" s="66" t="s">
        <v>68</v>
      </c>
      <c r="D219" s="66">
        <v>2</v>
      </c>
      <c r="E219" s="100">
        <v>0</v>
      </c>
      <c r="F219" s="101"/>
    </row>
    <row r="220" spans="1:6" ht="26.4" x14ac:dyDescent="0.25">
      <c r="A220" s="64">
        <v>203</v>
      </c>
      <c r="B220" s="67" t="s">
        <v>316</v>
      </c>
      <c r="C220" s="66" t="s">
        <v>97</v>
      </c>
      <c r="D220" s="66">
        <v>60</v>
      </c>
      <c r="E220" s="100">
        <v>0</v>
      </c>
      <c r="F220" s="101"/>
    </row>
    <row r="221" spans="1:6" ht="26.4" x14ac:dyDescent="0.25">
      <c r="A221" s="64">
        <v>204</v>
      </c>
      <c r="B221" s="67" t="s">
        <v>317</v>
      </c>
      <c r="C221" s="66" t="s">
        <v>68</v>
      </c>
      <c r="D221" s="66">
        <v>10</v>
      </c>
      <c r="E221" s="100">
        <v>0</v>
      </c>
      <c r="F221" s="101"/>
    </row>
    <row r="222" spans="1:6" x14ac:dyDescent="0.25">
      <c r="A222" s="64">
        <v>205</v>
      </c>
      <c r="B222" s="104" t="s">
        <v>113</v>
      </c>
      <c r="C222" s="105"/>
      <c r="D222" s="105"/>
      <c r="E222" s="105"/>
      <c r="F222" s="106"/>
    </row>
    <row r="223" spans="1:6" ht="26.4" x14ac:dyDescent="0.25">
      <c r="A223" s="64">
        <v>206</v>
      </c>
      <c r="B223" s="67" t="s">
        <v>114</v>
      </c>
      <c r="C223" s="68" t="s">
        <v>68</v>
      </c>
      <c r="D223" s="68">
        <v>50</v>
      </c>
      <c r="E223" s="100">
        <v>0</v>
      </c>
      <c r="F223" s="101"/>
    </row>
    <row r="224" spans="1:6" x14ac:dyDescent="0.25">
      <c r="A224" s="64">
        <v>207</v>
      </c>
      <c r="B224" s="67" t="s">
        <v>115</v>
      </c>
      <c r="C224" s="68" t="s">
        <v>68</v>
      </c>
      <c r="D224" s="68">
        <v>50</v>
      </c>
      <c r="E224" s="100">
        <v>0</v>
      </c>
      <c r="F224" s="101"/>
    </row>
    <row r="225" spans="1:6" ht="26.4" x14ac:dyDescent="0.25">
      <c r="A225" s="64">
        <v>208</v>
      </c>
      <c r="B225" s="67" t="s">
        <v>116</v>
      </c>
      <c r="C225" s="68" t="s">
        <v>97</v>
      </c>
      <c r="D225" s="68">
        <v>100</v>
      </c>
      <c r="E225" s="100">
        <v>0</v>
      </c>
      <c r="F225" s="101"/>
    </row>
    <row r="226" spans="1:6" ht="26.4" x14ac:dyDescent="0.25">
      <c r="A226" s="64">
        <v>209</v>
      </c>
      <c r="B226" s="72" t="s">
        <v>117</v>
      </c>
      <c r="C226" s="66" t="s">
        <v>68</v>
      </c>
      <c r="D226" s="66">
        <v>10</v>
      </c>
      <c r="E226" s="100">
        <v>0</v>
      </c>
      <c r="F226" s="101"/>
    </row>
    <row r="227" spans="1:6" x14ac:dyDescent="0.25">
      <c r="A227" s="64">
        <v>210</v>
      </c>
      <c r="B227" s="67" t="s">
        <v>118</v>
      </c>
      <c r="C227" s="73" t="s">
        <v>68</v>
      </c>
      <c r="D227" s="73">
        <v>50</v>
      </c>
      <c r="E227" s="100">
        <v>0</v>
      </c>
      <c r="F227" s="101"/>
    </row>
    <row r="228" spans="1:6" ht="39.6" x14ac:dyDescent="0.25">
      <c r="A228" s="64">
        <v>211</v>
      </c>
      <c r="B228" s="67" t="s">
        <v>318</v>
      </c>
      <c r="C228" s="73" t="s">
        <v>68</v>
      </c>
      <c r="D228" s="73">
        <v>20</v>
      </c>
      <c r="E228" s="100">
        <v>0</v>
      </c>
      <c r="F228" s="101"/>
    </row>
    <row r="229" spans="1:6" ht="39.6" x14ac:dyDescent="0.25">
      <c r="A229" s="64">
        <v>212</v>
      </c>
      <c r="B229" s="67" t="s">
        <v>319</v>
      </c>
      <c r="C229" s="66" t="s">
        <v>68</v>
      </c>
      <c r="D229" s="66">
        <v>50</v>
      </c>
      <c r="E229" s="100">
        <v>0</v>
      </c>
      <c r="F229" s="101"/>
    </row>
    <row r="230" spans="1:6" ht="39.6" x14ac:dyDescent="0.25">
      <c r="A230" s="64">
        <v>213</v>
      </c>
      <c r="B230" s="67" t="s">
        <v>320</v>
      </c>
      <c r="C230" s="66" t="s">
        <v>68</v>
      </c>
      <c r="D230" s="66">
        <v>50</v>
      </c>
      <c r="E230" s="100">
        <v>0</v>
      </c>
      <c r="F230" s="101"/>
    </row>
    <row r="231" spans="1:6" ht="39.6" x14ac:dyDescent="0.25">
      <c r="A231" s="64">
        <v>214</v>
      </c>
      <c r="B231" s="67" t="s">
        <v>321</v>
      </c>
      <c r="C231" s="66" t="s">
        <v>68</v>
      </c>
      <c r="D231" s="66">
        <v>50</v>
      </c>
      <c r="E231" s="100">
        <v>0</v>
      </c>
      <c r="F231" s="101"/>
    </row>
    <row r="232" spans="1:6" x14ac:dyDescent="0.25">
      <c r="A232" s="64">
        <v>215</v>
      </c>
      <c r="B232" s="67" t="s">
        <v>322</v>
      </c>
      <c r="C232" s="66" t="s">
        <v>68</v>
      </c>
      <c r="D232" s="66">
        <v>20</v>
      </c>
      <c r="E232" s="100">
        <v>0</v>
      </c>
      <c r="F232" s="101"/>
    </row>
    <row r="233" spans="1:6" x14ac:dyDescent="0.25">
      <c r="A233" s="64">
        <v>216</v>
      </c>
      <c r="B233" s="67" t="s">
        <v>119</v>
      </c>
      <c r="C233" s="73" t="s">
        <v>68</v>
      </c>
      <c r="D233" s="73">
        <v>40</v>
      </c>
      <c r="E233" s="100">
        <v>0</v>
      </c>
      <c r="F233" s="101"/>
    </row>
    <row r="234" spans="1:6" ht="26.4" x14ac:dyDescent="0.25">
      <c r="A234" s="64">
        <v>217</v>
      </c>
      <c r="B234" s="67" t="s">
        <v>323</v>
      </c>
      <c r="C234" s="73" t="s">
        <v>97</v>
      </c>
      <c r="D234" s="73">
        <v>100</v>
      </c>
      <c r="E234" s="100">
        <v>0</v>
      </c>
      <c r="F234" s="101"/>
    </row>
    <row r="235" spans="1:6" ht="26.4" x14ac:dyDescent="0.25">
      <c r="A235" s="64">
        <v>218</v>
      </c>
      <c r="B235" s="67" t="s">
        <v>324</v>
      </c>
      <c r="C235" s="73" t="s">
        <v>97</v>
      </c>
      <c r="D235" s="73">
        <v>100</v>
      </c>
      <c r="E235" s="100">
        <v>0</v>
      </c>
      <c r="F235" s="101"/>
    </row>
    <row r="236" spans="1:6" x14ac:dyDescent="0.25">
      <c r="A236" s="64">
        <v>219</v>
      </c>
      <c r="B236" s="67" t="s">
        <v>325</v>
      </c>
      <c r="C236" s="66" t="s">
        <v>122</v>
      </c>
      <c r="D236" s="66">
        <v>20</v>
      </c>
      <c r="E236" s="100">
        <v>0</v>
      </c>
      <c r="F236" s="101"/>
    </row>
    <row r="237" spans="1:6" x14ac:dyDescent="0.25">
      <c r="A237" s="64">
        <v>220</v>
      </c>
      <c r="B237" s="67" t="s">
        <v>120</v>
      </c>
      <c r="C237" s="73" t="s">
        <v>68</v>
      </c>
      <c r="D237" s="73">
        <v>20</v>
      </c>
      <c r="E237" s="100">
        <v>0</v>
      </c>
      <c r="F237" s="101"/>
    </row>
    <row r="238" spans="1:6" x14ac:dyDescent="0.25">
      <c r="A238" s="64">
        <v>221</v>
      </c>
      <c r="B238" s="67" t="s">
        <v>326</v>
      </c>
      <c r="C238" s="66" t="s">
        <v>68</v>
      </c>
      <c r="D238" s="66">
        <v>20</v>
      </c>
      <c r="E238" s="100">
        <v>0</v>
      </c>
      <c r="F238" s="101"/>
    </row>
    <row r="239" spans="1:6" ht="66" x14ac:dyDescent="0.25">
      <c r="A239" s="64">
        <v>222</v>
      </c>
      <c r="B239" s="67" t="s">
        <v>327</v>
      </c>
      <c r="C239" s="66" t="s">
        <v>97</v>
      </c>
      <c r="D239" s="66">
        <v>100</v>
      </c>
      <c r="E239" s="100">
        <v>0</v>
      </c>
      <c r="F239" s="101"/>
    </row>
    <row r="240" spans="1:6" ht="66" x14ac:dyDescent="0.25">
      <c r="A240" s="64">
        <v>223</v>
      </c>
      <c r="B240" s="67" t="s">
        <v>328</v>
      </c>
      <c r="C240" s="66" t="s">
        <v>97</v>
      </c>
      <c r="D240" s="66">
        <v>100</v>
      </c>
      <c r="E240" s="100">
        <v>0</v>
      </c>
      <c r="F240" s="101"/>
    </row>
    <row r="241" spans="1:6" ht="26.4" x14ac:dyDescent="0.25">
      <c r="A241" s="64">
        <v>224</v>
      </c>
      <c r="B241" s="67" t="s">
        <v>329</v>
      </c>
      <c r="C241" s="73" t="s">
        <v>97</v>
      </c>
      <c r="D241" s="73">
        <v>600</v>
      </c>
      <c r="E241" s="100">
        <v>0</v>
      </c>
      <c r="F241" s="101"/>
    </row>
    <row r="242" spans="1:6" x14ac:dyDescent="0.25">
      <c r="A242" s="64">
        <v>225</v>
      </c>
      <c r="B242" s="67" t="s">
        <v>330</v>
      </c>
      <c r="C242" s="73" t="s">
        <v>68</v>
      </c>
      <c r="D242" s="73">
        <v>20</v>
      </c>
      <c r="E242" s="100">
        <v>0</v>
      </c>
      <c r="F242" s="101"/>
    </row>
    <row r="243" spans="1:6" x14ac:dyDescent="0.25">
      <c r="A243" s="64">
        <v>226</v>
      </c>
      <c r="B243" s="67" t="s">
        <v>121</v>
      </c>
      <c r="C243" s="66" t="s">
        <v>122</v>
      </c>
      <c r="D243" s="66">
        <v>20</v>
      </c>
      <c r="E243" s="100">
        <v>0</v>
      </c>
      <c r="F243" s="101"/>
    </row>
    <row r="244" spans="1:6" x14ac:dyDescent="0.25">
      <c r="A244" s="64">
        <v>227</v>
      </c>
      <c r="B244" s="67" t="s">
        <v>123</v>
      </c>
      <c r="C244" s="66" t="s">
        <v>68</v>
      </c>
      <c r="D244" s="66">
        <v>20</v>
      </c>
      <c r="E244" s="100">
        <v>0</v>
      </c>
      <c r="F244" s="101"/>
    </row>
    <row r="245" spans="1:6" x14ac:dyDescent="0.25">
      <c r="A245" s="64">
        <v>228</v>
      </c>
      <c r="B245" s="67" t="s">
        <v>124</v>
      </c>
      <c r="C245" s="66" t="s">
        <v>68</v>
      </c>
      <c r="D245" s="66">
        <v>50</v>
      </c>
      <c r="E245" s="100">
        <v>0</v>
      </c>
      <c r="F245" s="101"/>
    </row>
    <row r="246" spans="1:6" x14ac:dyDescent="0.25">
      <c r="A246" s="64">
        <v>229</v>
      </c>
      <c r="B246" s="67" t="s">
        <v>331</v>
      </c>
      <c r="C246" s="73" t="s">
        <v>68</v>
      </c>
      <c r="D246" s="73">
        <v>50</v>
      </c>
      <c r="E246" s="100">
        <v>0</v>
      </c>
      <c r="F246" s="101"/>
    </row>
    <row r="247" spans="1:6" ht="52.8" x14ac:dyDescent="0.25">
      <c r="A247" s="64">
        <v>230</v>
      </c>
      <c r="B247" s="67" t="s">
        <v>332</v>
      </c>
      <c r="C247" s="66" t="s">
        <v>97</v>
      </c>
      <c r="D247" s="66">
        <v>150</v>
      </c>
      <c r="E247" s="100">
        <v>0</v>
      </c>
      <c r="F247" s="101"/>
    </row>
    <row r="248" spans="1:6" ht="52.8" x14ac:dyDescent="0.25">
      <c r="A248" s="64">
        <v>231</v>
      </c>
      <c r="B248" s="67" t="s">
        <v>333</v>
      </c>
      <c r="C248" s="66" t="s">
        <v>97</v>
      </c>
      <c r="D248" s="66">
        <v>150</v>
      </c>
      <c r="E248" s="100">
        <v>0</v>
      </c>
      <c r="F248" s="101"/>
    </row>
    <row r="249" spans="1:6" ht="52.8" x14ac:dyDescent="0.25">
      <c r="A249" s="64">
        <v>232</v>
      </c>
      <c r="B249" s="67" t="s">
        <v>334</v>
      </c>
      <c r="C249" s="66" t="s">
        <v>97</v>
      </c>
      <c r="D249" s="66">
        <v>150</v>
      </c>
      <c r="E249" s="100">
        <v>0</v>
      </c>
      <c r="F249" s="101"/>
    </row>
    <row r="250" spans="1:6" ht="52.8" x14ac:dyDescent="0.25">
      <c r="A250" s="64">
        <v>233</v>
      </c>
      <c r="B250" s="67" t="s">
        <v>335</v>
      </c>
      <c r="C250" s="66" t="s">
        <v>97</v>
      </c>
      <c r="D250" s="66">
        <v>150</v>
      </c>
      <c r="E250" s="100">
        <v>0</v>
      </c>
      <c r="F250" s="101"/>
    </row>
    <row r="251" spans="1:6" ht="52.8" x14ac:dyDescent="0.25">
      <c r="A251" s="64">
        <v>234</v>
      </c>
      <c r="B251" s="67" t="s">
        <v>336</v>
      </c>
      <c r="C251" s="66" t="s">
        <v>97</v>
      </c>
      <c r="D251" s="66">
        <v>150</v>
      </c>
      <c r="E251" s="100">
        <v>0</v>
      </c>
      <c r="F251" s="101"/>
    </row>
    <row r="252" spans="1:6" x14ac:dyDescent="0.25">
      <c r="A252" s="64">
        <v>235</v>
      </c>
      <c r="B252" s="67" t="s">
        <v>125</v>
      </c>
      <c r="C252" s="66" t="s">
        <v>68</v>
      </c>
      <c r="D252" s="66">
        <v>50</v>
      </c>
      <c r="E252" s="100">
        <v>0</v>
      </c>
      <c r="F252" s="101"/>
    </row>
    <row r="253" spans="1:6" x14ac:dyDescent="0.25">
      <c r="A253" s="64">
        <v>236</v>
      </c>
      <c r="B253" s="67" t="s">
        <v>126</v>
      </c>
      <c r="C253" s="66" t="s">
        <v>68</v>
      </c>
      <c r="D253" s="66">
        <v>50</v>
      </c>
      <c r="E253" s="100">
        <v>0</v>
      </c>
      <c r="F253" s="101"/>
    </row>
    <row r="254" spans="1:6" x14ac:dyDescent="0.25">
      <c r="A254" s="64">
        <v>237</v>
      </c>
      <c r="B254" s="67" t="s">
        <v>127</v>
      </c>
      <c r="C254" s="73" t="s">
        <v>68</v>
      </c>
      <c r="D254" s="73">
        <v>20</v>
      </c>
      <c r="E254" s="100">
        <v>0</v>
      </c>
      <c r="F254" s="101"/>
    </row>
    <row r="255" spans="1:6" ht="26.4" x14ac:dyDescent="0.25">
      <c r="A255" s="64">
        <v>238</v>
      </c>
      <c r="B255" s="67" t="s">
        <v>128</v>
      </c>
      <c r="C255" s="66" t="s">
        <v>68</v>
      </c>
      <c r="D255" s="66">
        <v>12</v>
      </c>
      <c r="E255" s="100">
        <v>0</v>
      </c>
      <c r="F255" s="101"/>
    </row>
    <row r="256" spans="1:6" x14ac:dyDescent="0.25">
      <c r="A256" s="64">
        <v>239</v>
      </c>
      <c r="B256" s="67" t="s">
        <v>129</v>
      </c>
      <c r="C256" s="66" t="s">
        <v>68</v>
      </c>
      <c r="D256" s="66">
        <v>15</v>
      </c>
      <c r="E256" s="100">
        <v>0</v>
      </c>
      <c r="F256" s="101"/>
    </row>
    <row r="257" spans="1:6" x14ac:dyDescent="0.25">
      <c r="A257" s="64">
        <v>240</v>
      </c>
      <c r="B257" s="72" t="s">
        <v>130</v>
      </c>
      <c r="C257" s="66" t="s">
        <v>68</v>
      </c>
      <c r="D257" s="66">
        <v>40</v>
      </c>
      <c r="E257" s="100">
        <v>0</v>
      </c>
      <c r="F257" s="101"/>
    </row>
    <row r="258" spans="1:6" x14ac:dyDescent="0.25">
      <c r="A258" s="64">
        <v>241</v>
      </c>
      <c r="B258" s="67" t="s">
        <v>337</v>
      </c>
      <c r="C258" s="73" t="s">
        <v>68</v>
      </c>
      <c r="D258" s="73">
        <v>100</v>
      </c>
      <c r="E258" s="100">
        <v>0</v>
      </c>
      <c r="F258" s="101"/>
    </row>
    <row r="259" spans="1:6" x14ac:dyDescent="0.25">
      <c r="A259" s="64">
        <v>242</v>
      </c>
      <c r="B259" s="67" t="s">
        <v>338</v>
      </c>
      <c r="C259" s="66" t="s">
        <v>68</v>
      </c>
      <c r="D259" s="66">
        <v>20</v>
      </c>
      <c r="E259" s="100">
        <v>0</v>
      </c>
      <c r="F259" s="101"/>
    </row>
    <row r="260" spans="1:6" x14ac:dyDescent="0.25">
      <c r="A260" s="64">
        <v>243</v>
      </c>
      <c r="B260" s="67" t="s">
        <v>131</v>
      </c>
      <c r="C260" s="73" t="s">
        <v>68</v>
      </c>
      <c r="D260" s="73">
        <v>30</v>
      </c>
      <c r="E260" s="100">
        <v>0</v>
      </c>
      <c r="F260" s="101"/>
    </row>
    <row r="261" spans="1:6" x14ac:dyDescent="0.25">
      <c r="A261" s="64">
        <v>244</v>
      </c>
      <c r="B261" s="67" t="s">
        <v>339</v>
      </c>
      <c r="C261" s="73" t="s">
        <v>68</v>
      </c>
      <c r="D261" s="73">
        <v>50</v>
      </c>
      <c r="E261" s="100">
        <v>0</v>
      </c>
      <c r="F261" s="101"/>
    </row>
    <row r="262" spans="1:6" x14ac:dyDescent="0.25">
      <c r="A262" s="64">
        <v>245</v>
      </c>
      <c r="B262" s="67" t="s">
        <v>132</v>
      </c>
      <c r="C262" s="66" t="s">
        <v>122</v>
      </c>
      <c r="D262" s="66">
        <v>100</v>
      </c>
      <c r="E262" s="100">
        <v>0</v>
      </c>
      <c r="F262" s="101"/>
    </row>
    <row r="263" spans="1:6" x14ac:dyDescent="0.25">
      <c r="A263" s="64">
        <v>246</v>
      </c>
      <c r="B263" s="104" t="s">
        <v>133</v>
      </c>
      <c r="C263" s="105"/>
      <c r="D263" s="105"/>
      <c r="E263" s="105"/>
      <c r="F263" s="106"/>
    </row>
    <row r="264" spans="1:6" x14ac:dyDescent="0.25">
      <c r="A264" s="64">
        <v>247</v>
      </c>
      <c r="B264" s="67" t="s">
        <v>134</v>
      </c>
      <c r="C264" s="74" t="s">
        <v>68</v>
      </c>
      <c r="D264" s="74">
        <v>50</v>
      </c>
      <c r="E264" s="100">
        <v>0</v>
      </c>
      <c r="F264" s="101"/>
    </row>
    <row r="265" spans="1:6" x14ac:dyDescent="0.25">
      <c r="A265" s="64">
        <v>248</v>
      </c>
      <c r="B265" s="67" t="s">
        <v>135</v>
      </c>
      <c r="C265" s="66" t="s">
        <v>68</v>
      </c>
      <c r="D265" s="66">
        <v>20</v>
      </c>
      <c r="E265" s="100">
        <v>0</v>
      </c>
      <c r="F265" s="101"/>
    </row>
    <row r="266" spans="1:6" x14ac:dyDescent="0.25">
      <c r="A266" s="64">
        <v>249</v>
      </c>
      <c r="B266" s="67" t="s">
        <v>340</v>
      </c>
      <c r="C266" s="66" t="s">
        <v>85</v>
      </c>
      <c r="D266" s="66">
        <v>500</v>
      </c>
      <c r="E266" s="100">
        <v>0</v>
      </c>
      <c r="F266" s="101"/>
    </row>
    <row r="267" spans="1:6" ht="26.4" x14ac:dyDescent="0.25">
      <c r="A267" s="64">
        <v>250</v>
      </c>
      <c r="B267" s="67" t="s">
        <v>136</v>
      </c>
      <c r="C267" s="68" t="s">
        <v>68</v>
      </c>
      <c r="D267" s="68">
        <v>30</v>
      </c>
      <c r="E267" s="100">
        <v>0</v>
      </c>
      <c r="F267" s="101"/>
    </row>
    <row r="268" spans="1:6" x14ac:dyDescent="0.25">
      <c r="A268" s="64">
        <v>251</v>
      </c>
      <c r="B268" s="67" t="s">
        <v>341</v>
      </c>
      <c r="C268" s="66" t="s">
        <v>68</v>
      </c>
      <c r="D268" s="66">
        <v>30</v>
      </c>
      <c r="E268" s="100">
        <v>0</v>
      </c>
      <c r="F268" s="101"/>
    </row>
    <row r="269" spans="1:6" x14ac:dyDescent="0.25">
      <c r="A269" s="64">
        <v>252</v>
      </c>
      <c r="B269" s="67" t="s">
        <v>342</v>
      </c>
      <c r="C269" s="66" t="s">
        <v>68</v>
      </c>
      <c r="D269" s="66">
        <v>30</v>
      </c>
      <c r="E269" s="100">
        <v>0</v>
      </c>
      <c r="F269" s="101"/>
    </row>
    <row r="270" spans="1:6" x14ac:dyDescent="0.25">
      <c r="A270" s="64">
        <v>253</v>
      </c>
      <c r="B270" s="67" t="s">
        <v>419</v>
      </c>
      <c r="C270" s="68" t="s">
        <v>68</v>
      </c>
      <c r="D270" s="68">
        <v>20</v>
      </c>
      <c r="E270" s="100">
        <v>0</v>
      </c>
      <c r="F270" s="101"/>
    </row>
    <row r="271" spans="1:6" x14ac:dyDescent="0.25">
      <c r="A271" s="64">
        <v>254</v>
      </c>
      <c r="B271" s="67" t="s">
        <v>343</v>
      </c>
      <c r="C271" s="68" t="s">
        <v>68</v>
      </c>
      <c r="D271" s="68">
        <v>30</v>
      </c>
      <c r="E271" s="100">
        <v>0</v>
      </c>
      <c r="F271" s="101"/>
    </row>
    <row r="272" spans="1:6" x14ac:dyDescent="0.25">
      <c r="A272" s="64">
        <v>255</v>
      </c>
      <c r="B272" s="72" t="s">
        <v>344</v>
      </c>
      <c r="C272" s="66" t="s">
        <v>68</v>
      </c>
      <c r="D272" s="66">
        <v>30</v>
      </c>
      <c r="E272" s="100">
        <v>0</v>
      </c>
      <c r="F272" s="101"/>
    </row>
    <row r="273" spans="1:6" x14ac:dyDescent="0.25">
      <c r="A273" s="64">
        <v>256</v>
      </c>
      <c r="B273" s="67" t="s">
        <v>345</v>
      </c>
      <c r="C273" s="66" t="s">
        <v>68</v>
      </c>
      <c r="D273" s="66">
        <v>30</v>
      </c>
      <c r="E273" s="100">
        <v>0</v>
      </c>
      <c r="F273" s="101"/>
    </row>
    <row r="274" spans="1:6" x14ac:dyDescent="0.25">
      <c r="A274" s="64">
        <v>257</v>
      </c>
      <c r="B274" s="67" t="s">
        <v>420</v>
      </c>
      <c r="C274" s="66" t="s">
        <v>68</v>
      </c>
      <c r="D274" s="66">
        <v>30</v>
      </c>
      <c r="E274" s="100">
        <v>0</v>
      </c>
      <c r="F274" s="101"/>
    </row>
    <row r="275" spans="1:6" x14ac:dyDescent="0.25">
      <c r="A275" s="64">
        <v>258</v>
      </c>
      <c r="B275" s="67" t="s">
        <v>137</v>
      </c>
      <c r="C275" s="66" t="s">
        <v>68</v>
      </c>
      <c r="D275" s="66">
        <v>30</v>
      </c>
      <c r="E275" s="100">
        <v>0</v>
      </c>
      <c r="F275" s="101"/>
    </row>
    <row r="276" spans="1:6" x14ac:dyDescent="0.25">
      <c r="A276" s="64">
        <v>259</v>
      </c>
      <c r="B276" s="67" t="s">
        <v>138</v>
      </c>
      <c r="C276" s="74" t="s">
        <v>68</v>
      </c>
      <c r="D276" s="74">
        <v>30</v>
      </c>
      <c r="E276" s="100">
        <v>0</v>
      </c>
      <c r="F276" s="101"/>
    </row>
    <row r="277" spans="1:6" ht="39.6" x14ac:dyDescent="0.25">
      <c r="A277" s="64">
        <v>260</v>
      </c>
      <c r="B277" s="67" t="s">
        <v>346</v>
      </c>
      <c r="C277" s="74" t="s">
        <v>68</v>
      </c>
      <c r="D277" s="74">
        <v>40</v>
      </c>
      <c r="E277" s="100">
        <v>0</v>
      </c>
      <c r="F277" s="101"/>
    </row>
    <row r="278" spans="1:6" x14ac:dyDescent="0.25">
      <c r="A278" s="64">
        <v>261</v>
      </c>
      <c r="B278" s="67" t="s">
        <v>347</v>
      </c>
      <c r="C278" s="74" t="s">
        <v>68</v>
      </c>
      <c r="D278" s="74">
        <v>40</v>
      </c>
      <c r="E278" s="100">
        <v>0</v>
      </c>
      <c r="F278" s="101"/>
    </row>
    <row r="279" spans="1:6" x14ac:dyDescent="0.25">
      <c r="A279" s="64">
        <v>262</v>
      </c>
      <c r="B279" s="67" t="s">
        <v>348</v>
      </c>
      <c r="C279" s="74" t="s">
        <v>68</v>
      </c>
      <c r="D279" s="74">
        <v>40</v>
      </c>
      <c r="E279" s="100">
        <v>0</v>
      </c>
      <c r="F279" s="101"/>
    </row>
    <row r="280" spans="1:6" x14ac:dyDescent="0.25">
      <c r="A280" s="64">
        <v>263</v>
      </c>
      <c r="B280" s="67" t="s">
        <v>349</v>
      </c>
      <c r="C280" s="74" t="s">
        <v>68</v>
      </c>
      <c r="D280" s="74">
        <v>40</v>
      </c>
      <c r="E280" s="100">
        <v>0</v>
      </c>
      <c r="F280" s="101"/>
    </row>
    <row r="281" spans="1:6" x14ac:dyDescent="0.25">
      <c r="A281" s="64">
        <v>264</v>
      </c>
      <c r="B281" s="67" t="s">
        <v>139</v>
      </c>
      <c r="C281" s="74" t="s">
        <v>68</v>
      </c>
      <c r="D281" s="74">
        <v>40</v>
      </c>
      <c r="E281" s="100">
        <v>0</v>
      </c>
      <c r="F281" s="101"/>
    </row>
    <row r="282" spans="1:6" x14ac:dyDescent="0.25">
      <c r="A282" s="64">
        <v>265</v>
      </c>
      <c r="B282" s="67" t="s">
        <v>350</v>
      </c>
      <c r="C282" s="74" t="s">
        <v>68</v>
      </c>
      <c r="D282" s="74">
        <v>40</v>
      </c>
      <c r="E282" s="100">
        <v>0</v>
      </c>
      <c r="F282" s="101"/>
    </row>
    <row r="283" spans="1:6" ht="26.4" x14ac:dyDescent="0.25">
      <c r="A283" s="64">
        <v>266</v>
      </c>
      <c r="B283" s="67" t="s">
        <v>351</v>
      </c>
      <c r="C283" s="74" t="s">
        <v>68</v>
      </c>
      <c r="D283" s="74">
        <v>40</v>
      </c>
      <c r="E283" s="100">
        <v>0</v>
      </c>
      <c r="F283" s="101"/>
    </row>
    <row r="284" spans="1:6" x14ac:dyDescent="0.25">
      <c r="A284" s="64">
        <v>267</v>
      </c>
      <c r="B284" s="67" t="s">
        <v>352</v>
      </c>
      <c r="C284" s="74" t="s">
        <v>68</v>
      </c>
      <c r="D284" s="74">
        <v>20</v>
      </c>
      <c r="E284" s="100">
        <v>0</v>
      </c>
      <c r="F284" s="101"/>
    </row>
    <row r="285" spans="1:6" ht="26.4" x14ac:dyDescent="0.25">
      <c r="A285" s="64">
        <v>268</v>
      </c>
      <c r="B285" s="67" t="s">
        <v>353</v>
      </c>
      <c r="C285" s="74" t="s">
        <v>68</v>
      </c>
      <c r="D285" s="74">
        <v>40</v>
      </c>
      <c r="E285" s="100">
        <v>0</v>
      </c>
      <c r="F285" s="101"/>
    </row>
    <row r="286" spans="1:6" x14ac:dyDescent="0.25">
      <c r="A286" s="64">
        <v>269</v>
      </c>
      <c r="B286" s="67" t="s">
        <v>330</v>
      </c>
      <c r="C286" s="74" t="s">
        <v>68</v>
      </c>
      <c r="D286" s="74">
        <v>40</v>
      </c>
      <c r="E286" s="100">
        <v>0</v>
      </c>
      <c r="F286" s="101"/>
    </row>
    <row r="287" spans="1:6" x14ac:dyDescent="0.25">
      <c r="A287" s="64">
        <v>270</v>
      </c>
      <c r="B287" s="67" t="s">
        <v>140</v>
      </c>
      <c r="C287" s="74" t="s">
        <v>68</v>
      </c>
      <c r="D287" s="74">
        <v>40</v>
      </c>
      <c r="E287" s="100">
        <v>0</v>
      </c>
      <c r="F287" s="101"/>
    </row>
    <row r="288" spans="1:6" x14ac:dyDescent="0.25">
      <c r="A288" s="64">
        <v>271</v>
      </c>
      <c r="B288" s="67" t="s">
        <v>141</v>
      </c>
      <c r="C288" s="74" t="s">
        <v>68</v>
      </c>
      <c r="D288" s="74">
        <v>40</v>
      </c>
      <c r="E288" s="100">
        <v>0</v>
      </c>
      <c r="F288" s="101"/>
    </row>
    <row r="289" spans="1:6" x14ac:dyDescent="0.25">
      <c r="A289" s="64">
        <v>272</v>
      </c>
      <c r="B289" s="67" t="s">
        <v>354</v>
      </c>
      <c r="C289" s="74" t="s">
        <v>68</v>
      </c>
      <c r="D289" s="74">
        <v>5</v>
      </c>
      <c r="E289" s="100">
        <v>0</v>
      </c>
      <c r="F289" s="101"/>
    </row>
    <row r="290" spans="1:6" ht="26.4" x14ac:dyDescent="0.25">
      <c r="A290" s="64">
        <v>273</v>
      </c>
      <c r="B290" s="67" t="s">
        <v>355</v>
      </c>
      <c r="C290" s="74" t="s">
        <v>68</v>
      </c>
      <c r="D290" s="74">
        <v>5</v>
      </c>
      <c r="E290" s="100">
        <v>0</v>
      </c>
      <c r="F290" s="101"/>
    </row>
    <row r="291" spans="1:6" x14ac:dyDescent="0.25">
      <c r="A291" s="64">
        <v>274</v>
      </c>
      <c r="B291" s="72" t="s">
        <v>356</v>
      </c>
      <c r="C291" s="66" t="s">
        <v>68</v>
      </c>
      <c r="D291" s="66">
        <v>50</v>
      </c>
      <c r="E291" s="100">
        <v>0</v>
      </c>
      <c r="F291" s="101"/>
    </row>
    <row r="292" spans="1:6" ht="26.4" x14ac:dyDescent="0.25">
      <c r="A292" s="64">
        <v>275</v>
      </c>
      <c r="B292" s="67" t="s">
        <v>142</v>
      </c>
      <c r="C292" s="74" t="s">
        <v>68</v>
      </c>
      <c r="D292" s="74">
        <v>50</v>
      </c>
      <c r="E292" s="100">
        <v>0</v>
      </c>
      <c r="F292" s="101"/>
    </row>
    <row r="293" spans="1:6" x14ac:dyDescent="0.25">
      <c r="A293" s="64">
        <v>276</v>
      </c>
      <c r="B293" s="67" t="s">
        <v>143</v>
      </c>
      <c r="C293" s="74" t="s">
        <v>68</v>
      </c>
      <c r="D293" s="74">
        <v>50</v>
      </c>
      <c r="E293" s="100">
        <v>0</v>
      </c>
      <c r="F293" s="101"/>
    </row>
    <row r="294" spans="1:6" x14ac:dyDescent="0.25">
      <c r="A294" s="64">
        <v>277</v>
      </c>
      <c r="B294" s="67" t="s">
        <v>144</v>
      </c>
      <c r="C294" s="74" t="s">
        <v>58</v>
      </c>
      <c r="D294" s="74">
        <v>500</v>
      </c>
      <c r="E294" s="100">
        <v>0</v>
      </c>
      <c r="F294" s="101"/>
    </row>
    <row r="295" spans="1:6" x14ac:dyDescent="0.25">
      <c r="A295" s="64">
        <v>278</v>
      </c>
      <c r="B295" s="67" t="s">
        <v>145</v>
      </c>
      <c r="C295" s="74" t="s">
        <v>97</v>
      </c>
      <c r="D295" s="74">
        <v>500</v>
      </c>
      <c r="E295" s="100">
        <v>0</v>
      </c>
      <c r="F295" s="101"/>
    </row>
    <row r="296" spans="1:6" x14ac:dyDescent="0.25">
      <c r="A296" s="64">
        <v>279</v>
      </c>
      <c r="B296" s="67" t="s">
        <v>357</v>
      </c>
      <c r="C296" s="66" t="s">
        <v>68</v>
      </c>
      <c r="D296" s="66">
        <v>20</v>
      </c>
      <c r="E296" s="100">
        <v>0</v>
      </c>
      <c r="F296" s="101"/>
    </row>
    <row r="297" spans="1:6" x14ac:dyDescent="0.25">
      <c r="A297" s="64">
        <v>280</v>
      </c>
      <c r="B297" s="67" t="s">
        <v>146</v>
      </c>
      <c r="C297" s="74" t="s">
        <v>68</v>
      </c>
      <c r="D297" s="74">
        <v>50</v>
      </c>
      <c r="E297" s="100">
        <v>0</v>
      </c>
      <c r="F297" s="101"/>
    </row>
    <row r="298" spans="1:6" x14ac:dyDescent="0.25">
      <c r="A298" s="64">
        <v>281</v>
      </c>
      <c r="B298" s="67" t="s">
        <v>147</v>
      </c>
      <c r="C298" s="74" t="s">
        <v>68</v>
      </c>
      <c r="D298" s="74">
        <v>20</v>
      </c>
      <c r="E298" s="100">
        <v>0</v>
      </c>
      <c r="F298" s="101"/>
    </row>
    <row r="299" spans="1:6" x14ac:dyDescent="0.25">
      <c r="A299" s="64">
        <v>282</v>
      </c>
      <c r="B299" s="67" t="s">
        <v>148</v>
      </c>
      <c r="C299" s="74" t="s">
        <v>68</v>
      </c>
      <c r="D299" s="74">
        <v>30</v>
      </c>
      <c r="E299" s="100">
        <v>0</v>
      </c>
      <c r="F299" s="101"/>
    </row>
    <row r="300" spans="1:6" x14ac:dyDescent="0.25">
      <c r="A300" s="64">
        <v>283</v>
      </c>
      <c r="B300" s="67" t="s">
        <v>149</v>
      </c>
      <c r="C300" s="74" t="s">
        <v>150</v>
      </c>
      <c r="D300" s="74">
        <v>50</v>
      </c>
      <c r="E300" s="100">
        <v>0</v>
      </c>
      <c r="F300" s="101"/>
    </row>
    <row r="301" spans="1:6" x14ac:dyDescent="0.25">
      <c r="A301" s="64">
        <v>284</v>
      </c>
      <c r="B301" s="67" t="s">
        <v>151</v>
      </c>
      <c r="C301" s="74" t="s">
        <v>150</v>
      </c>
      <c r="D301" s="74">
        <v>50</v>
      </c>
      <c r="E301" s="100">
        <v>0</v>
      </c>
      <c r="F301" s="101"/>
    </row>
    <row r="302" spans="1:6" ht="26.4" x14ac:dyDescent="0.25">
      <c r="A302" s="64">
        <v>285</v>
      </c>
      <c r="B302" s="67" t="s">
        <v>152</v>
      </c>
      <c r="C302" s="74" t="s">
        <v>97</v>
      </c>
      <c r="D302" s="74">
        <v>100</v>
      </c>
      <c r="E302" s="100">
        <v>0</v>
      </c>
      <c r="F302" s="101"/>
    </row>
    <row r="303" spans="1:6" x14ac:dyDescent="0.25">
      <c r="A303" s="64">
        <v>286</v>
      </c>
      <c r="B303" s="67" t="s">
        <v>153</v>
      </c>
      <c r="C303" s="74" t="s">
        <v>122</v>
      </c>
      <c r="D303" s="74">
        <v>50</v>
      </c>
      <c r="E303" s="100">
        <v>0</v>
      </c>
      <c r="F303" s="101"/>
    </row>
    <row r="304" spans="1:6" x14ac:dyDescent="0.25">
      <c r="A304" s="64">
        <v>287</v>
      </c>
      <c r="B304" s="67" t="s">
        <v>358</v>
      </c>
      <c r="C304" s="66" t="s">
        <v>68</v>
      </c>
      <c r="D304" s="66">
        <v>20</v>
      </c>
      <c r="E304" s="100">
        <v>0</v>
      </c>
      <c r="F304" s="101"/>
    </row>
    <row r="305" spans="1:6" x14ac:dyDescent="0.25">
      <c r="A305" s="64">
        <v>288</v>
      </c>
      <c r="B305" s="70" t="s">
        <v>154</v>
      </c>
      <c r="C305" s="71" t="s">
        <v>68</v>
      </c>
      <c r="D305" s="71">
        <v>30</v>
      </c>
      <c r="E305" s="100">
        <v>0</v>
      </c>
      <c r="F305" s="101"/>
    </row>
    <row r="306" spans="1:6" x14ac:dyDescent="0.25">
      <c r="A306" s="64">
        <v>289</v>
      </c>
      <c r="B306" s="72" t="s">
        <v>436</v>
      </c>
      <c r="C306" s="66" t="s">
        <v>68</v>
      </c>
      <c r="D306" s="66">
        <v>30</v>
      </c>
      <c r="E306" s="100">
        <v>0</v>
      </c>
      <c r="F306" s="101"/>
    </row>
    <row r="307" spans="1:6" x14ac:dyDescent="0.25">
      <c r="A307" s="64">
        <v>290</v>
      </c>
      <c r="B307" s="104" t="s">
        <v>359</v>
      </c>
      <c r="C307" s="105"/>
      <c r="D307" s="105"/>
      <c r="E307" s="105"/>
      <c r="F307" s="106"/>
    </row>
    <row r="308" spans="1:6" ht="26.4" x14ac:dyDescent="0.25">
      <c r="A308" s="64">
        <v>291</v>
      </c>
      <c r="B308" s="67" t="s">
        <v>156</v>
      </c>
      <c r="C308" s="66" t="s">
        <v>68</v>
      </c>
      <c r="D308" s="66">
        <v>50</v>
      </c>
      <c r="E308" s="100">
        <v>0</v>
      </c>
      <c r="F308" s="101"/>
    </row>
    <row r="309" spans="1:6" x14ac:dyDescent="0.25">
      <c r="A309" s="64">
        <v>292</v>
      </c>
      <c r="B309" s="67" t="s">
        <v>360</v>
      </c>
      <c r="C309" s="66" t="s">
        <v>68</v>
      </c>
      <c r="D309" s="66">
        <v>30</v>
      </c>
      <c r="E309" s="100">
        <v>0</v>
      </c>
      <c r="F309" s="101"/>
    </row>
    <row r="310" spans="1:6" x14ac:dyDescent="0.25">
      <c r="A310" s="64">
        <v>293</v>
      </c>
      <c r="B310" s="67" t="s">
        <v>157</v>
      </c>
      <c r="C310" s="66" t="s">
        <v>68</v>
      </c>
      <c r="D310" s="66">
        <v>20</v>
      </c>
      <c r="E310" s="100">
        <v>0</v>
      </c>
      <c r="F310" s="101"/>
    </row>
    <row r="311" spans="1:6" x14ac:dyDescent="0.25">
      <c r="A311" s="64">
        <v>294</v>
      </c>
      <c r="B311" s="67" t="s">
        <v>361</v>
      </c>
      <c r="C311" s="66" t="s">
        <v>68</v>
      </c>
      <c r="D311" s="66">
        <v>10</v>
      </c>
      <c r="E311" s="100">
        <v>0</v>
      </c>
      <c r="F311" s="101"/>
    </row>
    <row r="312" spans="1:6" ht="26.4" x14ac:dyDescent="0.25">
      <c r="A312" s="64">
        <v>295</v>
      </c>
      <c r="B312" s="67" t="s">
        <v>158</v>
      </c>
      <c r="C312" s="71" t="s">
        <v>68</v>
      </c>
      <c r="D312" s="71">
        <v>10</v>
      </c>
      <c r="E312" s="100">
        <v>0</v>
      </c>
      <c r="F312" s="101"/>
    </row>
    <row r="313" spans="1:6" ht="26.4" x14ac:dyDescent="0.25">
      <c r="A313" s="64">
        <v>296</v>
      </c>
      <c r="B313" s="67" t="s">
        <v>362</v>
      </c>
      <c r="C313" s="66" t="s">
        <v>68</v>
      </c>
      <c r="D313" s="66">
        <v>20</v>
      </c>
      <c r="E313" s="100">
        <v>0</v>
      </c>
      <c r="F313" s="101"/>
    </row>
    <row r="314" spans="1:6" ht="26.4" x14ac:dyDescent="0.25">
      <c r="A314" s="64">
        <v>297</v>
      </c>
      <c r="B314" s="69" t="s">
        <v>159</v>
      </c>
      <c r="C314" s="66" t="s">
        <v>68</v>
      </c>
      <c r="D314" s="66">
        <v>20</v>
      </c>
      <c r="E314" s="100">
        <v>0</v>
      </c>
      <c r="F314" s="101"/>
    </row>
    <row r="315" spans="1:6" x14ac:dyDescent="0.25">
      <c r="A315" s="64">
        <v>298</v>
      </c>
      <c r="B315" s="69" t="s">
        <v>160</v>
      </c>
      <c r="C315" s="66" t="s">
        <v>68</v>
      </c>
      <c r="D315" s="66">
        <v>10</v>
      </c>
      <c r="E315" s="100">
        <v>0</v>
      </c>
      <c r="F315" s="101"/>
    </row>
    <row r="316" spans="1:6" x14ac:dyDescent="0.25">
      <c r="A316" s="64">
        <v>299</v>
      </c>
      <c r="B316" s="67" t="s">
        <v>155</v>
      </c>
      <c r="C316" s="66" t="s">
        <v>68</v>
      </c>
      <c r="D316" s="66">
        <v>20</v>
      </c>
      <c r="E316" s="100">
        <v>0</v>
      </c>
      <c r="F316" s="101"/>
    </row>
    <row r="317" spans="1:6" x14ac:dyDescent="0.25">
      <c r="A317" s="64">
        <v>300</v>
      </c>
      <c r="B317" s="72" t="s">
        <v>363</v>
      </c>
      <c r="C317" s="66" t="s">
        <v>68</v>
      </c>
      <c r="D317" s="66">
        <v>10</v>
      </c>
      <c r="E317" s="100">
        <v>0</v>
      </c>
      <c r="F317" s="101"/>
    </row>
    <row r="318" spans="1:6" x14ac:dyDescent="0.25">
      <c r="A318" s="64">
        <v>301</v>
      </c>
      <c r="B318" s="72" t="s">
        <v>364</v>
      </c>
      <c r="C318" s="71" t="s">
        <v>68</v>
      </c>
      <c r="D318" s="71">
        <v>20</v>
      </c>
      <c r="E318" s="100">
        <v>0</v>
      </c>
      <c r="F318" s="101"/>
    </row>
    <row r="319" spans="1:6" x14ac:dyDescent="0.25">
      <c r="A319" s="64">
        <v>302</v>
      </c>
      <c r="B319" s="104" t="s">
        <v>421</v>
      </c>
      <c r="C319" s="105"/>
      <c r="D319" s="105"/>
      <c r="E319" s="105"/>
      <c r="F319" s="106"/>
    </row>
    <row r="320" spans="1:6" x14ac:dyDescent="0.25">
      <c r="A320" s="64">
        <v>303</v>
      </c>
      <c r="B320" s="67" t="s">
        <v>422</v>
      </c>
      <c r="C320" s="66" t="s">
        <v>412</v>
      </c>
      <c r="D320" s="66">
        <v>30</v>
      </c>
      <c r="E320" s="100">
        <v>0</v>
      </c>
      <c r="F320" s="101"/>
    </row>
    <row r="321" spans="1:6" ht="26.4" x14ac:dyDescent="0.25">
      <c r="A321" s="64">
        <v>304</v>
      </c>
      <c r="B321" s="67" t="s">
        <v>423</v>
      </c>
      <c r="C321" s="66" t="s">
        <v>58</v>
      </c>
      <c r="D321" s="66">
        <v>600</v>
      </c>
      <c r="E321" s="100">
        <v>0</v>
      </c>
      <c r="F321" s="101"/>
    </row>
    <row r="322" spans="1:6" x14ac:dyDescent="0.25">
      <c r="A322" s="64">
        <v>305</v>
      </c>
      <c r="B322" s="104" t="s">
        <v>161</v>
      </c>
      <c r="C322" s="105"/>
      <c r="D322" s="105"/>
      <c r="E322" s="105"/>
      <c r="F322" s="106"/>
    </row>
    <row r="323" spans="1:6" x14ac:dyDescent="0.25">
      <c r="A323" s="64">
        <v>306</v>
      </c>
      <c r="B323" s="67" t="s">
        <v>162</v>
      </c>
      <c r="C323" s="74" t="s">
        <v>68</v>
      </c>
      <c r="D323" s="74">
        <v>400</v>
      </c>
      <c r="E323" s="100">
        <v>0</v>
      </c>
      <c r="F323" s="101"/>
    </row>
    <row r="324" spans="1:6" ht="26.4" x14ac:dyDescent="0.25">
      <c r="A324" s="64">
        <v>307</v>
      </c>
      <c r="B324" s="67" t="s">
        <v>163</v>
      </c>
      <c r="C324" s="74" t="s">
        <v>68</v>
      </c>
      <c r="D324" s="74">
        <v>200</v>
      </c>
      <c r="E324" s="100">
        <v>0</v>
      </c>
      <c r="F324" s="101"/>
    </row>
    <row r="325" spans="1:6" x14ac:dyDescent="0.25">
      <c r="A325" s="64">
        <v>308</v>
      </c>
      <c r="B325" s="67" t="s">
        <v>365</v>
      </c>
      <c r="C325" s="74" t="s">
        <v>68</v>
      </c>
      <c r="D325" s="74">
        <v>20</v>
      </c>
      <c r="E325" s="100">
        <v>0</v>
      </c>
      <c r="F325" s="101"/>
    </row>
    <row r="326" spans="1:6" x14ac:dyDescent="0.25">
      <c r="A326" s="64">
        <v>309</v>
      </c>
      <c r="B326" s="67" t="s">
        <v>424</v>
      </c>
      <c r="C326" s="74" t="s">
        <v>425</v>
      </c>
      <c r="D326" s="74">
        <v>700</v>
      </c>
      <c r="E326" s="100">
        <v>0</v>
      </c>
      <c r="F326" s="101"/>
    </row>
    <row r="327" spans="1:6" ht="26.4" x14ac:dyDescent="0.25">
      <c r="A327" s="64">
        <v>310</v>
      </c>
      <c r="B327" s="67" t="s">
        <v>426</v>
      </c>
      <c r="C327" s="74" t="s">
        <v>425</v>
      </c>
      <c r="D327" s="68">
        <v>700</v>
      </c>
      <c r="E327" s="100">
        <v>0</v>
      </c>
      <c r="F327" s="101"/>
    </row>
    <row r="328" spans="1:6" ht="26.4" x14ac:dyDescent="0.25">
      <c r="A328" s="64">
        <v>311</v>
      </c>
      <c r="B328" s="67" t="s">
        <v>427</v>
      </c>
      <c r="C328" s="68" t="s">
        <v>187</v>
      </c>
      <c r="D328" s="68">
        <v>300</v>
      </c>
      <c r="E328" s="100">
        <v>0</v>
      </c>
      <c r="F328" s="101"/>
    </row>
    <row r="329" spans="1:6" ht="39.6" x14ac:dyDescent="0.25">
      <c r="A329" s="64">
        <v>312</v>
      </c>
      <c r="B329" s="67" t="s">
        <v>366</v>
      </c>
      <c r="C329" s="74" t="s">
        <v>68</v>
      </c>
      <c r="D329" s="74">
        <v>100</v>
      </c>
      <c r="E329" s="100">
        <v>0</v>
      </c>
      <c r="F329" s="101"/>
    </row>
    <row r="330" spans="1:6" ht="26.4" x14ac:dyDescent="0.25">
      <c r="A330" s="64">
        <v>313</v>
      </c>
      <c r="B330" s="67" t="s">
        <v>164</v>
      </c>
      <c r="C330" s="74" t="s">
        <v>58</v>
      </c>
      <c r="D330" s="74">
        <v>600</v>
      </c>
      <c r="E330" s="100">
        <v>0</v>
      </c>
      <c r="F330" s="101"/>
    </row>
    <row r="331" spans="1:6" ht="26.4" x14ac:dyDescent="0.25">
      <c r="A331" s="64">
        <v>314</v>
      </c>
      <c r="B331" s="75" t="s">
        <v>165</v>
      </c>
      <c r="C331" s="76" t="s">
        <v>166</v>
      </c>
      <c r="D331" s="71">
        <v>30</v>
      </c>
      <c r="E331" s="100">
        <v>0</v>
      </c>
      <c r="F331" s="101"/>
    </row>
    <row r="332" spans="1:6" x14ac:dyDescent="0.25">
      <c r="A332" s="64">
        <v>315</v>
      </c>
      <c r="B332" s="75" t="s">
        <v>428</v>
      </c>
      <c r="C332" s="76" t="s">
        <v>166</v>
      </c>
      <c r="D332" s="66">
        <v>50</v>
      </c>
      <c r="E332" s="100">
        <v>0</v>
      </c>
      <c r="F332" s="101"/>
    </row>
    <row r="333" spans="1:6" ht="26.4" x14ac:dyDescent="0.25">
      <c r="A333" s="64">
        <v>316</v>
      </c>
      <c r="B333" s="75" t="s">
        <v>167</v>
      </c>
      <c r="C333" s="76" t="s">
        <v>166</v>
      </c>
      <c r="D333" s="66">
        <v>60</v>
      </c>
      <c r="E333" s="100">
        <v>0</v>
      </c>
      <c r="F333" s="101"/>
    </row>
    <row r="334" spans="1:6" x14ac:dyDescent="0.25">
      <c r="A334" s="64">
        <v>317</v>
      </c>
      <c r="B334" s="75" t="s">
        <v>429</v>
      </c>
      <c r="C334" s="76" t="s">
        <v>168</v>
      </c>
      <c r="D334" s="66">
        <v>500</v>
      </c>
      <c r="E334" s="100">
        <v>0</v>
      </c>
      <c r="F334" s="101"/>
    </row>
    <row r="335" spans="1:6" x14ac:dyDescent="0.25">
      <c r="A335" s="64">
        <v>318</v>
      </c>
      <c r="B335" s="75" t="s">
        <v>430</v>
      </c>
      <c r="C335" s="76" t="s">
        <v>166</v>
      </c>
      <c r="D335" s="66">
        <v>60</v>
      </c>
      <c r="E335" s="100">
        <v>0</v>
      </c>
      <c r="F335" s="101"/>
    </row>
    <row r="336" spans="1:6" ht="26.4" x14ac:dyDescent="0.25">
      <c r="A336" s="64">
        <v>319</v>
      </c>
      <c r="B336" s="77" t="s">
        <v>431</v>
      </c>
      <c r="C336" s="76" t="s">
        <v>168</v>
      </c>
      <c r="D336" s="66">
        <v>500</v>
      </c>
      <c r="E336" s="100">
        <v>0</v>
      </c>
      <c r="F336" s="101"/>
    </row>
    <row r="337" spans="1:6" x14ac:dyDescent="0.25">
      <c r="A337" s="64">
        <v>320</v>
      </c>
      <c r="B337" s="75" t="s">
        <v>169</v>
      </c>
      <c r="C337" s="76" t="s">
        <v>68</v>
      </c>
      <c r="D337" s="66">
        <v>60</v>
      </c>
      <c r="E337" s="100">
        <v>0</v>
      </c>
      <c r="F337" s="101"/>
    </row>
    <row r="338" spans="1:6" x14ac:dyDescent="0.25">
      <c r="A338" s="64">
        <v>321</v>
      </c>
      <c r="B338" s="75" t="s">
        <v>170</v>
      </c>
      <c r="C338" s="76" t="s">
        <v>166</v>
      </c>
      <c r="D338" s="66">
        <v>60</v>
      </c>
      <c r="E338" s="100">
        <v>0</v>
      </c>
      <c r="F338" s="101"/>
    </row>
    <row r="339" spans="1:6" x14ac:dyDescent="0.25">
      <c r="A339" s="64">
        <v>322</v>
      </c>
      <c r="B339" s="75" t="s">
        <v>432</v>
      </c>
      <c r="C339" s="76" t="s">
        <v>97</v>
      </c>
      <c r="D339" s="66">
        <v>80</v>
      </c>
      <c r="E339" s="100">
        <v>0</v>
      </c>
      <c r="F339" s="101"/>
    </row>
    <row r="340" spans="1:6" x14ac:dyDescent="0.25">
      <c r="A340" s="64">
        <v>323</v>
      </c>
      <c r="B340" s="75" t="s">
        <v>171</v>
      </c>
      <c r="C340" s="76" t="s">
        <v>97</v>
      </c>
      <c r="D340" s="66">
        <v>80</v>
      </c>
      <c r="E340" s="100">
        <v>0</v>
      </c>
      <c r="F340" s="101"/>
    </row>
    <row r="341" spans="1:6" x14ac:dyDescent="0.25">
      <c r="A341" s="64">
        <v>324</v>
      </c>
      <c r="B341" s="75" t="s">
        <v>367</v>
      </c>
      <c r="C341" s="76" t="s">
        <v>166</v>
      </c>
      <c r="D341" s="66">
        <v>60</v>
      </c>
      <c r="E341" s="100">
        <v>0</v>
      </c>
      <c r="F341" s="101"/>
    </row>
    <row r="342" spans="1:6" ht="26.4" x14ac:dyDescent="0.25">
      <c r="A342" s="64">
        <v>325</v>
      </c>
      <c r="B342" s="78" t="s">
        <v>433</v>
      </c>
      <c r="C342" s="76" t="s">
        <v>168</v>
      </c>
      <c r="D342" s="66">
        <v>500</v>
      </c>
      <c r="E342" s="100">
        <v>0</v>
      </c>
      <c r="F342" s="101"/>
    </row>
    <row r="343" spans="1:6" ht="26.4" x14ac:dyDescent="0.25">
      <c r="A343" s="64">
        <v>326</v>
      </c>
      <c r="B343" s="67" t="s">
        <v>434</v>
      </c>
      <c r="C343" s="76" t="s">
        <v>168</v>
      </c>
      <c r="D343" s="66">
        <v>500</v>
      </c>
      <c r="E343" s="100">
        <v>0</v>
      </c>
      <c r="F343" s="101"/>
    </row>
    <row r="344" spans="1:6" ht="26.4" x14ac:dyDescent="0.25">
      <c r="A344" s="64">
        <v>327</v>
      </c>
      <c r="B344" s="67" t="s">
        <v>368</v>
      </c>
      <c r="C344" s="76" t="s">
        <v>168</v>
      </c>
      <c r="D344" s="66">
        <v>500</v>
      </c>
      <c r="E344" s="100">
        <v>0</v>
      </c>
      <c r="F344" s="101"/>
    </row>
    <row r="345" spans="1:6" ht="26.4" x14ac:dyDescent="0.25">
      <c r="A345" s="64">
        <v>328</v>
      </c>
      <c r="B345" s="67" t="s">
        <v>369</v>
      </c>
      <c r="C345" s="66" t="s">
        <v>168</v>
      </c>
      <c r="D345" s="66">
        <v>500</v>
      </c>
      <c r="E345" s="100">
        <v>0</v>
      </c>
      <c r="F345" s="101"/>
    </row>
    <row r="346" spans="1:6" x14ac:dyDescent="0.25">
      <c r="A346" s="102" t="s">
        <v>435</v>
      </c>
      <c r="B346" s="102"/>
      <c r="C346" s="102"/>
      <c r="D346" s="102"/>
      <c r="E346" s="103">
        <f>SUMPRODUCT(D18:D345,E18:E345)</f>
        <v>0</v>
      </c>
      <c r="F346" s="103"/>
    </row>
  </sheetData>
  <autoFilter ref="A17:F346" xr:uid="{0F22167B-C9CC-40D9-8890-D0C32AD34FBF}">
    <filterColumn colId="4" showButton="0"/>
  </autoFilter>
  <mergeCells count="343">
    <mergeCell ref="E291:F291"/>
    <mergeCell ref="E292:F292"/>
    <mergeCell ref="E293:F293"/>
    <mergeCell ref="E294:F294"/>
    <mergeCell ref="E295:F295"/>
    <mergeCell ref="E314:F314"/>
    <mergeCell ref="E315:F315"/>
    <mergeCell ref="E316:F316"/>
    <mergeCell ref="E317:F317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90:F290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36:F236"/>
    <mergeCell ref="E237:F237"/>
    <mergeCell ref="E238:F238"/>
    <mergeCell ref="E239:F239"/>
    <mergeCell ref="E240:F240"/>
    <mergeCell ref="E259:F259"/>
    <mergeCell ref="E260:F260"/>
    <mergeCell ref="E261:F261"/>
    <mergeCell ref="E262:F262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00:F200"/>
    <mergeCell ref="E201:F201"/>
    <mergeCell ref="E202:F202"/>
    <mergeCell ref="E203:F203"/>
    <mergeCell ref="E204:F204"/>
    <mergeCell ref="E223:F223"/>
    <mergeCell ref="E224:F224"/>
    <mergeCell ref="E225:F225"/>
    <mergeCell ref="E226:F226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41:F41"/>
    <mergeCell ref="E42:F42"/>
    <mergeCell ref="E43:F43"/>
    <mergeCell ref="E28:F28"/>
    <mergeCell ref="E29:F29"/>
    <mergeCell ref="E30:F30"/>
    <mergeCell ref="E31:F31"/>
    <mergeCell ref="A1:F1"/>
    <mergeCell ref="A3:F11"/>
    <mergeCell ref="A12:F12"/>
    <mergeCell ref="A15:D15"/>
    <mergeCell ref="E15:F15"/>
    <mergeCell ref="A16:F16"/>
    <mergeCell ref="C13:D13"/>
    <mergeCell ref="E13:F13"/>
    <mergeCell ref="C14:D14"/>
    <mergeCell ref="E14:F14"/>
    <mergeCell ref="A13:B13"/>
    <mergeCell ref="A14:B14"/>
    <mergeCell ref="E17:F17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65:F65"/>
    <mergeCell ref="E66:F66"/>
    <mergeCell ref="E67:F67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89:F89"/>
    <mergeCell ref="E90:F90"/>
    <mergeCell ref="E91:F91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113:F113"/>
    <mergeCell ref="E114:F114"/>
    <mergeCell ref="E115:F115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37:F137"/>
    <mergeCell ref="E138:F138"/>
    <mergeCell ref="E139:F139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61:F161"/>
    <mergeCell ref="E162:F162"/>
    <mergeCell ref="E163:F163"/>
    <mergeCell ref="E140:F140"/>
    <mergeCell ref="E141:F141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E305:F305"/>
    <mergeCell ref="E306:F306"/>
    <mergeCell ref="E308:F308"/>
    <mergeCell ref="E309:F309"/>
    <mergeCell ref="E310:F310"/>
    <mergeCell ref="E311:F311"/>
    <mergeCell ref="E312:F312"/>
    <mergeCell ref="E313:F313"/>
    <mergeCell ref="E318:F318"/>
    <mergeCell ref="E320:F320"/>
    <mergeCell ref="E321:F321"/>
    <mergeCell ref="E341:F341"/>
    <mergeCell ref="E342:F342"/>
    <mergeCell ref="E343:F343"/>
    <mergeCell ref="E344:F344"/>
    <mergeCell ref="E345:F345"/>
    <mergeCell ref="A346:D346"/>
    <mergeCell ref="E346:F346"/>
    <mergeCell ref="B18:F18"/>
    <mergeCell ref="B142:F142"/>
    <mergeCell ref="B222:F222"/>
    <mergeCell ref="B263:F263"/>
    <mergeCell ref="B307:F307"/>
    <mergeCell ref="B319:F319"/>
    <mergeCell ref="B322:F322"/>
    <mergeCell ref="E332:F332"/>
    <mergeCell ref="E333:F333"/>
    <mergeCell ref="E334:F334"/>
    <mergeCell ref="E335:F335"/>
    <mergeCell ref="E336:F336"/>
    <mergeCell ref="E337:F337"/>
    <mergeCell ref="E338:F338"/>
    <mergeCell ref="E339:F339"/>
    <mergeCell ref="E340:F340"/>
    <mergeCell ref="E323:F3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BBF18-2F83-40B8-859D-DB08264C5CEC}">
  <sheetPr codeName="Лист1"/>
  <dimension ref="A1:G95"/>
  <sheetViews>
    <sheetView view="pageBreakPreview" zoomScale="90" zoomScaleNormal="100" zoomScaleSheetLayoutView="90" workbookViewId="0">
      <selection activeCell="B5" sqref="B5"/>
    </sheetView>
  </sheetViews>
  <sheetFormatPr defaultRowHeight="13.8" x14ac:dyDescent="0.25"/>
  <cols>
    <col min="1" max="1" width="61.6640625" style="38" customWidth="1"/>
    <col min="2" max="5" width="22.77734375" style="38" customWidth="1"/>
    <col min="6" max="6" width="19.77734375" style="38" customWidth="1"/>
    <col min="7" max="7" width="17.77734375" style="38" customWidth="1"/>
    <col min="8" max="16384" width="8.88671875" style="38"/>
  </cols>
  <sheetData>
    <row r="1" spans="1:7" s="37" customFormat="1" ht="17.399999999999999" x14ac:dyDescent="0.3">
      <c r="A1" s="158" t="s">
        <v>370</v>
      </c>
      <c r="B1" s="158"/>
      <c r="C1" s="158"/>
      <c r="D1" s="158"/>
      <c r="E1" s="158"/>
      <c r="F1" s="158"/>
      <c r="G1" s="158"/>
    </row>
    <row r="2" spans="1:7" s="37" customFormat="1" ht="55.2" customHeight="1" x14ac:dyDescent="0.3">
      <c r="A2" s="133" t="s">
        <v>398</v>
      </c>
      <c r="B2" s="133"/>
      <c r="C2" s="133"/>
      <c r="D2" s="133"/>
      <c r="E2" s="133"/>
      <c r="F2" s="133"/>
      <c r="G2" s="133"/>
    </row>
    <row r="3" spans="1:7" x14ac:dyDescent="0.25">
      <c r="A3" s="159" t="s">
        <v>371</v>
      </c>
      <c r="B3" s="160" t="s">
        <v>372</v>
      </c>
      <c r="C3" s="160"/>
      <c r="D3" s="160"/>
      <c r="E3" s="160"/>
      <c r="F3" s="160"/>
      <c r="G3" s="160"/>
    </row>
    <row r="4" spans="1:7" x14ac:dyDescent="0.25">
      <c r="A4" s="159"/>
      <c r="B4" s="39" t="s">
        <v>373</v>
      </c>
      <c r="C4" s="39" t="s">
        <v>374</v>
      </c>
      <c r="D4" s="39" t="s">
        <v>375</v>
      </c>
      <c r="E4" s="39" t="s">
        <v>376</v>
      </c>
      <c r="F4" s="40" t="s">
        <v>377</v>
      </c>
      <c r="G4" s="41" t="s">
        <v>378</v>
      </c>
    </row>
    <row r="5" spans="1:7" x14ac:dyDescent="0.25">
      <c r="A5" s="42" t="s">
        <v>401</v>
      </c>
      <c r="B5" s="43">
        <v>0</v>
      </c>
      <c r="C5" s="43">
        <v>0</v>
      </c>
      <c r="D5" s="44">
        <f>ROUND(($F$18+$F$41-$F$21)/ROWS($A$5:$A$7),2)</f>
        <v>0</v>
      </c>
      <c r="E5" s="44">
        <f>ROUND($F$21/ROWS($A$5:$A$7),2)</f>
        <v>0</v>
      </c>
      <c r="F5" s="44">
        <f>ROUND(($F$95-$F$18-$F$41-$B$8-$C$8)/ROWS($A$5:$A$7),2)</f>
        <v>0</v>
      </c>
      <c r="G5" s="44">
        <f>SUM(B5:F5)</f>
        <v>0</v>
      </c>
    </row>
    <row r="6" spans="1:7" x14ac:dyDescent="0.25">
      <c r="A6" s="42" t="s">
        <v>402</v>
      </c>
      <c r="B6" s="43">
        <v>0</v>
      </c>
      <c r="C6" s="43">
        <v>0</v>
      </c>
      <c r="D6" s="44">
        <f>ROUND(($F$18+$F$41-$F$21)/ROWS($A$5:$A$7),2)</f>
        <v>0</v>
      </c>
      <c r="E6" s="44">
        <f>ROUND($F$21/ROWS($A$5:$A$7),2)</f>
        <v>0</v>
      </c>
      <c r="F6" s="44">
        <f>ROUND(($F$95-$F$18-$F$41-$B$8-$C$8)/ROWS($A$5:$A$7),2)</f>
        <v>0</v>
      </c>
      <c r="G6" s="44">
        <f>SUM(B6:F6)</f>
        <v>0</v>
      </c>
    </row>
    <row r="7" spans="1:7" x14ac:dyDescent="0.25">
      <c r="A7" s="42" t="s">
        <v>403</v>
      </c>
      <c r="B7" s="43">
        <v>0</v>
      </c>
      <c r="C7" s="43">
        <v>0</v>
      </c>
      <c r="D7" s="44">
        <f>ROUND(($F$18+$F$41-$F$21)/ROWS($A$5:$A$7),2)</f>
        <v>0</v>
      </c>
      <c r="E7" s="44">
        <f>ROUND($F$21/ROWS($A$5:$A$7),2)</f>
        <v>0</v>
      </c>
      <c r="F7" s="44">
        <f>ROUND(($F$95-$F$18-$F$41-$B$8-$C$8)/ROWS($A$5:$A$7),2)</f>
        <v>0</v>
      </c>
      <c r="G7" s="44">
        <f t="shared" ref="G7" si="0">SUM(B7:F7)</f>
        <v>0</v>
      </c>
    </row>
    <row r="8" spans="1:7" x14ac:dyDescent="0.25">
      <c r="A8" s="45" t="s">
        <v>379</v>
      </c>
      <c r="B8" s="46">
        <f>SUM(B5:B7)</f>
        <v>0</v>
      </c>
      <c r="C8" s="46">
        <f>SUM(C5:C7)</f>
        <v>0</v>
      </c>
      <c r="D8" s="46">
        <f>SUM(D5:D7)</f>
        <v>0</v>
      </c>
      <c r="E8" s="46">
        <f>SUM(E5:E7)</f>
        <v>0</v>
      </c>
      <c r="F8" s="46">
        <f>SUM(F5:F7)</f>
        <v>0</v>
      </c>
      <c r="G8" s="47">
        <f>SUM(G5:G7)</f>
        <v>0</v>
      </c>
    </row>
    <row r="9" spans="1:7" ht="17.399999999999999" x14ac:dyDescent="0.25">
      <c r="A9" s="145" t="s">
        <v>380</v>
      </c>
      <c r="B9" s="145"/>
      <c r="C9" s="145"/>
      <c r="D9" s="145"/>
      <c r="E9" s="145"/>
      <c r="F9" s="145"/>
      <c r="G9" s="145"/>
    </row>
    <row r="10" spans="1:7" ht="17.399999999999999" x14ac:dyDescent="0.25">
      <c r="A10" s="155" t="s">
        <v>381</v>
      </c>
      <c r="B10" s="156"/>
      <c r="C10" s="156"/>
      <c r="D10" s="156"/>
      <c r="E10" s="156"/>
      <c r="F10" s="156"/>
      <c r="G10" s="157"/>
    </row>
    <row r="11" spans="1:7" ht="66" x14ac:dyDescent="0.25">
      <c r="A11" s="48" t="s">
        <v>47</v>
      </c>
      <c r="B11" s="49" t="s">
        <v>43</v>
      </c>
      <c r="C11" s="49" t="s">
        <v>44</v>
      </c>
      <c r="D11" s="48" t="s">
        <v>45</v>
      </c>
      <c r="E11" s="50" t="s">
        <v>46</v>
      </c>
      <c r="F11" s="161" t="s">
        <v>382</v>
      </c>
      <c r="G11" s="161"/>
    </row>
    <row r="12" spans="1:7" x14ac:dyDescent="0.25">
      <c r="A12" s="53"/>
      <c r="B12" s="65"/>
      <c r="C12" s="51">
        <v>0</v>
      </c>
      <c r="D12" s="52">
        <v>0</v>
      </c>
      <c r="E12" s="54">
        <f>(C12+(C12*D12))*B12</f>
        <v>0</v>
      </c>
      <c r="F12" s="152"/>
      <c r="G12" s="152"/>
    </row>
    <row r="13" spans="1:7" x14ac:dyDescent="0.25">
      <c r="A13" s="53"/>
      <c r="B13" s="65"/>
      <c r="C13" s="51">
        <v>0</v>
      </c>
      <c r="D13" s="52">
        <v>0</v>
      </c>
      <c r="E13" s="54">
        <f t="shared" ref="E13:E17" si="1">(C13+(C13*D13))*B13</f>
        <v>0</v>
      </c>
      <c r="F13" s="152"/>
      <c r="G13" s="152"/>
    </row>
    <row r="14" spans="1:7" x14ac:dyDescent="0.25">
      <c r="A14" s="53"/>
      <c r="B14" s="65"/>
      <c r="C14" s="51">
        <v>0</v>
      </c>
      <c r="D14" s="52">
        <v>0</v>
      </c>
      <c r="E14" s="54">
        <f t="shared" si="1"/>
        <v>0</v>
      </c>
      <c r="F14" s="152"/>
      <c r="G14" s="152"/>
    </row>
    <row r="15" spans="1:7" x14ac:dyDescent="0.25">
      <c r="A15" s="53"/>
      <c r="B15" s="65"/>
      <c r="C15" s="51">
        <v>0</v>
      </c>
      <c r="D15" s="52">
        <v>0</v>
      </c>
      <c r="E15" s="54">
        <f t="shared" si="1"/>
        <v>0</v>
      </c>
      <c r="F15" s="152"/>
      <c r="G15" s="152"/>
    </row>
    <row r="16" spans="1:7" x14ac:dyDescent="0.25">
      <c r="A16" s="53"/>
      <c r="B16" s="65"/>
      <c r="C16" s="51">
        <v>0</v>
      </c>
      <c r="D16" s="52">
        <v>0</v>
      </c>
      <c r="E16" s="54">
        <f t="shared" si="1"/>
        <v>0</v>
      </c>
      <c r="F16" s="152"/>
      <c r="G16" s="152"/>
    </row>
    <row r="17" spans="1:7" x14ac:dyDescent="0.25">
      <c r="A17" s="53"/>
      <c r="B17" s="65"/>
      <c r="C17" s="51">
        <v>0</v>
      </c>
      <c r="D17" s="52">
        <v>0</v>
      </c>
      <c r="E17" s="54">
        <f t="shared" si="1"/>
        <v>0</v>
      </c>
      <c r="F17" s="152"/>
      <c r="G17" s="152"/>
    </row>
    <row r="18" spans="1:7" x14ac:dyDescent="0.25">
      <c r="A18" s="153" t="s">
        <v>383</v>
      </c>
      <c r="B18" s="153"/>
      <c r="C18" s="153"/>
      <c r="D18" s="153"/>
      <c r="E18" s="153"/>
      <c r="F18" s="154">
        <f>SUM(E12:E17)</f>
        <v>0</v>
      </c>
      <c r="G18" s="154"/>
    </row>
    <row r="19" spans="1:7" ht="17.399999999999999" x14ac:dyDescent="0.25">
      <c r="A19" s="155" t="s">
        <v>384</v>
      </c>
      <c r="B19" s="156"/>
      <c r="C19" s="156"/>
      <c r="D19" s="156"/>
      <c r="E19" s="156"/>
      <c r="F19" s="156"/>
      <c r="G19" s="157"/>
    </row>
    <row r="20" spans="1:7" ht="26.4" x14ac:dyDescent="0.25">
      <c r="A20" s="146" t="s">
        <v>385</v>
      </c>
      <c r="B20" s="147"/>
      <c r="C20" s="55" t="s">
        <v>14</v>
      </c>
      <c r="D20" s="50" t="s">
        <v>386</v>
      </c>
      <c r="E20" s="50" t="s">
        <v>48</v>
      </c>
      <c r="F20" s="146" t="s">
        <v>379</v>
      </c>
      <c r="G20" s="147"/>
    </row>
    <row r="21" spans="1:7" x14ac:dyDescent="0.25">
      <c r="A21" s="150" t="s">
        <v>387</v>
      </c>
      <c r="B21" s="151"/>
      <c r="C21" s="56"/>
      <c r="D21" s="57">
        <v>0</v>
      </c>
      <c r="E21" s="56">
        <v>0</v>
      </c>
      <c r="F21" s="121">
        <f>D21*E21</f>
        <v>0</v>
      </c>
      <c r="G21" s="122"/>
    </row>
    <row r="22" spans="1:7" x14ac:dyDescent="0.25">
      <c r="A22" s="150" t="s">
        <v>388</v>
      </c>
      <c r="B22" s="151"/>
      <c r="C22" s="56"/>
      <c r="D22" s="57">
        <v>0</v>
      </c>
      <c r="E22" s="56">
        <v>0</v>
      </c>
      <c r="F22" s="121">
        <f t="shared" ref="F22:F40" si="2">D22*E22</f>
        <v>0</v>
      </c>
      <c r="G22" s="122"/>
    </row>
    <row r="23" spans="1:7" x14ac:dyDescent="0.25">
      <c r="A23" s="150" t="s">
        <v>389</v>
      </c>
      <c r="B23" s="151"/>
      <c r="C23" s="56"/>
      <c r="D23" s="57">
        <v>0</v>
      </c>
      <c r="E23" s="56">
        <v>0</v>
      </c>
      <c r="F23" s="121">
        <f t="shared" si="2"/>
        <v>0</v>
      </c>
      <c r="G23" s="122"/>
    </row>
    <row r="24" spans="1:7" x14ac:dyDescent="0.25">
      <c r="A24" s="148"/>
      <c r="B24" s="149"/>
      <c r="C24" s="56"/>
      <c r="D24" s="57">
        <v>0</v>
      </c>
      <c r="E24" s="56">
        <v>0</v>
      </c>
      <c r="F24" s="121">
        <f t="shared" si="2"/>
        <v>0</v>
      </c>
      <c r="G24" s="122"/>
    </row>
    <row r="25" spans="1:7" x14ac:dyDescent="0.25">
      <c r="A25" s="148"/>
      <c r="B25" s="149"/>
      <c r="C25" s="56"/>
      <c r="D25" s="57">
        <v>0</v>
      </c>
      <c r="E25" s="56">
        <v>0</v>
      </c>
      <c r="F25" s="121">
        <f t="shared" si="2"/>
        <v>0</v>
      </c>
      <c r="G25" s="122"/>
    </row>
    <row r="26" spans="1:7" x14ac:dyDescent="0.25">
      <c r="A26" s="61"/>
      <c r="B26" s="62"/>
      <c r="C26" s="56"/>
      <c r="D26" s="57">
        <v>0</v>
      </c>
      <c r="E26" s="56">
        <v>0</v>
      </c>
      <c r="F26" s="121">
        <f t="shared" ref="F26:F37" si="3">D26*E26</f>
        <v>0</v>
      </c>
      <c r="G26" s="122"/>
    </row>
    <row r="27" spans="1:7" hidden="1" x14ac:dyDescent="0.25">
      <c r="A27" s="61"/>
      <c r="B27" s="62"/>
      <c r="C27" s="56"/>
      <c r="D27" s="57">
        <v>0</v>
      </c>
      <c r="E27" s="56">
        <v>0</v>
      </c>
      <c r="F27" s="121">
        <f t="shared" si="3"/>
        <v>0</v>
      </c>
      <c r="G27" s="122"/>
    </row>
    <row r="28" spans="1:7" hidden="1" x14ac:dyDescent="0.25">
      <c r="A28" s="61"/>
      <c r="B28" s="62"/>
      <c r="C28" s="56"/>
      <c r="D28" s="57">
        <v>0</v>
      </c>
      <c r="E28" s="56">
        <v>0</v>
      </c>
      <c r="F28" s="121">
        <f t="shared" si="3"/>
        <v>0</v>
      </c>
      <c r="G28" s="122"/>
    </row>
    <row r="29" spans="1:7" hidden="1" x14ac:dyDescent="0.25">
      <c r="A29" s="61"/>
      <c r="B29" s="62"/>
      <c r="C29" s="56"/>
      <c r="D29" s="57">
        <v>0</v>
      </c>
      <c r="E29" s="56">
        <v>0</v>
      </c>
      <c r="F29" s="121">
        <f t="shared" si="3"/>
        <v>0</v>
      </c>
      <c r="G29" s="122"/>
    </row>
    <row r="30" spans="1:7" hidden="1" x14ac:dyDescent="0.25">
      <c r="A30" s="61"/>
      <c r="B30" s="62"/>
      <c r="C30" s="56"/>
      <c r="D30" s="57">
        <v>0</v>
      </c>
      <c r="E30" s="56">
        <v>0</v>
      </c>
      <c r="F30" s="121">
        <f t="shared" si="3"/>
        <v>0</v>
      </c>
      <c r="G30" s="122"/>
    </row>
    <row r="31" spans="1:7" hidden="1" x14ac:dyDescent="0.25">
      <c r="A31" s="61"/>
      <c r="B31" s="62"/>
      <c r="C31" s="56"/>
      <c r="D31" s="57">
        <v>0</v>
      </c>
      <c r="E31" s="56">
        <v>0</v>
      </c>
      <c r="F31" s="121">
        <f t="shared" si="3"/>
        <v>0</v>
      </c>
      <c r="G31" s="122"/>
    </row>
    <row r="32" spans="1:7" hidden="1" x14ac:dyDescent="0.25">
      <c r="A32" s="61"/>
      <c r="B32" s="62"/>
      <c r="C32" s="56"/>
      <c r="D32" s="57">
        <v>0</v>
      </c>
      <c r="E32" s="56">
        <v>0</v>
      </c>
      <c r="F32" s="121">
        <f t="shared" si="3"/>
        <v>0</v>
      </c>
      <c r="G32" s="122"/>
    </row>
    <row r="33" spans="1:7" hidden="1" x14ac:dyDescent="0.25">
      <c r="A33" s="61"/>
      <c r="B33" s="62"/>
      <c r="C33" s="56"/>
      <c r="D33" s="57">
        <v>0</v>
      </c>
      <c r="E33" s="56">
        <v>0</v>
      </c>
      <c r="F33" s="121">
        <f t="shared" si="3"/>
        <v>0</v>
      </c>
      <c r="G33" s="122"/>
    </row>
    <row r="34" spans="1:7" hidden="1" x14ac:dyDescent="0.25">
      <c r="A34" s="61"/>
      <c r="B34" s="62"/>
      <c r="C34" s="56"/>
      <c r="D34" s="57">
        <v>0</v>
      </c>
      <c r="E34" s="56">
        <v>0</v>
      </c>
      <c r="F34" s="121">
        <f t="shared" si="3"/>
        <v>0</v>
      </c>
      <c r="G34" s="122"/>
    </row>
    <row r="35" spans="1:7" hidden="1" x14ac:dyDescent="0.25">
      <c r="A35" s="61"/>
      <c r="B35" s="62"/>
      <c r="C35" s="56"/>
      <c r="D35" s="57">
        <v>0</v>
      </c>
      <c r="E35" s="56">
        <v>0</v>
      </c>
      <c r="F35" s="121">
        <f t="shared" si="3"/>
        <v>0</v>
      </c>
      <c r="G35" s="122"/>
    </row>
    <row r="36" spans="1:7" hidden="1" x14ac:dyDescent="0.25">
      <c r="A36" s="61"/>
      <c r="B36" s="62"/>
      <c r="C36" s="56"/>
      <c r="D36" s="57">
        <v>0</v>
      </c>
      <c r="E36" s="56">
        <v>0</v>
      </c>
      <c r="F36" s="121">
        <f t="shared" si="3"/>
        <v>0</v>
      </c>
      <c r="G36" s="122"/>
    </row>
    <row r="37" spans="1:7" hidden="1" x14ac:dyDescent="0.25">
      <c r="A37" s="61"/>
      <c r="B37" s="62"/>
      <c r="C37" s="56"/>
      <c r="D37" s="57">
        <v>0</v>
      </c>
      <c r="E37" s="56">
        <v>0</v>
      </c>
      <c r="F37" s="121">
        <f t="shared" si="3"/>
        <v>0</v>
      </c>
      <c r="G37" s="122"/>
    </row>
    <row r="38" spans="1:7" hidden="1" x14ac:dyDescent="0.25">
      <c r="A38" s="148"/>
      <c r="B38" s="149"/>
      <c r="C38" s="56"/>
      <c r="D38" s="57">
        <v>0</v>
      </c>
      <c r="E38" s="56">
        <v>0</v>
      </c>
      <c r="F38" s="121">
        <f t="shared" si="2"/>
        <v>0</v>
      </c>
      <c r="G38" s="122"/>
    </row>
    <row r="39" spans="1:7" hidden="1" x14ac:dyDescent="0.25">
      <c r="A39" s="148"/>
      <c r="B39" s="149"/>
      <c r="C39" s="56"/>
      <c r="D39" s="57">
        <v>0</v>
      </c>
      <c r="E39" s="56">
        <v>0</v>
      </c>
      <c r="F39" s="121">
        <f t="shared" si="2"/>
        <v>0</v>
      </c>
      <c r="G39" s="122"/>
    </row>
    <row r="40" spans="1:7" hidden="1" x14ac:dyDescent="0.25">
      <c r="A40" s="148"/>
      <c r="B40" s="149"/>
      <c r="C40" s="56"/>
      <c r="D40" s="57">
        <v>0</v>
      </c>
      <c r="E40" s="56">
        <v>0</v>
      </c>
      <c r="F40" s="121">
        <f t="shared" si="2"/>
        <v>0</v>
      </c>
      <c r="G40" s="122"/>
    </row>
    <row r="41" spans="1:7" collapsed="1" x14ac:dyDescent="0.25">
      <c r="A41" s="142" t="s">
        <v>390</v>
      </c>
      <c r="B41" s="143"/>
      <c r="C41" s="143"/>
      <c r="D41" s="143"/>
      <c r="E41" s="144"/>
      <c r="F41" s="121">
        <f>SUM(F21:G40)</f>
        <v>0</v>
      </c>
      <c r="G41" s="122"/>
    </row>
    <row r="42" spans="1:7" ht="17.399999999999999" x14ac:dyDescent="0.25">
      <c r="A42" s="145" t="s">
        <v>391</v>
      </c>
      <c r="B42" s="145"/>
      <c r="C42" s="145"/>
      <c r="D42" s="145"/>
      <c r="E42" s="145"/>
      <c r="F42" s="145"/>
      <c r="G42" s="145"/>
    </row>
    <row r="43" spans="1:7" ht="31.8" customHeight="1" x14ac:dyDescent="0.25">
      <c r="A43" s="146" t="s">
        <v>385</v>
      </c>
      <c r="B43" s="147"/>
      <c r="C43" s="55" t="s">
        <v>14</v>
      </c>
      <c r="D43" s="50" t="s">
        <v>386</v>
      </c>
      <c r="E43" s="50" t="s">
        <v>48</v>
      </c>
      <c r="F43" s="146" t="s">
        <v>379</v>
      </c>
      <c r="G43" s="147"/>
    </row>
    <row r="44" spans="1:7" x14ac:dyDescent="0.25">
      <c r="A44" s="123"/>
      <c r="B44" s="124"/>
      <c r="C44" s="58"/>
      <c r="D44" s="51">
        <v>0</v>
      </c>
      <c r="E44" s="51">
        <v>0</v>
      </c>
      <c r="F44" s="125">
        <f>D44*E44</f>
        <v>0</v>
      </c>
      <c r="G44" s="126"/>
    </row>
    <row r="45" spans="1:7" x14ac:dyDescent="0.25">
      <c r="A45" s="123"/>
      <c r="B45" s="124"/>
      <c r="C45" s="58"/>
      <c r="D45" s="51">
        <v>0</v>
      </c>
      <c r="E45" s="51">
        <v>0</v>
      </c>
      <c r="F45" s="125">
        <f t="shared" ref="F45:F47" si="4">D45*E45</f>
        <v>0</v>
      </c>
      <c r="G45" s="126"/>
    </row>
    <row r="46" spans="1:7" x14ac:dyDescent="0.25">
      <c r="A46" s="123"/>
      <c r="B46" s="124"/>
      <c r="C46" s="58"/>
      <c r="D46" s="51">
        <v>0</v>
      </c>
      <c r="E46" s="51">
        <v>0</v>
      </c>
      <c r="F46" s="125">
        <f t="shared" si="4"/>
        <v>0</v>
      </c>
      <c r="G46" s="126"/>
    </row>
    <row r="47" spans="1:7" x14ac:dyDescent="0.25">
      <c r="A47" s="59"/>
      <c r="B47" s="60"/>
      <c r="C47" s="58"/>
      <c r="D47" s="51">
        <v>0</v>
      </c>
      <c r="E47" s="51">
        <v>0</v>
      </c>
      <c r="F47" s="125">
        <f t="shared" si="4"/>
        <v>0</v>
      </c>
      <c r="G47" s="126"/>
    </row>
    <row r="48" spans="1:7" x14ac:dyDescent="0.25">
      <c r="A48" s="59"/>
      <c r="B48" s="60"/>
      <c r="C48" s="58"/>
      <c r="D48" s="51">
        <v>0</v>
      </c>
      <c r="E48" s="51">
        <v>0</v>
      </c>
      <c r="F48" s="125">
        <f t="shared" ref="F48:F89" si="5">D48*E48</f>
        <v>0</v>
      </c>
      <c r="G48" s="126"/>
    </row>
    <row r="49" spans="1:7" x14ac:dyDescent="0.25">
      <c r="A49" s="59"/>
      <c r="B49" s="60"/>
      <c r="C49" s="58"/>
      <c r="D49" s="51">
        <v>0</v>
      </c>
      <c r="E49" s="51">
        <v>0</v>
      </c>
      <c r="F49" s="125">
        <f t="shared" si="5"/>
        <v>0</v>
      </c>
      <c r="G49" s="126"/>
    </row>
    <row r="50" spans="1:7" x14ac:dyDescent="0.25">
      <c r="A50" s="59"/>
      <c r="B50" s="60"/>
      <c r="C50" s="58"/>
      <c r="D50" s="51">
        <v>0</v>
      </c>
      <c r="E50" s="51">
        <v>0</v>
      </c>
      <c r="F50" s="125">
        <f t="shared" si="5"/>
        <v>0</v>
      </c>
      <c r="G50" s="126"/>
    </row>
    <row r="51" spans="1:7" x14ac:dyDescent="0.25">
      <c r="A51" s="59"/>
      <c r="B51" s="60"/>
      <c r="C51" s="58"/>
      <c r="D51" s="51">
        <v>0</v>
      </c>
      <c r="E51" s="51">
        <v>0</v>
      </c>
      <c r="F51" s="125">
        <f t="shared" si="5"/>
        <v>0</v>
      </c>
      <c r="G51" s="126"/>
    </row>
    <row r="52" spans="1:7" x14ac:dyDescent="0.25">
      <c r="A52" s="59"/>
      <c r="B52" s="60"/>
      <c r="C52" s="58"/>
      <c r="D52" s="51">
        <v>0</v>
      </c>
      <c r="E52" s="51">
        <v>0</v>
      </c>
      <c r="F52" s="125">
        <f t="shared" si="5"/>
        <v>0</v>
      </c>
      <c r="G52" s="126"/>
    </row>
    <row r="53" spans="1:7" x14ac:dyDescent="0.25">
      <c r="A53" s="59"/>
      <c r="B53" s="60"/>
      <c r="C53" s="58"/>
      <c r="D53" s="51">
        <v>0</v>
      </c>
      <c r="E53" s="51">
        <v>0</v>
      </c>
      <c r="F53" s="125">
        <f t="shared" si="5"/>
        <v>0</v>
      </c>
      <c r="G53" s="126"/>
    </row>
    <row r="54" spans="1:7" hidden="1" x14ac:dyDescent="0.25">
      <c r="A54" s="59"/>
      <c r="B54" s="60"/>
      <c r="C54" s="58"/>
      <c r="D54" s="51">
        <v>0</v>
      </c>
      <c r="E54" s="51">
        <v>0</v>
      </c>
      <c r="F54" s="125">
        <f t="shared" si="5"/>
        <v>0</v>
      </c>
      <c r="G54" s="126"/>
    </row>
    <row r="55" spans="1:7" hidden="1" x14ac:dyDescent="0.25">
      <c r="A55" s="59"/>
      <c r="B55" s="60"/>
      <c r="C55" s="58"/>
      <c r="D55" s="51">
        <v>0</v>
      </c>
      <c r="E55" s="51">
        <v>0</v>
      </c>
      <c r="F55" s="125">
        <f t="shared" si="5"/>
        <v>0</v>
      </c>
      <c r="G55" s="126"/>
    </row>
    <row r="56" spans="1:7" hidden="1" x14ac:dyDescent="0.25">
      <c r="A56" s="59"/>
      <c r="B56" s="60"/>
      <c r="C56" s="58"/>
      <c r="D56" s="51">
        <v>0</v>
      </c>
      <c r="E56" s="51">
        <v>0</v>
      </c>
      <c r="F56" s="125">
        <f t="shared" si="5"/>
        <v>0</v>
      </c>
      <c r="G56" s="126"/>
    </row>
    <row r="57" spans="1:7" hidden="1" x14ac:dyDescent="0.25">
      <c r="A57" s="59"/>
      <c r="B57" s="60"/>
      <c r="C57" s="58"/>
      <c r="D57" s="51">
        <v>0</v>
      </c>
      <c r="E57" s="51">
        <v>0</v>
      </c>
      <c r="F57" s="125">
        <f t="shared" si="5"/>
        <v>0</v>
      </c>
      <c r="G57" s="126"/>
    </row>
    <row r="58" spans="1:7" hidden="1" x14ac:dyDescent="0.25">
      <c r="A58" s="59"/>
      <c r="B58" s="60"/>
      <c r="C58" s="58"/>
      <c r="D58" s="51">
        <v>0</v>
      </c>
      <c r="E58" s="51">
        <v>0</v>
      </c>
      <c r="F58" s="125">
        <f t="shared" si="5"/>
        <v>0</v>
      </c>
      <c r="G58" s="126"/>
    </row>
    <row r="59" spans="1:7" hidden="1" x14ac:dyDescent="0.25">
      <c r="A59" s="59"/>
      <c r="B59" s="60"/>
      <c r="C59" s="58"/>
      <c r="D59" s="51">
        <v>0</v>
      </c>
      <c r="E59" s="51">
        <v>0</v>
      </c>
      <c r="F59" s="125">
        <f t="shared" si="5"/>
        <v>0</v>
      </c>
      <c r="G59" s="126"/>
    </row>
    <row r="60" spans="1:7" hidden="1" x14ac:dyDescent="0.25">
      <c r="A60" s="59"/>
      <c r="B60" s="60"/>
      <c r="C60" s="58"/>
      <c r="D60" s="51">
        <v>0</v>
      </c>
      <c r="E60" s="51">
        <v>0</v>
      </c>
      <c r="F60" s="125">
        <f t="shared" si="5"/>
        <v>0</v>
      </c>
      <c r="G60" s="126"/>
    </row>
    <row r="61" spans="1:7" hidden="1" x14ac:dyDescent="0.25">
      <c r="A61" s="59"/>
      <c r="B61" s="60"/>
      <c r="C61" s="58"/>
      <c r="D61" s="51">
        <v>0</v>
      </c>
      <c r="E61" s="51">
        <v>0</v>
      </c>
      <c r="F61" s="125">
        <f t="shared" si="5"/>
        <v>0</v>
      </c>
      <c r="G61" s="126"/>
    </row>
    <row r="62" spans="1:7" hidden="1" x14ac:dyDescent="0.25">
      <c r="A62" s="59"/>
      <c r="B62" s="60"/>
      <c r="C62" s="58"/>
      <c r="D62" s="51">
        <v>0</v>
      </c>
      <c r="E62" s="51">
        <v>0</v>
      </c>
      <c r="F62" s="125">
        <f t="shared" si="5"/>
        <v>0</v>
      </c>
      <c r="G62" s="126"/>
    </row>
    <row r="63" spans="1:7" hidden="1" x14ac:dyDescent="0.25">
      <c r="A63" s="59"/>
      <c r="B63" s="60"/>
      <c r="C63" s="58"/>
      <c r="D63" s="51">
        <v>0</v>
      </c>
      <c r="E63" s="51">
        <v>0</v>
      </c>
      <c r="F63" s="125">
        <f t="shared" si="5"/>
        <v>0</v>
      </c>
      <c r="G63" s="126"/>
    </row>
    <row r="64" spans="1:7" hidden="1" x14ac:dyDescent="0.25">
      <c r="A64" s="59"/>
      <c r="B64" s="60"/>
      <c r="C64" s="58"/>
      <c r="D64" s="51">
        <v>0</v>
      </c>
      <c r="E64" s="51">
        <v>0</v>
      </c>
      <c r="F64" s="125">
        <f t="shared" si="5"/>
        <v>0</v>
      </c>
      <c r="G64" s="126"/>
    </row>
    <row r="65" spans="1:7" hidden="1" x14ac:dyDescent="0.25">
      <c r="A65" s="59"/>
      <c r="B65" s="60"/>
      <c r="C65" s="58"/>
      <c r="D65" s="51">
        <v>0</v>
      </c>
      <c r="E65" s="51">
        <v>0</v>
      </c>
      <c r="F65" s="125">
        <f t="shared" si="5"/>
        <v>0</v>
      </c>
      <c r="G65" s="126"/>
    </row>
    <row r="66" spans="1:7" hidden="1" x14ac:dyDescent="0.25">
      <c r="A66" s="59"/>
      <c r="B66" s="60"/>
      <c r="C66" s="58"/>
      <c r="D66" s="51">
        <v>0</v>
      </c>
      <c r="E66" s="51">
        <v>0</v>
      </c>
      <c r="F66" s="125">
        <f t="shared" si="5"/>
        <v>0</v>
      </c>
      <c r="G66" s="126"/>
    </row>
    <row r="67" spans="1:7" hidden="1" x14ac:dyDescent="0.25">
      <c r="A67" s="59"/>
      <c r="B67" s="60"/>
      <c r="C67" s="58"/>
      <c r="D67" s="51">
        <v>0</v>
      </c>
      <c r="E67" s="51">
        <v>0</v>
      </c>
      <c r="F67" s="125">
        <f t="shared" si="5"/>
        <v>0</v>
      </c>
      <c r="G67" s="126"/>
    </row>
    <row r="68" spans="1:7" hidden="1" x14ac:dyDescent="0.25">
      <c r="A68" s="59"/>
      <c r="B68" s="60"/>
      <c r="C68" s="58"/>
      <c r="D68" s="51">
        <v>0</v>
      </c>
      <c r="E68" s="51">
        <v>0</v>
      </c>
      <c r="F68" s="125">
        <f t="shared" si="5"/>
        <v>0</v>
      </c>
      <c r="G68" s="126"/>
    </row>
    <row r="69" spans="1:7" hidden="1" x14ac:dyDescent="0.25">
      <c r="A69" s="59"/>
      <c r="B69" s="60"/>
      <c r="C69" s="58"/>
      <c r="D69" s="51">
        <v>0</v>
      </c>
      <c r="E69" s="51">
        <v>0</v>
      </c>
      <c r="F69" s="125">
        <f t="shared" si="5"/>
        <v>0</v>
      </c>
      <c r="G69" s="126"/>
    </row>
    <row r="70" spans="1:7" hidden="1" x14ac:dyDescent="0.25">
      <c r="A70" s="59"/>
      <c r="B70" s="60"/>
      <c r="C70" s="58"/>
      <c r="D70" s="51">
        <v>0</v>
      </c>
      <c r="E70" s="51">
        <v>0</v>
      </c>
      <c r="F70" s="125">
        <f t="shared" si="5"/>
        <v>0</v>
      </c>
      <c r="G70" s="126"/>
    </row>
    <row r="71" spans="1:7" hidden="1" x14ac:dyDescent="0.25">
      <c r="A71" s="59"/>
      <c r="B71" s="60"/>
      <c r="C71" s="58"/>
      <c r="D71" s="51">
        <v>0</v>
      </c>
      <c r="E71" s="51">
        <v>0</v>
      </c>
      <c r="F71" s="125">
        <f t="shared" si="5"/>
        <v>0</v>
      </c>
      <c r="G71" s="126"/>
    </row>
    <row r="72" spans="1:7" hidden="1" x14ac:dyDescent="0.25">
      <c r="A72" s="59"/>
      <c r="B72" s="60"/>
      <c r="C72" s="58"/>
      <c r="D72" s="51">
        <v>0</v>
      </c>
      <c r="E72" s="51">
        <v>0</v>
      </c>
      <c r="F72" s="125">
        <f t="shared" si="5"/>
        <v>0</v>
      </c>
      <c r="G72" s="126"/>
    </row>
    <row r="73" spans="1:7" hidden="1" x14ac:dyDescent="0.25">
      <c r="A73" s="59"/>
      <c r="B73" s="60"/>
      <c r="C73" s="58"/>
      <c r="D73" s="51">
        <v>0</v>
      </c>
      <c r="E73" s="51">
        <v>0</v>
      </c>
      <c r="F73" s="125">
        <f t="shared" si="5"/>
        <v>0</v>
      </c>
      <c r="G73" s="126"/>
    </row>
    <row r="74" spans="1:7" hidden="1" x14ac:dyDescent="0.25">
      <c r="A74" s="59"/>
      <c r="B74" s="60"/>
      <c r="C74" s="58"/>
      <c r="D74" s="51">
        <v>0</v>
      </c>
      <c r="E74" s="51">
        <v>0</v>
      </c>
      <c r="F74" s="125">
        <f t="shared" si="5"/>
        <v>0</v>
      </c>
      <c r="G74" s="126"/>
    </row>
    <row r="75" spans="1:7" hidden="1" x14ac:dyDescent="0.25">
      <c r="A75" s="123"/>
      <c r="B75" s="124"/>
      <c r="C75" s="58"/>
      <c r="D75" s="51">
        <v>0</v>
      </c>
      <c r="E75" s="51">
        <v>0</v>
      </c>
      <c r="F75" s="125">
        <f t="shared" si="5"/>
        <v>0</v>
      </c>
      <c r="G75" s="126"/>
    </row>
    <row r="76" spans="1:7" hidden="1" x14ac:dyDescent="0.25">
      <c r="A76" s="123"/>
      <c r="B76" s="124"/>
      <c r="C76" s="58"/>
      <c r="D76" s="51">
        <v>0</v>
      </c>
      <c r="E76" s="51">
        <v>0</v>
      </c>
      <c r="F76" s="125">
        <f t="shared" si="5"/>
        <v>0</v>
      </c>
      <c r="G76" s="126"/>
    </row>
    <row r="77" spans="1:7" hidden="1" x14ac:dyDescent="0.25">
      <c r="A77" s="123"/>
      <c r="B77" s="124"/>
      <c r="C77" s="58"/>
      <c r="D77" s="51">
        <v>0</v>
      </c>
      <c r="E77" s="51">
        <v>0</v>
      </c>
      <c r="F77" s="125">
        <f t="shared" si="5"/>
        <v>0</v>
      </c>
      <c r="G77" s="126"/>
    </row>
    <row r="78" spans="1:7" hidden="1" x14ac:dyDescent="0.25">
      <c r="A78" s="123"/>
      <c r="B78" s="124"/>
      <c r="C78" s="58"/>
      <c r="D78" s="51">
        <v>0</v>
      </c>
      <c r="E78" s="51">
        <v>0</v>
      </c>
      <c r="F78" s="125">
        <f t="shared" si="5"/>
        <v>0</v>
      </c>
      <c r="G78" s="126"/>
    </row>
    <row r="79" spans="1:7" hidden="1" x14ac:dyDescent="0.25">
      <c r="A79" s="123"/>
      <c r="B79" s="124"/>
      <c r="C79" s="58"/>
      <c r="D79" s="51">
        <v>0</v>
      </c>
      <c r="E79" s="51">
        <v>0</v>
      </c>
      <c r="F79" s="125">
        <f t="shared" si="5"/>
        <v>0</v>
      </c>
      <c r="G79" s="126"/>
    </row>
    <row r="80" spans="1:7" hidden="1" x14ac:dyDescent="0.25">
      <c r="A80" s="123"/>
      <c r="B80" s="124"/>
      <c r="C80" s="58"/>
      <c r="D80" s="51">
        <v>0</v>
      </c>
      <c r="E80" s="51">
        <v>0</v>
      </c>
      <c r="F80" s="125">
        <f t="shared" si="5"/>
        <v>0</v>
      </c>
      <c r="G80" s="126"/>
    </row>
    <row r="81" spans="1:7" hidden="1" x14ac:dyDescent="0.25">
      <c r="A81" s="123"/>
      <c r="B81" s="124"/>
      <c r="C81" s="58"/>
      <c r="D81" s="51">
        <v>0</v>
      </c>
      <c r="E81" s="51">
        <v>0</v>
      </c>
      <c r="F81" s="125">
        <f t="shared" si="5"/>
        <v>0</v>
      </c>
      <c r="G81" s="126"/>
    </row>
    <row r="82" spans="1:7" hidden="1" x14ac:dyDescent="0.25">
      <c r="A82" s="123"/>
      <c r="B82" s="124"/>
      <c r="C82" s="58"/>
      <c r="D82" s="51">
        <v>0</v>
      </c>
      <c r="E82" s="51">
        <v>0</v>
      </c>
      <c r="F82" s="125">
        <f t="shared" si="5"/>
        <v>0</v>
      </c>
      <c r="G82" s="126"/>
    </row>
    <row r="83" spans="1:7" hidden="1" x14ac:dyDescent="0.25">
      <c r="A83" s="123"/>
      <c r="B83" s="124"/>
      <c r="C83" s="58"/>
      <c r="D83" s="51">
        <v>0</v>
      </c>
      <c r="E83" s="51">
        <v>0</v>
      </c>
      <c r="F83" s="125">
        <f t="shared" si="5"/>
        <v>0</v>
      </c>
      <c r="G83" s="126"/>
    </row>
    <row r="84" spans="1:7" hidden="1" x14ac:dyDescent="0.25">
      <c r="A84" s="123"/>
      <c r="B84" s="124"/>
      <c r="C84" s="58"/>
      <c r="D84" s="51">
        <v>0</v>
      </c>
      <c r="E84" s="51">
        <v>0</v>
      </c>
      <c r="F84" s="125">
        <f t="shared" si="5"/>
        <v>0</v>
      </c>
      <c r="G84" s="126"/>
    </row>
    <row r="85" spans="1:7" hidden="1" x14ac:dyDescent="0.25">
      <c r="A85" s="123"/>
      <c r="B85" s="124"/>
      <c r="C85" s="58"/>
      <c r="D85" s="51">
        <v>0</v>
      </c>
      <c r="E85" s="51">
        <v>0</v>
      </c>
      <c r="F85" s="125">
        <f t="shared" si="5"/>
        <v>0</v>
      </c>
      <c r="G85" s="126"/>
    </row>
    <row r="86" spans="1:7" hidden="1" x14ac:dyDescent="0.25">
      <c r="A86" s="123"/>
      <c r="B86" s="124"/>
      <c r="C86" s="58"/>
      <c r="D86" s="51">
        <v>0</v>
      </c>
      <c r="E86" s="51">
        <v>0</v>
      </c>
      <c r="F86" s="125">
        <f t="shared" si="5"/>
        <v>0</v>
      </c>
      <c r="G86" s="126"/>
    </row>
    <row r="87" spans="1:7" hidden="1" x14ac:dyDescent="0.25">
      <c r="A87" s="123"/>
      <c r="B87" s="124"/>
      <c r="C87" s="58"/>
      <c r="D87" s="51">
        <v>0</v>
      </c>
      <c r="E87" s="51">
        <v>0</v>
      </c>
      <c r="F87" s="125">
        <f t="shared" si="5"/>
        <v>0</v>
      </c>
      <c r="G87" s="126"/>
    </row>
    <row r="88" spans="1:7" hidden="1" x14ac:dyDescent="0.25">
      <c r="A88" s="123"/>
      <c r="B88" s="124"/>
      <c r="C88" s="58"/>
      <c r="D88" s="51">
        <v>0</v>
      </c>
      <c r="E88" s="51">
        <v>0</v>
      </c>
      <c r="F88" s="125">
        <f t="shared" si="5"/>
        <v>0</v>
      </c>
      <c r="G88" s="126"/>
    </row>
    <row r="89" spans="1:7" hidden="1" x14ac:dyDescent="0.25">
      <c r="A89" s="123"/>
      <c r="B89" s="124"/>
      <c r="C89" s="58"/>
      <c r="D89" s="51">
        <v>0</v>
      </c>
      <c r="E89" s="51">
        <v>0</v>
      </c>
      <c r="F89" s="125">
        <f t="shared" si="5"/>
        <v>0</v>
      </c>
      <c r="G89" s="126"/>
    </row>
    <row r="90" spans="1:7" ht="14.4" customHeight="1" collapsed="1" x14ac:dyDescent="0.25">
      <c r="A90" s="134" t="s">
        <v>392</v>
      </c>
      <c r="B90" s="135"/>
      <c r="C90" s="135"/>
      <c r="D90" s="135"/>
      <c r="E90" s="136"/>
      <c r="F90" s="140">
        <f>SUM(F44:G89)</f>
        <v>0</v>
      </c>
      <c r="G90" s="141"/>
    </row>
    <row r="91" spans="1:7" ht="14.4" customHeight="1" x14ac:dyDescent="0.25">
      <c r="A91" s="134" t="s">
        <v>393</v>
      </c>
      <c r="B91" s="135"/>
      <c r="C91" s="135"/>
      <c r="D91" s="135"/>
      <c r="E91" s="136"/>
      <c r="F91" s="137">
        <v>0</v>
      </c>
      <c r="G91" s="138"/>
    </row>
    <row r="92" spans="1:7" ht="14.4" customHeight="1" x14ac:dyDescent="0.25">
      <c r="A92" s="127" t="s">
        <v>394</v>
      </c>
      <c r="B92" s="127"/>
      <c r="C92" s="127"/>
      <c r="D92" s="127"/>
      <c r="E92" s="127"/>
      <c r="F92" s="139">
        <f>SUM(B8,C8,F18,F41,F90,F91)</f>
        <v>0</v>
      </c>
      <c r="G92" s="139"/>
    </row>
    <row r="93" spans="1:7" ht="14.4" customHeight="1" x14ac:dyDescent="0.25">
      <c r="A93" s="127" t="s">
        <v>395</v>
      </c>
      <c r="B93" s="127"/>
      <c r="C93" s="127"/>
      <c r="D93" s="127"/>
      <c r="E93" s="127"/>
      <c r="F93" s="128">
        <v>0</v>
      </c>
      <c r="G93" s="129"/>
    </row>
    <row r="94" spans="1:7" ht="14.4" customHeight="1" x14ac:dyDescent="0.25">
      <c r="A94" s="127" t="s">
        <v>396</v>
      </c>
      <c r="B94" s="127"/>
      <c r="C94" s="127"/>
      <c r="D94" s="127"/>
      <c r="E94" s="127"/>
      <c r="F94" s="128">
        <v>0</v>
      </c>
      <c r="G94" s="129"/>
    </row>
    <row r="95" spans="1:7" ht="14.4" customHeight="1" x14ac:dyDescent="0.25">
      <c r="A95" s="130" t="s">
        <v>397</v>
      </c>
      <c r="B95" s="130"/>
      <c r="C95" s="130"/>
      <c r="D95" s="130"/>
      <c r="E95" s="130"/>
      <c r="F95" s="131">
        <f>F92+(F92*F93)+((F92*F93)*F94)</f>
        <v>0</v>
      </c>
      <c r="G95" s="132"/>
    </row>
  </sheetData>
  <sheetProtection algorithmName="SHA-512" hashValue="tHZdeaHUa+YSfsaratmhrOxpUrfuvP4r77D0bZvi8Uj82mIlCE49Zon7zEXY21Oyy2oSv+hzZxM6x1FETTBUTw==" saltValue="tHNq+XYUAqJLTVl+UPSOcg==" spinCount="100000" sheet="1" scenarios="1" formatRows="0" insertRows="0" sort="0" autoFilter="0" pivotTables="0"/>
  <mergeCells count="127">
    <mergeCell ref="F15:G15"/>
    <mergeCell ref="F16:G16"/>
    <mergeCell ref="F17:G17"/>
    <mergeCell ref="A18:E18"/>
    <mergeCell ref="F18:G18"/>
    <mergeCell ref="A19:G19"/>
    <mergeCell ref="A1:G1"/>
    <mergeCell ref="A3:A4"/>
    <mergeCell ref="B3:G3"/>
    <mergeCell ref="A9:G9"/>
    <mergeCell ref="A10:G10"/>
    <mergeCell ref="F11:G11"/>
    <mergeCell ref="F14:G14"/>
    <mergeCell ref="F13:G13"/>
    <mergeCell ref="F12:G12"/>
    <mergeCell ref="A23:B23"/>
    <mergeCell ref="F23:G23"/>
    <mergeCell ref="A24:B24"/>
    <mergeCell ref="F24:G24"/>
    <mergeCell ref="A25:B25"/>
    <mergeCell ref="F25:G25"/>
    <mergeCell ref="A20:B20"/>
    <mergeCell ref="F20:G20"/>
    <mergeCell ref="A21:B21"/>
    <mergeCell ref="F21:G21"/>
    <mergeCell ref="A22:B22"/>
    <mergeCell ref="F22:G22"/>
    <mergeCell ref="A41:E41"/>
    <mergeCell ref="F41:G41"/>
    <mergeCell ref="A42:G42"/>
    <mergeCell ref="A43:B43"/>
    <mergeCell ref="F43:G43"/>
    <mergeCell ref="A44:B44"/>
    <mergeCell ref="F44:G44"/>
    <mergeCell ref="A38:B38"/>
    <mergeCell ref="F38:G38"/>
    <mergeCell ref="A39:B39"/>
    <mergeCell ref="F39:G39"/>
    <mergeCell ref="A40:B40"/>
    <mergeCell ref="F40:G40"/>
    <mergeCell ref="F77:G77"/>
    <mergeCell ref="A78:B78"/>
    <mergeCell ref="F78:G78"/>
    <mergeCell ref="A45:B45"/>
    <mergeCell ref="F45:G45"/>
    <mergeCell ref="A46:B46"/>
    <mergeCell ref="F46:G46"/>
    <mergeCell ref="A75:B75"/>
    <mergeCell ref="F75:G75"/>
    <mergeCell ref="F72:G72"/>
    <mergeCell ref="F73:G73"/>
    <mergeCell ref="F74:G74"/>
    <mergeCell ref="F49:G49"/>
    <mergeCell ref="F61:G61"/>
    <mergeCell ref="F50:G50"/>
    <mergeCell ref="F51:G51"/>
    <mergeCell ref="F52:G52"/>
    <mergeCell ref="F53:G53"/>
    <mergeCell ref="F54:G54"/>
    <mergeCell ref="F55:G55"/>
    <mergeCell ref="A95:E95"/>
    <mergeCell ref="F95:G95"/>
    <mergeCell ref="A2:G2"/>
    <mergeCell ref="F47:G47"/>
    <mergeCell ref="F48:G48"/>
    <mergeCell ref="F69:G69"/>
    <mergeCell ref="F70:G70"/>
    <mergeCell ref="F71:G71"/>
    <mergeCell ref="A91:E91"/>
    <mergeCell ref="F91:G91"/>
    <mergeCell ref="A92:E92"/>
    <mergeCell ref="F92:G92"/>
    <mergeCell ref="A93:E93"/>
    <mergeCell ref="F93:G93"/>
    <mergeCell ref="A88:B88"/>
    <mergeCell ref="F88:G88"/>
    <mergeCell ref="A89:B89"/>
    <mergeCell ref="F89:G89"/>
    <mergeCell ref="A90:E90"/>
    <mergeCell ref="F90:G90"/>
    <mergeCell ref="A85:B85"/>
    <mergeCell ref="F85:G85"/>
    <mergeCell ref="A86:B86"/>
    <mergeCell ref="F86:G86"/>
    <mergeCell ref="A94:E94"/>
    <mergeCell ref="F94:G94"/>
    <mergeCell ref="A87:B87"/>
    <mergeCell ref="F87:G87"/>
    <mergeCell ref="A82:B82"/>
    <mergeCell ref="F82:G82"/>
    <mergeCell ref="A83:B83"/>
    <mergeCell ref="F83:G83"/>
    <mergeCell ref="A84:B84"/>
    <mergeCell ref="F84:G84"/>
    <mergeCell ref="A79:B79"/>
    <mergeCell ref="F79:G79"/>
    <mergeCell ref="A80:B80"/>
    <mergeCell ref="F80:G80"/>
    <mergeCell ref="A81:B81"/>
    <mergeCell ref="F81:G81"/>
    <mergeCell ref="A76:B76"/>
    <mergeCell ref="F35:G35"/>
    <mergeCell ref="F36:G36"/>
    <mergeCell ref="F37:G37"/>
    <mergeCell ref="F68:G68"/>
    <mergeCell ref="F62:G62"/>
    <mergeCell ref="F63:G63"/>
    <mergeCell ref="F64:G64"/>
    <mergeCell ref="F65:G65"/>
    <mergeCell ref="F66:G66"/>
    <mergeCell ref="F67:G67"/>
    <mergeCell ref="F56:G56"/>
    <mergeCell ref="F57:G57"/>
    <mergeCell ref="F58:G58"/>
    <mergeCell ref="F59:G59"/>
    <mergeCell ref="F60:G60"/>
    <mergeCell ref="F76:G76"/>
    <mergeCell ref="A77:B77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</mergeCells>
  <dataValidations count="1">
    <dataValidation type="custom" allowBlank="1" showInputMessage="1" showErrorMessage="1" sqref="D8" xr:uid="{3F64F135-FAC5-4D62-A6CB-7320EB7EE7B4}">
      <formula1>D8=F18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4.4" x14ac:dyDescent="0.3"/>
  <sheetData>
    <row r="7" spans="3:5" x14ac:dyDescent="0.3">
      <c r="C7" t="s">
        <v>0</v>
      </c>
      <c r="E7" t="s">
        <v>3</v>
      </c>
    </row>
    <row r="8" spans="3:5" x14ac:dyDescent="0.3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Расчет цены договора</vt:lpstr>
      <vt:lpstr>Детализация Предложения</vt:lpstr>
      <vt:lpstr>Структура цены</vt:lpstr>
      <vt:lpstr>Лист1</vt:lpstr>
      <vt:lpstr>'Детализация Предложения'!Область_печати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Матвеев Станислав Александрович</cp:lastModifiedBy>
  <dcterms:created xsi:type="dcterms:W3CDTF">2006-09-16T00:00:00Z</dcterms:created>
  <dcterms:modified xsi:type="dcterms:W3CDTF">2024-02-20T13:44:51Z</dcterms:modified>
</cp:coreProperties>
</file>