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6" i="1" l="1"/>
  <c r="J329" i="1"/>
  <c r="J330" i="1"/>
  <c r="J333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8" i="1"/>
  <c r="J335" i="1"/>
  <c r="J334" i="1"/>
  <c r="J332" i="1"/>
  <c r="J331" i="1"/>
  <c r="J328" i="1"/>
  <c r="J327" i="1"/>
  <c r="J326" i="1"/>
  <c r="J325" i="1"/>
  <c r="J324" i="1"/>
  <c r="J323" i="1"/>
  <c r="J322" i="1"/>
  <c r="J321" i="1"/>
  <c r="J320" i="1"/>
  <c r="J318" i="1"/>
  <c r="J317" i="1"/>
  <c r="J316" i="1"/>
  <c r="J315" i="1"/>
  <c r="J313" i="1"/>
  <c r="J310" i="1"/>
  <c r="H317" i="1"/>
  <c r="H316" i="1"/>
  <c r="H315" i="1"/>
  <c r="H313" i="1"/>
  <c r="J235" i="1"/>
  <c r="J233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1" i="1"/>
  <c r="J190" i="1"/>
  <c r="J189" i="1"/>
  <c r="J188" i="1"/>
  <c r="J186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1" i="1"/>
  <c r="H190" i="1"/>
  <c r="H189" i="1"/>
  <c r="H188" i="1"/>
  <c r="H186" i="1"/>
  <c r="H185" i="1"/>
  <c r="H184" i="1"/>
  <c r="H183" i="1"/>
  <c r="H182" i="1"/>
  <c r="H181" i="1"/>
  <c r="H180" i="1"/>
  <c r="H179" i="1"/>
  <c r="H178" i="1"/>
  <c r="H177" i="1"/>
  <c r="J185" i="1"/>
  <c r="J184" i="1"/>
  <c r="J183" i="1"/>
  <c r="J182" i="1"/>
  <c r="J181" i="1"/>
  <c r="J180" i="1"/>
  <c r="J179" i="1"/>
  <c r="J178" i="1"/>
  <c r="J177" i="1"/>
  <c r="J175" i="1"/>
  <c r="J173" i="1"/>
  <c r="J172" i="1"/>
  <c r="J171" i="1"/>
  <c r="J170" i="1"/>
  <c r="J169" i="1"/>
  <c r="J168" i="1"/>
  <c r="J167" i="1"/>
  <c r="J166" i="1"/>
  <c r="J164" i="1"/>
  <c r="H175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J163" i="1"/>
  <c r="J162" i="1"/>
  <c r="J161" i="1"/>
  <c r="J160" i="1"/>
  <c r="J159" i="1"/>
  <c r="J157" i="1"/>
  <c r="H157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J140" i="1"/>
  <c r="H140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3" i="1"/>
  <c r="J123" i="1"/>
  <c r="J120" i="1"/>
  <c r="J119" i="1"/>
  <c r="J118" i="1"/>
  <c r="J116" i="1"/>
  <c r="J115" i="1"/>
  <c r="J113" i="1"/>
  <c r="J112" i="1"/>
  <c r="J110" i="1"/>
  <c r="J109" i="1"/>
  <c r="J107" i="1"/>
  <c r="H120" i="1"/>
  <c r="H119" i="1"/>
  <c r="H118" i="1"/>
  <c r="H116" i="1"/>
  <c r="H115" i="1"/>
  <c r="H113" i="1"/>
  <c r="H112" i="1"/>
  <c r="H110" i="1"/>
  <c r="H109" i="1"/>
  <c r="H105" i="1"/>
  <c r="H103" i="1"/>
  <c r="H107" i="1"/>
  <c r="H106" i="1"/>
  <c r="J106" i="1"/>
  <c r="J105" i="1"/>
  <c r="J103" i="1"/>
  <c r="J102" i="1"/>
  <c r="J100" i="1"/>
  <c r="J99" i="1"/>
  <c r="J97" i="1"/>
  <c r="H102" i="1"/>
  <c r="H100" i="1"/>
  <c r="H99" i="1"/>
  <c r="H97" i="1"/>
  <c r="J96" i="1"/>
  <c r="H96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J73" i="1"/>
  <c r="J68" i="1"/>
  <c r="J78" i="1"/>
  <c r="J77" i="1"/>
  <c r="J76" i="1"/>
  <c r="J75" i="1"/>
  <c r="J74" i="1"/>
  <c r="J72" i="1"/>
  <c r="J71" i="1"/>
  <c r="J70" i="1"/>
  <c r="J69" i="1"/>
  <c r="H78" i="1"/>
  <c r="H77" i="1"/>
  <c r="H76" i="1"/>
  <c r="H75" i="1"/>
  <c r="H74" i="1"/>
  <c r="H73" i="1"/>
  <c r="H72" i="1"/>
  <c r="H71" i="1"/>
  <c r="H70" i="1"/>
  <c r="H69" i="1"/>
  <c r="H68" i="1"/>
  <c r="J66" i="1"/>
  <c r="H66" i="1"/>
  <c r="J65" i="1"/>
  <c r="J64" i="1"/>
  <c r="J63" i="1"/>
  <c r="J62" i="1"/>
  <c r="J61" i="1"/>
  <c r="J60" i="1"/>
  <c r="J59" i="1"/>
  <c r="J58" i="1"/>
  <c r="J57" i="1"/>
  <c r="J56" i="1"/>
  <c r="H65" i="1"/>
  <c r="H64" i="1"/>
  <c r="H63" i="1"/>
  <c r="H62" i="1"/>
  <c r="H61" i="1"/>
  <c r="H60" i="1"/>
  <c r="H59" i="1"/>
  <c r="H58" i="1"/>
  <c r="H57" i="1"/>
  <c r="H56" i="1"/>
  <c r="H54" i="1"/>
  <c r="J54" i="1"/>
  <c r="J52" i="1"/>
  <c r="J51" i="1"/>
  <c r="J50" i="1"/>
  <c r="J49" i="1"/>
  <c r="J48" i="1"/>
  <c r="J47" i="1"/>
  <c r="J46" i="1"/>
  <c r="H52" i="1"/>
  <c r="H51" i="1"/>
  <c r="H50" i="1"/>
  <c r="H49" i="1"/>
  <c r="H48" i="1"/>
  <c r="H47" i="1"/>
  <c r="H46" i="1"/>
  <c r="J44" i="1"/>
  <c r="J43" i="1"/>
  <c r="J42" i="1"/>
  <c r="J41" i="1"/>
  <c r="J40" i="1"/>
  <c r="J39" i="1"/>
  <c r="J38" i="1"/>
  <c r="J37" i="1"/>
  <c r="J36" i="1"/>
  <c r="H44" i="1"/>
  <c r="H43" i="1"/>
  <c r="H42" i="1"/>
  <c r="H41" i="1"/>
  <c r="H40" i="1"/>
  <c r="H39" i="1"/>
  <c r="H38" i="1"/>
  <c r="H37" i="1"/>
  <c r="H36" i="1"/>
  <c r="J33" i="1"/>
  <c r="J34" i="1"/>
  <c r="H34" i="1"/>
  <c r="H33" i="1"/>
  <c r="H31" i="1"/>
  <c r="J31" i="1"/>
  <c r="J30" i="1"/>
  <c r="H30" i="1"/>
  <c r="J21" i="1"/>
  <c r="J28" i="1"/>
  <c r="J27" i="1"/>
  <c r="J26" i="1"/>
  <c r="J25" i="1"/>
  <c r="J24" i="1"/>
  <c r="J23" i="1"/>
  <c r="J22" i="1"/>
  <c r="H28" i="1"/>
  <c r="H27" i="1"/>
  <c r="H26" i="1"/>
  <c r="H25" i="1"/>
  <c r="H24" i="1"/>
  <c r="H23" i="1"/>
  <c r="H22" i="1"/>
  <c r="H21" i="1"/>
  <c r="J19" i="1"/>
  <c r="J18" i="1"/>
  <c r="J17" i="1"/>
  <c r="H19" i="1"/>
  <c r="H18" i="1"/>
  <c r="H17" i="1"/>
  <c r="H15" i="1"/>
  <c r="J15" i="1"/>
  <c r="J13" i="1"/>
  <c r="J12" i="1"/>
  <c r="H13" i="1"/>
  <c r="H12" i="1"/>
  <c r="K11" i="1"/>
  <c r="J11" i="1"/>
  <c r="H11" i="1"/>
  <c r="F157" i="1"/>
  <c r="F43" i="1" l="1"/>
  <c r="F42" i="1"/>
  <c r="F41" i="1"/>
  <c r="F40" i="1"/>
  <c r="F39" i="1"/>
  <c r="F38" i="1"/>
  <c r="F37" i="1"/>
  <c r="F36" i="1"/>
  <c r="K118" i="1" l="1"/>
  <c r="K115" i="1"/>
  <c r="K112" i="1"/>
  <c r="K105" i="1"/>
  <c r="K102" i="1"/>
  <c r="K99" i="1"/>
  <c r="K51" i="1"/>
  <c r="K52" i="1"/>
  <c r="K186" i="1" l="1"/>
  <c r="K100" i="1"/>
  <c r="K303" i="1" l="1"/>
  <c r="K295" i="1"/>
  <c r="K273" i="1"/>
  <c r="K268" i="1"/>
  <c r="E157" i="1"/>
  <c r="E43" i="1"/>
  <c r="E42" i="1"/>
  <c r="E41" i="1"/>
  <c r="E40" i="1"/>
  <c r="E39" i="1"/>
  <c r="E38" i="1"/>
  <c r="E37" i="1"/>
  <c r="E36" i="1"/>
  <c r="K31" i="1"/>
  <c r="K285" i="1" l="1"/>
  <c r="K30" i="1"/>
  <c r="K254" i="1"/>
  <c r="K18" i="1" l="1"/>
  <c r="K19" i="1" l="1"/>
  <c r="K13" i="1" l="1"/>
  <c r="K12" i="1"/>
  <c r="K116" i="1"/>
  <c r="K43" i="1"/>
  <c r="K62" i="1"/>
  <c r="K66" i="1"/>
  <c r="K78" i="1"/>
  <c r="K90" i="1"/>
  <c r="K181" i="1"/>
  <c r="K315" i="1"/>
  <c r="K330" i="1"/>
  <c r="K331" i="1"/>
  <c r="K138" i="1"/>
  <c r="K54" i="1" l="1"/>
  <c r="K206" i="1"/>
  <c r="K210" i="1"/>
  <c r="K162" i="1"/>
  <c r="K27" i="1"/>
  <c r="K259" i="1"/>
  <c r="K214" i="1"/>
  <c r="K166" i="1"/>
  <c r="K77" i="1"/>
  <c r="K23" i="1"/>
  <c r="K275" i="1"/>
  <c r="K228" i="1"/>
  <c r="K182" i="1"/>
  <c r="K134" i="1"/>
  <c r="K178" i="1"/>
  <c r="K130" i="1"/>
  <c r="K86" i="1"/>
  <c r="K299" i="1"/>
  <c r="K287" i="1"/>
  <c r="K170" i="1"/>
  <c r="K82" i="1"/>
  <c r="K58" i="1"/>
  <c r="K39" i="1"/>
  <c r="K202" i="1"/>
  <c r="K291" i="1"/>
  <c r="K198" i="1"/>
  <c r="K126" i="1"/>
  <c r="K154" i="1"/>
  <c r="J336" i="1"/>
  <c r="H336" i="1"/>
  <c r="K298" i="1"/>
  <c r="K88" i="1"/>
  <c r="K293" i="1"/>
  <c r="K327" i="1"/>
  <c r="K323" i="1"/>
  <c r="K307" i="1"/>
  <c r="K283" i="1"/>
  <c r="K279" i="1"/>
  <c r="K226" i="1"/>
  <c r="K243" i="1"/>
  <c r="K194" i="1"/>
  <c r="K47" i="1"/>
  <c r="K235" i="1"/>
  <c r="K230" i="1"/>
  <c r="K222" i="1"/>
  <c r="K218" i="1"/>
  <c r="K190" i="1"/>
  <c r="K150" i="1"/>
  <c r="K146" i="1"/>
  <c r="K142" i="1"/>
  <c r="K271" i="1"/>
  <c r="K267" i="1"/>
  <c r="K263" i="1"/>
  <c r="K255" i="1"/>
  <c r="K251" i="1"/>
  <c r="K247" i="1"/>
  <c r="K239" i="1"/>
  <c r="K164" i="1"/>
  <c r="K74" i="1"/>
  <c r="K70" i="1"/>
  <c r="K332" i="1"/>
  <c r="K328" i="1"/>
  <c r="K324" i="1"/>
  <c r="K320" i="1"/>
  <c r="K316" i="1"/>
  <c r="K308" i="1"/>
  <c r="K304" i="1"/>
  <c r="K300" i="1"/>
  <c r="K296" i="1"/>
  <c r="K292" i="1"/>
  <c r="K288" i="1"/>
  <c r="K284" i="1"/>
  <c r="K280" i="1"/>
  <c r="K276" i="1"/>
  <c r="K272" i="1"/>
  <c r="K264" i="1"/>
  <c r="K260" i="1"/>
  <c r="K256" i="1"/>
  <c r="K252" i="1"/>
  <c r="K248" i="1"/>
  <c r="K244" i="1"/>
  <c r="K240" i="1"/>
  <c r="K236" i="1"/>
  <c r="K231" i="1"/>
  <c r="K227" i="1"/>
  <c r="K223" i="1"/>
  <c r="K219" i="1"/>
  <c r="K215" i="1"/>
  <c r="K211" i="1"/>
  <c r="K207" i="1"/>
  <c r="K203" i="1"/>
  <c r="K199" i="1"/>
  <c r="K195" i="1"/>
  <c r="K191" i="1"/>
  <c r="K183" i="1"/>
  <c r="K179" i="1"/>
  <c r="K175" i="1"/>
  <c r="K171" i="1"/>
  <c r="K167" i="1"/>
  <c r="K163" i="1"/>
  <c r="K159" i="1"/>
  <c r="K155" i="1"/>
  <c r="K151" i="1"/>
  <c r="K147" i="1"/>
  <c r="K143" i="1"/>
  <c r="K135" i="1"/>
  <c r="K131" i="1"/>
  <c r="K127" i="1"/>
  <c r="K123" i="1"/>
  <c r="K119" i="1"/>
  <c r="K322" i="1"/>
  <c r="K306" i="1"/>
  <c r="K221" i="1"/>
  <c r="K205" i="1"/>
  <c r="K197" i="1"/>
  <c r="K189" i="1"/>
  <c r="K173" i="1"/>
  <c r="K109" i="1"/>
  <c r="K103" i="1"/>
  <c r="K91" i="1"/>
  <c r="K87" i="1"/>
  <c r="K83" i="1"/>
  <c r="K75" i="1"/>
  <c r="K71" i="1"/>
  <c r="K50" i="1"/>
  <c r="K63" i="1"/>
  <c r="K59" i="1"/>
  <c r="K48" i="1"/>
  <c r="K44" i="1"/>
  <c r="K40" i="1"/>
  <c r="K36" i="1"/>
  <c r="K302" i="1"/>
  <c r="K290" i="1"/>
  <c r="K262" i="1"/>
  <c r="K246" i="1"/>
  <c r="K217" i="1"/>
  <c r="K185" i="1"/>
  <c r="K169" i="1"/>
  <c r="K157" i="1"/>
  <c r="K149" i="1"/>
  <c r="K318" i="1"/>
  <c r="K286" i="1"/>
  <c r="K278" i="1"/>
  <c r="K266" i="1"/>
  <c r="K238" i="1"/>
  <c r="K229" i="1"/>
  <c r="K201" i="1"/>
  <c r="K177" i="1"/>
  <c r="K153" i="1"/>
  <c r="K28" i="1"/>
  <c r="K24" i="1"/>
  <c r="K17" i="1"/>
  <c r="K326" i="1"/>
  <c r="K310" i="1"/>
  <c r="K294" i="1"/>
  <c r="K282" i="1"/>
  <c r="K274" i="1"/>
  <c r="K270" i="1"/>
  <c r="K258" i="1"/>
  <c r="K250" i="1"/>
  <c r="K242" i="1"/>
  <c r="K233" i="1"/>
  <c r="K225" i="1"/>
  <c r="K209" i="1"/>
  <c r="K193" i="1"/>
  <c r="K161" i="1"/>
  <c r="K145" i="1"/>
  <c r="K137" i="1"/>
  <c r="K133" i="1"/>
  <c r="K129" i="1"/>
  <c r="K125" i="1"/>
  <c r="K113" i="1"/>
  <c r="K97" i="1"/>
  <c r="K89" i="1"/>
  <c r="K85" i="1"/>
  <c r="K69" i="1"/>
  <c r="K65" i="1"/>
  <c r="K61" i="1"/>
  <c r="K57" i="1"/>
  <c r="K46" i="1"/>
  <c r="K42" i="1"/>
  <c r="K38" i="1"/>
  <c r="K34" i="1"/>
  <c r="K26" i="1"/>
  <c r="K22" i="1"/>
  <c r="K107" i="1"/>
  <c r="K81" i="1"/>
  <c r="K73" i="1"/>
  <c r="K325" i="1"/>
  <c r="K309" i="1"/>
  <c r="K277" i="1"/>
  <c r="K261" i="1"/>
  <c r="K245" i="1"/>
  <c r="K212" i="1"/>
  <c r="K196" i="1"/>
  <c r="K180" i="1"/>
  <c r="K148" i="1"/>
  <c r="K110" i="1"/>
  <c r="K72" i="1"/>
  <c r="K56" i="1"/>
  <c r="K132" i="1"/>
  <c r="K15" i="1"/>
  <c r="K329" i="1"/>
  <c r="K321" i="1"/>
  <c r="K317" i="1"/>
  <c r="K313" i="1"/>
  <c r="K305" i="1"/>
  <c r="K301" i="1"/>
  <c r="K297" i="1"/>
  <c r="K289" i="1"/>
  <c r="K281" i="1"/>
  <c r="K269" i="1"/>
  <c r="K265" i="1"/>
  <c r="K257" i="1"/>
  <c r="K253" i="1"/>
  <c r="K249" i="1"/>
  <c r="K241" i="1"/>
  <c r="K237" i="1"/>
  <c r="K232" i="1"/>
  <c r="K224" i="1"/>
  <c r="K220" i="1"/>
  <c r="K216" i="1"/>
  <c r="K208" i="1"/>
  <c r="K204" i="1"/>
  <c r="K200" i="1"/>
  <c r="K188" i="1"/>
  <c r="K184" i="1"/>
  <c r="K172" i="1"/>
  <c r="K168" i="1"/>
  <c r="K160" i="1"/>
  <c r="K152" i="1"/>
  <c r="K144" i="1"/>
  <c r="K140" i="1"/>
  <c r="K136" i="1"/>
  <c r="K128" i="1"/>
  <c r="K120" i="1"/>
  <c r="K106" i="1"/>
  <c r="K96" i="1"/>
  <c r="K92" i="1"/>
  <c r="K84" i="1"/>
  <c r="K80" i="1"/>
  <c r="K76" i="1"/>
  <c r="K68" i="1"/>
  <c r="K64" i="1"/>
  <c r="K60" i="1"/>
  <c r="K49" i="1"/>
  <c r="K41" i="1"/>
  <c r="K37" i="1"/>
  <c r="K33" i="1"/>
  <c r="K25" i="1"/>
  <c r="K21" i="1"/>
</calcChain>
</file>

<file path=xl/sharedStrings.xml><?xml version="1.0" encoding="utf-8"?>
<sst xmlns="http://schemas.openxmlformats.org/spreadsheetml/2006/main" count="1243" uniqueCount="612">
  <si>
    <t>1</t>
  </si>
  <si>
    <t>Искусственные сооружения</t>
  </si>
  <si>
    <t>5-802-2-ПТТ2.СВ06</t>
  </si>
  <si>
    <t>компл</t>
  </si>
  <si>
    <t>Устройство грунтоцементных свай.</t>
  </si>
  <si>
    <t>Бурение горизонтальных скважин диаметром 1000мм глубиной до 33м</t>
  </si>
  <si>
    <t>шт.</t>
  </si>
  <si>
    <t>Нагнетание раствора с устройством грунтоцементных свай L до 27м под давлением 450-500атм.</t>
  </si>
  <si>
    <t>шт/м</t>
  </si>
  <si>
    <t>700/18900</t>
  </si>
  <si>
    <t>Цементный раствор М400, в/ц=1-8</t>
  </si>
  <si>
    <t>м3</t>
  </si>
  <si>
    <t>Отвоз пульпа-шлама (1/8 т/м3) на расстояние до 20км</t>
  </si>
  <si>
    <t>м3/т</t>
  </si>
  <si>
    <t>5514/9925</t>
  </si>
  <si>
    <t>2</t>
  </si>
  <si>
    <t>Устройство опорной конструкции под буровую установку</t>
  </si>
  <si>
    <t>2.1</t>
  </si>
  <si>
    <t>Изготовление опорной конструкции под буровую установку</t>
  </si>
  <si>
    <t>Профиль 150х150х8 ГОСТ 30245-2003/С255 ГОСТ 27772-2021</t>
  </si>
  <si>
    <t>т</t>
  </si>
  <si>
    <t>Лист t=8мм, ГОСТ 19903-2015/ С255 ГОСТ 27772-2021</t>
  </si>
  <si>
    <t>Лист t=10мм, ГОСТ 19903-2015/ С255 ГОСТ 27772-2021</t>
  </si>
  <si>
    <t>Плита ПНД-14, ГОСТ Р 56600-2015</t>
  </si>
  <si>
    <t xml:space="preserve">Анкер-шуруп Starfix М16х160 </t>
  </si>
  <si>
    <t xml:space="preserve">Болт М16х200 </t>
  </si>
  <si>
    <t>Шайба М16</t>
  </si>
  <si>
    <t>Гайка М16</t>
  </si>
  <si>
    <t>2.2</t>
  </si>
  <si>
    <t>Сборка и разборка с последующим переносом опорной конструкции в проектное положение следующего этапа</t>
  </si>
  <si>
    <t>2.3</t>
  </si>
  <si>
    <t>Монтаж и демонтаж плит ПНД-14 по ГОСТ Р 56600-2015</t>
  </si>
  <si>
    <t>3</t>
  </si>
  <si>
    <t>Перекрепление существующих конструкций приемного котлована</t>
  </si>
  <si>
    <t>3.1</t>
  </si>
  <si>
    <t>шт/т</t>
  </si>
  <si>
    <t>98/985</t>
  </si>
  <si>
    <t>1/1,38</t>
  </si>
  <si>
    <t>4</t>
  </si>
  <si>
    <t>Монтаж конструкций крепления забоя стартового котлована</t>
  </si>
  <si>
    <t>4.1</t>
  </si>
  <si>
    <t>Демонтаж участков монолитного тампонажного слоя методом алмазной резки</t>
  </si>
  <si>
    <t>4.2</t>
  </si>
  <si>
    <t>Выполнение свайных ростверков Фм1</t>
  </si>
  <si>
    <t>Бетон В7,5</t>
  </si>
  <si>
    <t>арматура Ø10 А400</t>
  </si>
  <si>
    <t>арматура Ø18 А400</t>
  </si>
  <si>
    <t>арматура Ø25 А400</t>
  </si>
  <si>
    <t>вязальная проволока</t>
  </si>
  <si>
    <t>кг</t>
  </si>
  <si>
    <t>труба 530х10 ГОСТ 10704</t>
  </si>
  <si>
    <t>лист -16 ГОСТ 19903</t>
  </si>
  <si>
    <t>4.3</t>
  </si>
  <si>
    <t>Изготовление, монтаж и последующий демонтаж подкосов в стену забоя приемного котлована</t>
  </si>
  <si>
    <t>двутавр 30К2 ГОСТ Р 57837</t>
  </si>
  <si>
    <t xml:space="preserve"> лист -10 ГОСТ 19903</t>
  </si>
  <si>
    <t>4.4</t>
  </si>
  <si>
    <t>Вывоз на пункт приема металлолома на расстояние до 25 км непригодных для дальнейшего использования металлоконструкций временных подкосов в стену экрана стартового и приемного котлована</t>
  </si>
  <si>
    <t>4.5</t>
  </si>
  <si>
    <t>м2</t>
  </si>
  <si>
    <t>4.6</t>
  </si>
  <si>
    <t>4.7</t>
  </si>
  <si>
    <t>Вывоз на площадку утилизирования на расстояние до 25 км демонтированного железобетонного боя</t>
  </si>
  <si>
    <t>5</t>
  </si>
  <si>
    <t>Возведение обделки тоннельного типа</t>
  </si>
  <si>
    <t>5.1</t>
  </si>
  <si>
    <t>Выполнение изготовления креплений низа забоя</t>
  </si>
  <si>
    <t>двутавр 30Б1 ГОСТ Р 57837</t>
  </si>
  <si>
    <t>двутавр 35К1 ГОСТ Р 57837</t>
  </si>
  <si>
    <t>труба 273х10 ГОСТ 10704</t>
  </si>
  <si>
    <t>лист -10 ГОСТ 19903</t>
  </si>
  <si>
    <t>лист -20 ГОСТ 19903</t>
  </si>
  <si>
    <t>Распорный анкер М16х150</t>
  </si>
  <si>
    <t>шт</t>
  </si>
  <si>
    <t>5.2</t>
  </si>
  <si>
    <t>Демонтаж шпунта забоя, Ларсен Л5-УМ с последующим вывозом в пункт приема металлолома на расстояние до 25км.</t>
  </si>
  <si>
    <t>5.3</t>
  </si>
  <si>
    <t>Разработка грунта 2 группа, экскаватором с емкостью ковша 0.5 м3, с погрузкой в автосамосвал, и вывозом на площадку складирования на расстояние до 20 км</t>
  </si>
  <si>
    <t>3549/6033,3</t>
  </si>
  <si>
    <t>5.4</t>
  </si>
  <si>
    <t>Разработка грунта 6 группа экскаватором с гидромолотом с погрузкой экскаватором объемом ковша 0,5м3 в автосамосвалы и транспортировкой 20 км на полигон ТБО</t>
  </si>
  <si>
    <t>5514/7168,2</t>
  </si>
  <si>
    <t>5.5</t>
  </si>
  <si>
    <t>Зачистка дна котлована вручную до проектных отметок с вывозом на 20 км.</t>
  </si>
  <si>
    <t>5.6</t>
  </si>
  <si>
    <t>Изготовление крепления забоя:</t>
  </si>
  <si>
    <t>доска 150х50</t>
  </si>
  <si>
    <t>двутавр 30Б2 ГОСТ Р 57837</t>
  </si>
  <si>
    <t>труба 630х10 ГОСТ 10704</t>
  </si>
  <si>
    <t>болт М24х65 ГОСТ 7798-70</t>
  </si>
  <si>
    <t>шайба М24 ГОСТ 11371-78</t>
  </si>
  <si>
    <t>гайка М24</t>
  </si>
  <si>
    <t>5.7</t>
  </si>
  <si>
    <t>Демонтаж с последующим перекреплением в следующее проектное положение крепления забоя</t>
  </si>
  <si>
    <t>5.8</t>
  </si>
  <si>
    <t>Изготовление временной рамы крепления ВР-1</t>
  </si>
  <si>
    <t>4/518,335</t>
  </si>
  <si>
    <t>двутавр 40Б1 ГОСТ Р 57837</t>
  </si>
  <si>
    <t>труба 720х10 ГОСТ 10704</t>
  </si>
  <si>
    <t>лист -15 ГОСТ 19903</t>
  </si>
  <si>
    <t>болт М16х40 ГОСТ 7798-70</t>
  </si>
  <si>
    <t>болт М16х45 ГОСТ 7798-70</t>
  </si>
  <si>
    <t>5.9</t>
  </si>
  <si>
    <t>Разборка с последующим перекреплением в следующее проектное положение рамы ВР-1</t>
  </si>
  <si>
    <t>5.10</t>
  </si>
  <si>
    <t>Выполнение демонтажа участков защитного экрана в местах устройства колодцев К-2 с помощью гидромолота и последующей погрузкой экскаватором с емкостью ковша 0.5 м3, с погрузкой в автосамосвал, и вывозом на площадку складирования на расстояние до 20 км</t>
  </si>
  <si>
    <t>Портальные сооружения</t>
  </si>
  <si>
    <t>5-802-2-ПТТ2.КЖ07</t>
  </si>
  <si>
    <t>Установка дополнительных выпусков в защитный экран</t>
  </si>
  <si>
    <t>Установка выпусков со стороны портала П1</t>
  </si>
  <si>
    <t>Заполнение отверстий химическим анкером Himtex Arctic PROFI 200</t>
  </si>
  <si>
    <t>л</t>
  </si>
  <si>
    <t>шт./кг</t>
  </si>
  <si>
    <t>Установка анкеров сдвига из стали t25 Ст3сп ГОСТ 380-2005</t>
  </si>
  <si>
    <t>Приварка арматурных выпусков к трубам защитного экрана</t>
  </si>
  <si>
    <t>м.п.</t>
  </si>
  <si>
    <t>Приварка анкеров сдвига t25 к арматурным выпускам</t>
  </si>
  <si>
    <t>Установка выпусков со стороны портала П2:</t>
  </si>
  <si>
    <t>л.</t>
  </si>
  <si>
    <t>Устройство монолитных железобетонных порталов.</t>
  </si>
  <si>
    <t>Устройство монолитного железобетонного портала П1</t>
  </si>
  <si>
    <t>Устройство армирования из одиночных стержней при устройстве монолитного железобетонного портала</t>
  </si>
  <si>
    <t xml:space="preserve">Сетка 4С </t>
  </si>
  <si>
    <t>муфта обжимная 32-32мм</t>
  </si>
  <si>
    <t>муфта обжимная 25-25мм</t>
  </si>
  <si>
    <t>муфта обжимная 22-22мм</t>
  </si>
  <si>
    <t>муфта обжимная 18-18мм</t>
  </si>
  <si>
    <t>Устройство монолитного железобетонного портала П2:</t>
  </si>
  <si>
    <t>2.4</t>
  </si>
  <si>
    <t>Устройство гидроизоляции и деформационных швов монолитных железобетонных порталов</t>
  </si>
  <si>
    <t>Устройство деформационных швов</t>
  </si>
  <si>
    <t>герметик «Сазиласт»</t>
  </si>
  <si>
    <t>шнур «Вилатрем»</t>
  </si>
  <si>
    <t>базальтовое волокно</t>
  </si>
  <si>
    <t xml:space="preserve"> Пеноплекс Основа, t=20мм</t>
  </si>
  <si>
    <t>Гидрошпонка Gidrosib UC 70/20-2/35</t>
  </si>
  <si>
    <t>м.п</t>
  </si>
  <si>
    <t>3.2</t>
  </si>
  <si>
    <t>праймер битумный «Технониколь №1»</t>
  </si>
  <si>
    <t>мастика Технониколь №21 (Техномаст)</t>
  </si>
  <si>
    <t>Лента самоклеющяяся Planterband DUO</t>
  </si>
  <si>
    <t>дренажный геокомпозит Плантер 2д, 2х15м</t>
  </si>
  <si>
    <t>подготовка из бетона B5 F200 W6</t>
  </si>
  <si>
    <t>Заполнение отверстий химическим анкером Hilti HIT-RE 500</t>
  </si>
  <si>
    <t>3.5</t>
  </si>
  <si>
    <t>174/220</t>
  </si>
  <si>
    <t>1.3</t>
  </si>
  <si>
    <t>Постоянная обделка</t>
  </si>
  <si>
    <t>5-802-2-ПТТ2.КЖ01</t>
  </si>
  <si>
    <t>Устройство монолитных железобетонных колодцев Км1,Км2, Км3.</t>
  </si>
  <si>
    <t>Бетон B25 F300 W8</t>
  </si>
  <si>
    <t>10,2</t>
  </si>
  <si>
    <t>∅12 A400(А`3) ГОСТ 5781-82</t>
  </si>
  <si>
    <t>1,1</t>
  </si>
  <si>
    <t>∅10 A400(А`3) ГОСТ 5781-82</t>
  </si>
  <si>
    <t>0,0024</t>
  </si>
  <si>
    <t xml:space="preserve">Изделия закладные весом более 20 кг </t>
  </si>
  <si>
    <t>0,123</t>
  </si>
  <si>
    <t>Дождеприемник чугунный прямоугольный ДМ2 С250-2-37х78</t>
  </si>
  <si>
    <t>пластина "Стизол" 20Н, ТУ 5768-021-48214265-2002</t>
  </si>
  <si>
    <t>19,6</t>
  </si>
  <si>
    <t>Шпонка гидротехнических Аквастоп ДЗ-70/20-2/35 или аналог</t>
  </si>
  <si>
    <t>п.м.</t>
  </si>
  <si>
    <t>36,4</t>
  </si>
  <si>
    <t>Битумная мастика БМ-3 ВСН-32-81</t>
  </si>
  <si>
    <t>62,85</t>
  </si>
  <si>
    <t>Бетон B15</t>
  </si>
  <si>
    <t>2,6</t>
  </si>
  <si>
    <t>Устройство водоотвода</t>
  </si>
  <si>
    <t xml:space="preserve">Труба 820x10 ГОСТ10704-91|В-Ст4сп ГОСТ10705-80 </t>
  </si>
  <si>
    <t xml:space="preserve">Труба 530x10 ГОСТ10704-91|В-Ст4сп ГОСТ10705-80 </t>
  </si>
  <si>
    <t>шнур ПНР «Гидрокс» GX7615/2004</t>
  </si>
  <si>
    <t>17,4</t>
  </si>
  <si>
    <t>Устройство монолитных железобетонных колодцев К-2</t>
  </si>
  <si>
    <t>∅8 А-I</t>
  </si>
  <si>
    <t>∅16 А-III</t>
  </si>
  <si>
    <t>ходовые скобы (ТМП 902-09-46.88, Серия 3.900.1-14.1-45 изделие МН1)</t>
  </si>
  <si>
    <t>шт/кг</t>
  </si>
  <si>
    <t>33/27,06</t>
  </si>
  <si>
    <t>герметик «Сазиласт 24»</t>
  </si>
  <si>
    <t>5,4</t>
  </si>
  <si>
    <t>шнур «Вилатерм» Ø 30 мм</t>
  </si>
  <si>
    <t>м</t>
  </si>
  <si>
    <t>18,06</t>
  </si>
  <si>
    <t>0,06</t>
  </si>
  <si>
    <t>пеноплекс Основа t=20 мм</t>
  </si>
  <si>
    <t>0,99</t>
  </si>
  <si>
    <t>гидрошпонка Gidrosib UC 70/20-2/35</t>
  </si>
  <si>
    <t>гидрошпонка типа Gidrosib IE 240/20 в местах холодного шва бетонирования</t>
  </si>
  <si>
    <t>31,5</t>
  </si>
  <si>
    <t>Бетон B30 W10 F200 в солях</t>
  </si>
  <si>
    <t>13,35</t>
  </si>
  <si>
    <t>уплотнительное кольцо</t>
  </si>
  <si>
    <t>«Кальматрон-шовный»</t>
  </si>
  <si>
    <t>0,003</t>
  </si>
  <si>
    <t>«Кальматрон-Д»</t>
  </si>
  <si>
    <t>133,5</t>
  </si>
  <si>
    <t>праймер «Технониколь - 01»</t>
  </si>
  <si>
    <t>6,75</t>
  </si>
  <si>
    <t>Техноэласт П ЭПП</t>
  </si>
  <si>
    <t>цементно-песчаный раствор М300</t>
  </si>
  <si>
    <t>0,15</t>
  </si>
  <si>
    <t>B15 W6 F200 мелкозернистый</t>
  </si>
  <si>
    <t>0,9</t>
  </si>
  <si>
    <t>люк круглый магистральный ТМ по ГОСТ 3634-2019</t>
  </si>
  <si>
    <t>Устройство монолитных железобетонных колодцев К-3</t>
  </si>
  <si>
    <t>33,62</t>
  </si>
  <si>
    <t>2,064</t>
  </si>
  <si>
    <t>5,96</t>
  </si>
  <si>
    <t>22/18,04</t>
  </si>
  <si>
    <t>3,6</t>
  </si>
  <si>
    <t>12,04</t>
  </si>
  <si>
    <t>0,04</t>
  </si>
  <si>
    <t>0,2</t>
  </si>
  <si>
    <t>21</t>
  </si>
  <si>
    <t>8,7</t>
  </si>
  <si>
    <t>0,002</t>
  </si>
  <si>
    <t>мастика БМ-3 в 2 слоя (всего)</t>
  </si>
  <si>
    <t>74,6</t>
  </si>
  <si>
    <t>4,5</t>
  </si>
  <si>
    <t xml:space="preserve">техноэласт П ЭПП </t>
  </si>
  <si>
    <t>0,1</t>
  </si>
  <si>
    <t>0,6</t>
  </si>
  <si>
    <t>Устройство монолитных железобетонных колодцев К-4</t>
  </si>
  <si>
    <t>48,99</t>
  </si>
  <si>
    <t>2,924</t>
  </si>
  <si>
    <t>8,94</t>
  </si>
  <si>
    <t>30/24,6</t>
  </si>
  <si>
    <t>0,3</t>
  </si>
  <si>
    <t>12,6</t>
  </si>
  <si>
    <t>мастикой БМ-3 в 2 слоя (всего)</t>
  </si>
  <si>
    <t>97,8</t>
  </si>
  <si>
    <t>Техноэласт ЭПП 4.0</t>
  </si>
  <si>
    <t>круглый дождеприемник, тип ДМ2 (С250-2-37*78) по ГОСТ 3634-2019</t>
  </si>
  <si>
    <t>Устройство монолитной железобетонной обделки Об1</t>
  </si>
  <si>
    <t>∅10 А-I</t>
  </si>
  <si>
    <t>41,779</t>
  </si>
  <si>
    <t>∅12 А-III</t>
  </si>
  <si>
    <t>52,992</t>
  </si>
  <si>
    <t>∅18 А-III</t>
  </si>
  <si>
    <t>14,972</t>
  </si>
  <si>
    <t>∅20 А-III</t>
  </si>
  <si>
    <t>14,494</t>
  </si>
  <si>
    <t>∅28 А-III</t>
  </si>
  <si>
    <t>133,817</t>
  </si>
  <si>
    <t>∅36 А-III</t>
  </si>
  <si>
    <t>289,941</t>
  </si>
  <si>
    <t>2739</t>
  </si>
  <si>
    <t>∅18 А-III L=220 мм</t>
  </si>
  <si>
    <t>672/295,68</t>
  </si>
  <si>
    <t>20x1400x810</t>
  </si>
  <si>
    <t>24/4272</t>
  </si>
  <si>
    <t xml:space="preserve">гидрошпонки типа Gidrosib IE 240/20 </t>
  </si>
  <si>
    <t>1074,68</t>
  </si>
  <si>
    <t>Бетон B30 W10 F1300 в солях</t>
  </si>
  <si>
    <t>3072,96</t>
  </si>
  <si>
    <t>Бетон B30 W10 F300</t>
  </si>
  <si>
    <t>3592</t>
  </si>
  <si>
    <t>гидрофобизирующая жидкость типа «Парад Г-88»</t>
  </si>
  <si>
    <t>2210</t>
  </si>
  <si>
    <t>Устройство гидроизоляции</t>
  </si>
  <si>
    <t>Напыляемая гидроизоляция типа MasterSeal 345 t=2,5 мм</t>
  </si>
  <si>
    <t>6715,2</t>
  </si>
  <si>
    <t>Щебеночная подготовка фр. 5-20</t>
  </si>
  <si>
    <t>93,72</t>
  </si>
  <si>
    <t>Бетон В15</t>
  </si>
  <si>
    <t>22,4</t>
  </si>
  <si>
    <t>Геотекстиль «Дорнит»</t>
  </si>
  <si>
    <t>111,6</t>
  </si>
  <si>
    <t>Устройство монолитного участка УМТ1</t>
  </si>
  <si>
    <t xml:space="preserve">бетон B25W8F200 </t>
  </si>
  <si>
    <t>38,1</t>
  </si>
  <si>
    <t>Ø10 А-III</t>
  </si>
  <si>
    <t>0,636</t>
  </si>
  <si>
    <t>5,67</t>
  </si>
  <si>
    <t>труба SN6 Ø110 ТУ 47022248-2006</t>
  </si>
  <si>
    <t>183,04</t>
  </si>
  <si>
    <t>муфта соединительная Ø110</t>
  </si>
  <si>
    <t>32</t>
  </si>
  <si>
    <t>труба SN6 Ø76 ТУ 47022248-2006</t>
  </si>
  <si>
    <t>91,52</t>
  </si>
  <si>
    <t>муфта соединительная Ø76</t>
  </si>
  <si>
    <t>16</t>
  </si>
  <si>
    <t>гидрофобизирующий состав типа "Парад- Г88"</t>
  </si>
  <si>
    <t>89</t>
  </si>
  <si>
    <t>Плита «Пеноплекс Основа»</t>
  </si>
  <si>
    <t>0,07</t>
  </si>
  <si>
    <t>Фасадный герметик «Аэропласт»</t>
  </si>
  <si>
    <t>Жгут «Вилатерм» Ø30</t>
  </si>
  <si>
    <t>3,66</t>
  </si>
  <si>
    <t>Устройство монолитного участка УМТ2</t>
  </si>
  <si>
    <t>29,2</t>
  </si>
  <si>
    <t>0,599</t>
  </si>
  <si>
    <t>228,8</t>
  </si>
  <si>
    <t>40</t>
  </si>
  <si>
    <t>77,1</t>
  </si>
  <si>
    <t>0,941</t>
  </si>
  <si>
    <t>3,14</t>
  </si>
  <si>
    <t>Устройство монолитного участка УМТ1'</t>
  </si>
  <si>
    <t>Устройство монолитного участка УМТ2'</t>
  </si>
  <si>
    <t>Облицовка</t>
  </si>
  <si>
    <t>5-802-2-ПТТ2.КЖ09</t>
  </si>
  <si>
    <t>Устройство облицовки поверхностей</t>
  </si>
  <si>
    <t>Установка элементов гранитной облицовки</t>
  </si>
  <si>
    <t>Гранитная облицовка толщиной 600х300х30 по ГОСТ 9480-2012</t>
  </si>
  <si>
    <t>Цементно-песчаный раствор, М150 по ГОСТ 28013-98</t>
  </si>
  <si>
    <t>Состав ЦМИД-3ГШ по ТУ 5745-001-53268843-2000</t>
  </si>
  <si>
    <t>Устройство системы крепления гранитной облицовки</t>
  </si>
  <si>
    <t>∅12 A240(А`1) ГОСТ 5781-82</t>
  </si>
  <si>
    <t>∅10 A400(А`1) ГОСТ 5781-82</t>
  </si>
  <si>
    <t>6554/0.33</t>
  </si>
  <si>
    <t>∅8 A400(А`3) ГОСТ 5781-82</t>
  </si>
  <si>
    <t>6350/0,63</t>
  </si>
  <si>
    <t>∅6 A240(А`1) ГОСТ 5781-82</t>
  </si>
  <si>
    <t>6350/0.2</t>
  </si>
  <si>
    <t xml:space="preserve">Сетка 4Cр 4Вр-1-100|4Вр-1-100 ГОСТ 23279-2012 </t>
  </si>
  <si>
    <t>м2/т</t>
  </si>
  <si>
    <t>560.5/1.06</t>
  </si>
  <si>
    <t>Проволока 4.0-П-2Ц-П по ГОСТ 3282-74</t>
  </si>
  <si>
    <t>6350/0.13</t>
  </si>
  <si>
    <t>Уголок 60х5 ГОСТ 8509-93|Ст3 ГОСТ 380-2005</t>
  </si>
  <si>
    <t>м.п./т</t>
  </si>
  <si>
    <t>208.8/0.95</t>
  </si>
  <si>
    <t>Химический анкер "Hilti" Hit-RE 500V3 или аналог</t>
  </si>
  <si>
    <t>Силановый герметик "Sika" Sikaflex Construction или аналог</t>
  </si>
  <si>
    <t>Экструдированный пенополистирол по ТУ 2244-047-17925162-2006</t>
  </si>
  <si>
    <t xml:space="preserve">Усиленный клиновой анкер СКА8/30-95 арт. 60110 "СЗПК" </t>
  </si>
  <si>
    <t>219/ 7.7</t>
  </si>
  <si>
    <t>Шайба A.8.016 ГОСТ 11371-78</t>
  </si>
  <si>
    <t>219/ 0.44</t>
  </si>
  <si>
    <t>Гайка ГОСТ ISO 4032-М8-6</t>
  </si>
  <si>
    <t>219/ 1.32</t>
  </si>
  <si>
    <t>№ п/п</t>
  </si>
  <si>
    <t>Наименование работ, МТР</t>
  </si>
  <si>
    <t>Шифр РД</t>
  </si>
  <si>
    <t>Ед. изм.</t>
  </si>
  <si>
    <t>Кол-во</t>
  </si>
  <si>
    <r>
      <t>Бетон B30 F</t>
    </r>
    <r>
      <rPr>
        <vertAlign val="subscript"/>
        <sz val="12"/>
        <color theme="1"/>
        <rFont val="Times New Roman"/>
        <family val="1"/>
        <charset val="204"/>
      </rPr>
      <t>1 </t>
    </r>
    <r>
      <rPr>
        <sz val="12"/>
        <color theme="1"/>
        <rFont val="Times New Roman"/>
        <family val="1"/>
        <charset val="204"/>
      </rPr>
      <t>300 W8</t>
    </r>
  </si>
  <si>
    <r>
      <t>Бетон B30 F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 300 W8</t>
    </r>
  </si>
  <si>
    <t>Цена единицы 
материалов, руб. с НДС</t>
  </si>
  <si>
    <t>Итого стоимость материалов, руб. с НДС</t>
  </si>
  <si>
    <t>Цена единицы 
работ, руб. с НДС</t>
  </si>
  <si>
    <t>Итого стоимость работ, руб. с НДС</t>
  </si>
  <si>
    <t>Всего, руб. с НДС</t>
  </si>
  <si>
    <t>Наименование организации</t>
  </si>
  <si>
    <t>ИНН</t>
  </si>
  <si>
    <t xml:space="preserve">Форма КП 
Сооружение путепровода тоннельного типа через ж.д. пути в створе ул. Станиславского
Объект: "Мостовой переход через р. Обь в створе ул. Ипподромского г. Новосибирска </t>
  </si>
  <si>
    <t>Ответственное лицо (ФИО, моб., почта)</t>
  </si>
  <si>
    <t>Выполнение сверлений Ø40мм на глубину L=1100мм</t>
  </si>
  <si>
    <t>Установка выпусков из арматуры Ø32 А400</t>
  </si>
  <si>
    <t>Выполнение сверлений Ø20 глубиной 500мм</t>
  </si>
  <si>
    <t>Установка анкерных стержней из арматуры Ø16 А-III (А400)</t>
  </si>
  <si>
    <t>Материалы</t>
  </si>
  <si>
    <t>1.1</t>
  </si>
  <si>
    <t>1.2</t>
  </si>
  <si>
    <t>1.4</t>
  </si>
  <si>
    <t>1.5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</si>
  <si>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</si>
  <si>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</si>
  <si>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</si>
  <si>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</si>
  <si>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</si>
  <si>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</si>
  <si>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</si>
  <si>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</si>
  <si>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</si>
  <si>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3.3</t>
  </si>
  <si>
    <t>3.4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</si>
  <si>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</si>
  <si>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</si>
  <si>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</si>
  <si>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</si>
  <si>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</si>
  <si>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</si>
  <si>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</si>
  <si>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</si>
  <si>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</si>
  <si>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</si>
  <si>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</si>
  <si>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</si>
  <si>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</si>
  <si>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</si>
  <si>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</si>
  <si>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</si>
  <si>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</si>
  <si>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</si>
  <si>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</si>
  <si>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</si>
  <si>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</si>
  <si>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</si>
  <si>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</si>
  <si>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</si>
  <si>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</si>
  <si>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</si>
  <si>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</si>
  <si>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</si>
  <si>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</si>
  <si>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</si>
  <si>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</si>
  <si>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</si>
  <si>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</si>
  <si>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</si>
  <si>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</si>
  <si>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</si>
  <si>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</si>
  <si>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</si>
  <si>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</si>
  <si>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</si>
  <si>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</si>
  <si>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</si>
  <si>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</si>
  <si>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</si>
  <si>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</si>
  <si>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</si>
  <si>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</si>
  <si>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4/78,016</t>
  </si>
  <si>
    <t xml:space="preserve"> 1.3 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</si>
  <si>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</si>
  <si>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</si>
  <si>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</si>
  <si>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</si>
  <si>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</si>
  <si>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</si>
  <si>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</si>
  <si>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</si>
  <si>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</si>
  <si>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</si>
  <si>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</si>
  <si>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</si>
  <si>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</si>
  <si>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</si>
  <si>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</si>
  <si>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</si>
  <si>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</si>
  <si>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</si>
  <si>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</si>
  <si>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</si>
  <si>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</si>
  <si>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</si>
  <si>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</si>
  <si>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</si>
  <si>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</si>
  <si>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</si>
  <si>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</si>
  <si>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</si>
  <si>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</si>
  <si>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</si>
  <si>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</si>
  <si>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</si>
  <si>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</si>
  <si>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</si>
  <si>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</si>
  <si>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</si>
  <si>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</si>
  <si>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</si>
  <si>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</si>
  <si>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</si>
  <si>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</si>
  <si>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</si>
  <si>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</si>
  <si>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</si>
  <si>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</si>
  <si>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</si>
  <si>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</si>
  <si>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</si>
  <si>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</si>
  <si>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</si>
  <si>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</si>
  <si>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</si>
  <si>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</si>
  <si>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</si>
  <si>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</si>
  <si>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</si>
  <si>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</si>
  <si>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</si>
  <si>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</si>
  <si>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</si>
  <si>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</si>
  <si>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</si>
  <si>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</si>
  <si>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</si>
  <si>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</si>
  <si>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</si>
  <si>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</si>
  <si>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</si>
  <si>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</si>
  <si>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</si>
  <si>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</si>
  <si>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</si>
  <si>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</si>
  <si>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</si>
  <si>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</si>
  <si>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</si>
  <si>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</si>
  <si>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</si>
  <si>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</si>
  <si>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</si>
  <si>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</si>
  <si>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</si>
  <si>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</si>
  <si>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</si>
  <si>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</si>
  <si>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</si>
  <si>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</si>
  <si>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</si>
  <si>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</si>
  <si>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</si>
  <si>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</si>
  <si>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</si>
  <si>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</si>
  <si>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</si>
  <si>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</si>
  <si>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</si>
  <si>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</si>
  <si>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</si>
  <si>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</si>
  <si>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</si>
  <si>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</si>
  <si>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</si>
  <si>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</si>
  <si>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</si>
  <si>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</si>
  <si>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</si>
  <si>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</si>
  <si>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</si>
  <si>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</si>
  <si>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</si>
  <si>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</si>
  <si>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</si>
  <si>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</si>
  <si>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</si>
  <si>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</si>
  <si>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</si>
  <si>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</si>
  <si>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</si>
  <si>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</si>
  <si>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</si>
  <si>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</si>
  <si>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</si>
  <si>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</si>
  <si>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</si>
  <si>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</si>
  <si>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</si>
  <si>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</si>
  <si>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</si>
  <si>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</si>
  <si>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</si>
  <si>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</si>
  <si>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</si>
  <si>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</si>
  <si>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</si>
  <si>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</si>
  <si>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</si>
  <si>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</si>
  <si>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</si>
  <si>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</si>
  <si>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</si>
  <si>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</si>
  <si>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</si>
  <si>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</si>
  <si>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</si>
  <si>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</si>
  <si>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</si>
  <si>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</si>
  <si>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</si>
  <si>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</si>
  <si>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</si>
  <si>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</si>
  <si>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</si>
  <si>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</si>
  <si>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</si>
  <si>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</si>
  <si>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</si>
  <si>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3175/ 42,86</t>
  </si>
  <si>
    <t>Срок выполнения работ, мес.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</si>
  <si>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</si>
  <si>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</si>
  <si>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Оформление БГ (Да/Нет)</t>
  </si>
  <si>
    <t>Срок доставки</t>
  </si>
  <si>
    <t>Система налогооблажения (ОСНО/УСН)</t>
  </si>
  <si>
    <t>Дополнительная информация</t>
  </si>
  <si>
    <t>Стоимость доставки</t>
  </si>
  <si>
    <t>Стоимость накладных расходов</t>
  </si>
  <si>
    <t>Стоимость банковской гарантии</t>
  </si>
  <si>
    <t>Итого, руб., с учетом НДС 20%</t>
  </si>
  <si>
    <t>3,277</t>
  </si>
  <si>
    <t>Демонтаж с последующим монтажом в новое положение существующих конструкций Расстрел труба Ø426х8</t>
  </si>
  <si>
    <t xml:space="preserve"> Демонтаж с последующим монтажом в новое положение существующих конструкций Раскос труба Ø426х8</t>
  </si>
  <si>
    <t>Демонтаж гидромолотом железобетонных ростверков Фм1</t>
  </si>
  <si>
    <t>36,24</t>
  </si>
  <si>
    <t>Ø10 А-I</t>
  </si>
  <si>
    <t>Ø16 А-I</t>
  </si>
  <si>
    <t>Ø16 А-III</t>
  </si>
  <si>
    <t>Ø18 А-III</t>
  </si>
  <si>
    <t>Ø22 А-III</t>
  </si>
  <si>
    <t>Ø25 А-III</t>
  </si>
  <si>
    <t>Ø32 А-III</t>
  </si>
  <si>
    <t>Ø5 Вр-I</t>
  </si>
  <si>
    <t>25,2</t>
  </si>
  <si>
    <t>Устройство гидроизоляции:</t>
  </si>
  <si>
    <t>784</t>
  </si>
  <si>
    <t>3175</t>
  </si>
  <si>
    <t>6350/1,07</t>
  </si>
  <si>
    <t xml:space="preserve"> арматура Ø32 А400</t>
  </si>
  <si>
    <t>химический анкер Himtex Arctic PROFI 200</t>
  </si>
  <si>
    <t>сталь t25 Ст3сп ГОСТ 380-2005</t>
  </si>
  <si>
    <t>22,055</t>
  </si>
  <si>
    <t>2,9</t>
  </si>
  <si>
    <t>61,25</t>
  </si>
  <si>
    <t>Голубым цветом выделены ячейки которые необходимо заполнить</t>
  </si>
  <si>
    <t>Объем</t>
  </si>
  <si>
    <t>В данном столбце необходимо указывать объем который принимаете в 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</si>
</sst>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3"/>
  <sheetViews>
    <sheetView tabSelected="1" zoomScale="90" zoomScaleNormal="90" workbookViewId="0">
      <selection activeCell="G337" sqref="G337:K337"/>
    </sheetView>
  </sheetViews>
  <sheetFormatPr defaultRowHeight="15.75" x14ac:dyDescent="0.25"/>
  <cols>
    <col min="1" max="1" width="7.140625" style="13" customWidth="1"/>
    <col min="2" max="2" width="65.85546875" style="13" customWidth="1"/>
    <col min="3" max="3" width="21.28515625" style="13" customWidth="1"/>
    <col min="4" max="4" width="10.85546875" style="13" customWidth="1"/>
    <col min="5" max="5" width="11" style="13" customWidth="1"/>
    <col min="6" max="6" width="19.42578125" style="32" customWidth="1"/>
    <col min="7" max="11" width="19.140625" style="13" customWidth="1"/>
    <col min="12" max="12" width="31.5703125" style="39" customWidth="1"/>
    <col min="13" max="13" width="34" style="39" customWidth="1"/>
    <col min="14" max="16384" width="9.140625" style="13"/>
  </cols>
  <sheetData>
    <row r="2" spans="1:11" ht="60" customHeight="1" x14ac:dyDescent="0.25">
      <c r="B2" s="51" t="s">
        <v>346</v>
      </c>
      <c r="C2" s="51"/>
      <c r="D2" s="51"/>
      <c r="E2" s="51"/>
      <c r="F2" s="51"/>
      <c r="G2" s="51"/>
      <c r="H2" s="51"/>
      <c r="I2" s="51"/>
      <c r="J2" s="51"/>
    </row>
    <row r="4" spans="1:11" ht="19.5" customHeight="1" x14ac:dyDescent="0.25">
      <c r="B4" s="16" t="s">
        <v>344</v>
      </c>
      <c r="C4" s="50"/>
      <c r="D4" s="50"/>
    </row>
    <row r="5" spans="1:11" ht="19.5" customHeight="1" x14ac:dyDescent="0.25">
      <c r="B5" s="16" t="s">
        <v>345</v>
      </c>
      <c r="C5" s="50"/>
      <c r="D5" s="50"/>
      <c r="G5" s="54" t="s">
        <v>609</v>
      </c>
      <c r="H5" s="54"/>
      <c r="I5" s="54"/>
      <c r="J5" s="54"/>
    </row>
    <row r="6" spans="1:11" ht="19.5" customHeight="1" x14ac:dyDescent="0.25">
      <c r="B6" s="16" t="s">
        <v>347</v>
      </c>
      <c r="C6" s="50"/>
      <c r="D6" s="50"/>
    </row>
    <row r="7" spans="1:11" ht="106.5" customHeight="1" x14ac:dyDescent="0.25">
      <c r="F7" s="55" t="s">
        <v>611</v>
      </c>
    </row>
    <row r="8" spans="1:11" ht="45.75" customHeight="1" x14ac:dyDescent="0.25">
      <c r="A8" s="10" t="s">
        <v>332</v>
      </c>
      <c r="B8" s="10" t="s">
        <v>333</v>
      </c>
      <c r="C8" s="10" t="s">
        <v>334</v>
      </c>
      <c r="D8" s="10" t="s">
        <v>335</v>
      </c>
      <c r="E8" s="11" t="s">
        <v>336</v>
      </c>
      <c r="F8" s="11" t="s">
        <v>610</v>
      </c>
      <c r="G8" s="12" t="s">
        <v>339</v>
      </c>
      <c r="H8" s="12" t="s">
        <v>340</v>
      </c>
      <c r="I8" s="10" t="s">
        <v>341</v>
      </c>
      <c r="J8" s="15" t="s">
        <v>342</v>
      </c>
      <c r="K8" s="15" t="s">
        <v>343</v>
      </c>
    </row>
    <row r="9" spans="1:11" ht="24.75" customHeight="1" x14ac:dyDescent="0.25">
      <c r="A9" s="18"/>
      <c r="B9" s="17" t="s">
        <v>1</v>
      </c>
      <c r="C9" s="17" t="s">
        <v>2</v>
      </c>
      <c r="D9" s="17" t="s">
        <v>3</v>
      </c>
      <c r="E9" s="18" t="s">
        <v>0</v>
      </c>
      <c r="F9" s="18"/>
      <c r="G9" s="14"/>
      <c r="H9" s="14"/>
      <c r="I9" s="3"/>
      <c r="J9" s="3"/>
      <c r="K9" s="3"/>
    </row>
    <row r="10" spans="1:11" ht="24.75" customHeight="1" x14ac:dyDescent="0.25">
      <c r="A10" s="18" t="s">
        <v>0</v>
      </c>
      <c r="B10" s="17" t="s">
        <v>4</v>
      </c>
      <c r="C10" s="3"/>
      <c r="D10" s="3"/>
      <c r="E10" s="1"/>
      <c r="F10" s="1"/>
      <c r="G10" s="14"/>
      <c r="H10" s="14"/>
      <c r="I10" s="3"/>
      <c r="J10" s="3"/>
      <c r="K10" s="3"/>
    </row>
    <row r="11" spans="1:11" ht="33.75" customHeight="1" x14ac:dyDescent="0.25">
      <c r="A11" s="8" t="s">
        <v>353</v>
      </c>
      <c r="B11" s="6" t="s">
        <v>5</v>
      </c>
      <c r="C11" s="5"/>
      <c r="D11" s="6" t="s">
        <v>6</v>
      </c>
      <c r="E11" s="6">
        <v>700</v>
      </c>
      <c r="F11" s="6">
        <v>700</v>
      </c>
      <c r="G11" s="20"/>
      <c r="H11" s="20">
        <f>F11*G11</f>
        <v>0</v>
      </c>
      <c r="I11" s="33"/>
      <c r="J11" s="21">
        <f>F11*I11</f>
        <v>0</v>
      </c>
      <c r="K11" s="21">
        <f>H11+J11</f>
        <v>0</v>
      </c>
    </row>
    <row r="12" spans="1:11" ht="35.25" customHeight="1" x14ac:dyDescent="0.25">
      <c r="A12" s="8" t="s">
        <v>354</v>
      </c>
      <c r="B12" s="6" t="s">
        <v>7</v>
      </c>
      <c r="C12" s="5"/>
      <c r="D12" s="6" t="s">
        <v>8</v>
      </c>
      <c r="E12" s="6" t="s">
        <v>9</v>
      </c>
      <c r="F12" s="40"/>
      <c r="G12" s="20"/>
      <c r="H12" s="20">
        <f>F12*G12</f>
        <v>0</v>
      </c>
      <c r="I12" s="33"/>
      <c r="J12" s="21">
        <f>F12*I12</f>
        <v>0</v>
      </c>
      <c r="K12" s="21">
        <f t="shared" ref="K12:K68" si="0">H12+J12</f>
        <v>0</v>
      </c>
    </row>
    <row r="13" spans="1:11" ht="24.75" customHeight="1" x14ac:dyDescent="0.25">
      <c r="A13" s="8" t="s">
        <v>146</v>
      </c>
      <c r="B13" s="6" t="s">
        <v>12</v>
      </c>
      <c r="C13" s="5"/>
      <c r="D13" s="6" t="s">
        <v>13</v>
      </c>
      <c r="E13" s="6" t="s">
        <v>14</v>
      </c>
      <c r="F13" s="40"/>
      <c r="G13" s="20"/>
      <c r="H13" s="20">
        <f>F13*G13</f>
        <v>0</v>
      </c>
      <c r="I13" s="33"/>
      <c r="J13" s="21">
        <f>F13*I13</f>
        <v>0</v>
      </c>
      <c r="K13" s="21">
        <f>H13+J13</f>
        <v>0</v>
      </c>
    </row>
    <row r="14" spans="1:11" ht="24.75" customHeight="1" x14ac:dyDescent="0.25">
      <c r="A14" s="18" t="s">
        <v>355</v>
      </c>
      <c r="B14" s="17" t="s">
        <v>352</v>
      </c>
      <c r="C14" s="3"/>
      <c r="D14" s="3"/>
      <c r="E14" s="1"/>
      <c r="F14" s="1"/>
      <c r="G14" s="22"/>
      <c r="H14" s="22"/>
      <c r="I14" s="22"/>
      <c r="J14" s="22"/>
      <c r="K14" s="22"/>
    </row>
    <row r="15" spans="1:11" ht="24.75" customHeight="1" x14ac:dyDescent="0.25">
      <c r="A15" s="8" t="s">
        <v>356</v>
      </c>
      <c r="B15" s="5" t="s">
        <v>10</v>
      </c>
      <c r="C15" s="5"/>
      <c r="D15" s="6" t="s">
        <v>11</v>
      </c>
      <c r="E15" s="6">
        <v>5514</v>
      </c>
      <c r="F15" s="6">
        <v>5514</v>
      </c>
      <c r="G15" s="33"/>
      <c r="H15" s="20">
        <f>F15*G15</f>
        <v>0</v>
      </c>
      <c r="I15" s="20"/>
      <c r="J15" s="21">
        <f>F15*I15</f>
        <v>0</v>
      </c>
      <c r="K15" s="21">
        <f t="shared" si="0"/>
        <v>0</v>
      </c>
    </row>
    <row r="16" spans="1:11" ht="24.75" customHeight="1" x14ac:dyDescent="0.25">
      <c r="A16" s="18" t="s">
        <v>15</v>
      </c>
      <c r="B16" s="17" t="s">
        <v>16</v>
      </c>
      <c r="C16" s="3"/>
      <c r="D16" s="3"/>
      <c r="E16" s="1"/>
      <c r="F16" s="1"/>
      <c r="G16" s="22"/>
      <c r="H16" s="22"/>
      <c r="I16" s="22"/>
      <c r="J16" s="22"/>
      <c r="K16" s="22"/>
    </row>
    <row r="17" spans="1:11" ht="24.75" customHeight="1" x14ac:dyDescent="0.25">
      <c r="A17" s="8" t="s">
        <v>17</v>
      </c>
      <c r="B17" s="6" t="s">
        <v>18</v>
      </c>
      <c r="C17" s="9"/>
      <c r="D17" s="5" t="s">
        <v>20</v>
      </c>
      <c r="E17" s="4" t="s">
        <v>585</v>
      </c>
      <c r="F17" s="4" t="s">
        <v>585</v>
      </c>
      <c r="G17" s="23"/>
      <c r="H17" s="20">
        <f t="shared" ref="H17:H31" si="1">F17*G17</f>
        <v>0</v>
      </c>
      <c r="I17" s="33"/>
      <c r="J17" s="21">
        <f t="shared" ref="J17:J31" si="2">F17*I17</f>
        <v>0</v>
      </c>
      <c r="K17" s="21">
        <f t="shared" si="0"/>
        <v>0</v>
      </c>
    </row>
    <row r="18" spans="1:11" ht="31.5" customHeight="1" x14ac:dyDescent="0.25">
      <c r="A18" s="8" t="s">
        <v>28</v>
      </c>
      <c r="B18" s="6" t="s">
        <v>29</v>
      </c>
      <c r="C18" s="5"/>
      <c r="D18" s="6" t="s">
        <v>6</v>
      </c>
      <c r="E18" s="6">
        <v>98</v>
      </c>
      <c r="F18" s="6">
        <v>98</v>
      </c>
      <c r="G18" s="23"/>
      <c r="H18" s="20">
        <f t="shared" si="1"/>
        <v>0</v>
      </c>
      <c r="I18" s="33"/>
      <c r="J18" s="21">
        <f t="shared" si="2"/>
        <v>0</v>
      </c>
      <c r="K18" s="21">
        <f t="shared" si="0"/>
        <v>0</v>
      </c>
    </row>
    <row r="19" spans="1:11" ht="24.75" customHeight="1" x14ac:dyDescent="0.25">
      <c r="A19" s="8" t="s">
        <v>30</v>
      </c>
      <c r="B19" s="6" t="s">
        <v>31</v>
      </c>
      <c r="C19" s="5"/>
      <c r="D19" s="6" t="s">
        <v>6</v>
      </c>
      <c r="E19" s="6">
        <v>392</v>
      </c>
      <c r="F19" s="6">
        <v>392</v>
      </c>
      <c r="G19" s="23"/>
      <c r="H19" s="20">
        <f t="shared" si="1"/>
        <v>0</v>
      </c>
      <c r="I19" s="33"/>
      <c r="J19" s="21">
        <f t="shared" si="2"/>
        <v>0</v>
      </c>
      <c r="K19" s="21">
        <f>H19+J19</f>
        <v>0</v>
      </c>
    </row>
    <row r="20" spans="1:11" ht="24.75" customHeight="1" x14ac:dyDescent="0.25">
      <c r="A20" s="18" t="s">
        <v>128</v>
      </c>
      <c r="B20" s="17" t="s">
        <v>352</v>
      </c>
      <c r="C20" s="3"/>
      <c r="D20" s="3"/>
      <c r="E20" s="1"/>
      <c r="F20" s="1"/>
      <c r="G20" s="22"/>
      <c r="H20" s="22"/>
      <c r="I20" s="22"/>
      <c r="J20" s="22"/>
      <c r="K20" s="22"/>
    </row>
    <row r="21" spans="1:11" ht="24.75" customHeight="1" x14ac:dyDescent="0.25">
      <c r="A21" s="8" t="s">
        <v>357</v>
      </c>
      <c r="B21" s="5" t="s">
        <v>19</v>
      </c>
      <c r="C21" s="5"/>
      <c r="D21" s="6" t="s">
        <v>20</v>
      </c>
      <c r="E21" s="6">
        <v>2.867</v>
      </c>
      <c r="F21" s="6">
        <v>2.867</v>
      </c>
      <c r="G21" s="33"/>
      <c r="H21" s="20">
        <f t="shared" si="1"/>
        <v>0</v>
      </c>
      <c r="I21" s="20"/>
      <c r="J21" s="21">
        <f>F21*I21</f>
        <v>0</v>
      </c>
      <c r="K21" s="21">
        <f t="shared" si="0"/>
        <v>0</v>
      </c>
    </row>
    <row r="22" spans="1:11" ht="24.75" customHeight="1" x14ac:dyDescent="0.25">
      <c r="A22" s="8" t="s">
        <v>358</v>
      </c>
      <c r="B22" s="5" t="s">
        <v>21</v>
      </c>
      <c r="C22" s="5"/>
      <c r="D22" s="6" t="s">
        <v>20</v>
      </c>
      <c r="E22" s="6">
        <v>0.32300000000000001</v>
      </c>
      <c r="F22" s="6">
        <v>0.32300000000000001</v>
      </c>
      <c r="G22" s="33"/>
      <c r="H22" s="20">
        <f t="shared" si="1"/>
        <v>0</v>
      </c>
      <c r="I22" s="20"/>
      <c r="J22" s="21">
        <f t="shared" si="2"/>
        <v>0</v>
      </c>
      <c r="K22" s="21">
        <f t="shared" si="0"/>
        <v>0</v>
      </c>
    </row>
    <row r="23" spans="1:11" ht="24.75" customHeight="1" x14ac:dyDescent="0.25">
      <c r="A23" s="8" t="s">
        <v>359</v>
      </c>
      <c r="B23" s="5" t="s">
        <v>22</v>
      </c>
      <c r="C23" s="5"/>
      <c r="D23" s="6" t="s">
        <v>20</v>
      </c>
      <c r="E23" s="6">
        <v>8.6999999999999994E-2</v>
      </c>
      <c r="F23" s="6">
        <v>8.6999999999999994E-2</v>
      </c>
      <c r="G23" s="33"/>
      <c r="H23" s="20">
        <f t="shared" si="1"/>
        <v>0</v>
      </c>
      <c r="I23" s="20"/>
      <c r="J23" s="21">
        <f t="shared" si="2"/>
        <v>0</v>
      </c>
      <c r="K23" s="21">
        <f t="shared" si="0"/>
        <v>0</v>
      </c>
    </row>
    <row r="24" spans="1:11" ht="24.75" customHeight="1" x14ac:dyDescent="0.25">
      <c r="A24" s="8" t="s">
        <v>360</v>
      </c>
      <c r="B24" s="5" t="s">
        <v>23</v>
      </c>
      <c r="C24" s="5"/>
      <c r="D24" s="6" t="s">
        <v>6</v>
      </c>
      <c r="E24" s="6">
        <v>4</v>
      </c>
      <c r="F24" s="6">
        <v>4</v>
      </c>
      <c r="G24" s="33"/>
      <c r="H24" s="20">
        <f t="shared" si="1"/>
        <v>0</v>
      </c>
      <c r="I24" s="20"/>
      <c r="J24" s="21">
        <f t="shared" si="2"/>
        <v>0</v>
      </c>
      <c r="K24" s="21">
        <f t="shared" si="0"/>
        <v>0</v>
      </c>
    </row>
    <row r="25" spans="1:11" ht="24.75" customHeight="1" x14ac:dyDescent="0.25">
      <c r="A25" s="8" t="s">
        <v>361</v>
      </c>
      <c r="B25" s="5" t="s">
        <v>24</v>
      </c>
      <c r="C25" s="5"/>
      <c r="D25" s="6" t="s">
        <v>6</v>
      </c>
      <c r="E25" s="6">
        <v>36</v>
      </c>
      <c r="F25" s="6">
        <v>36</v>
      </c>
      <c r="G25" s="33"/>
      <c r="H25" s="20">
        <f t="shared" si="1"/>
        <v>0</v>
      </c>
      <c r="I25" s="20"/>
      <c r="J25" s="21">
        <f t="shared" si="2"/>
        <v>0</v>
      </c>
      <c r="K25" s="21">
        <f t="shared" si="0"/>
        <v>0</v>
      </c>
    </row>
    <row r="26" spans="1:11" ht="24.75" customHeight="1" x14ac:dyDescent="0.25">
      <c r="A26" s="8" t="s">
        <v>362</v>
      </c>
      <c r="B26" s="5" t="s">
        <v>25</v>
      </c>
      <c r="C26" s="5"/>
      <c r="D26" s="6" t="s">
        <v>6</v>
      </c>
      <c r="E26" s="6">
        <v>252</v>
      </c>
      <c r="F26" s="6">
        <v>252</v>
      </c>
      <c r="G26" s="33"/>
      <c r="H26" s="20">
        <f t="shared" si="1"/>
        <v>0</v>
      </c>
      <c r="I26" s="20"/>
      <c r="J26" s="21">
        <f t="shared" si="2"/>
        <v>0</v>
      </c>
      <c r="K26" s="21">
        <f t="shared" si="0"/>
        <v>0</v>
      </c>
    </row>
    <row r="27" spans="1:11" ht="24.75" customHeight="1" x14ac:dyDescent="0.25">
      <c r="A27" s="8" t="s">
        <v>363</v>
      </c>
      <c r="B27" s="5" t="s">
        <v>26</v>
      </c>
      <c r="C27" s="5"/>
      <c r="D27" s="6" t="s">
        <v>6</v>
      </c>
      <c r="E27" s="6">
        <v>252</v>
      </c>
      <c r="F27" s="6">
        <v>252</v>
      </c>
      <c r="G27" s="33"/>
      <c r="H27" s="20">
        <f t="shared" si="1"/>
        <v>0</v>
      </c>
      <c r="I27" s="20"/>
      <c r="J27" s="21">
        <f t="shared" si="2"/>
        <v>0</v>
      </c>
      <c r="K27" s="21">
        <f t="shared" si="0"/>
        <v>0</v>
      </c>
    </row>
    <row r="28" spans="1:11" ht="24.75" customHeight="1" x14ac:dyDescent="0.25">
      <c r="A28" s="8" t="s">
        <v>364</v>
      </c>
      <c r="B28" s="5" t="s">
        <v>27</v>
      </c>
      <c r="C28" s="5"/>
      <c r="D28" s="6" t="s">
        <v>6</v>
      </c>
      <c r="E28" s="6">
        <v>504</v>
      </c>
      <c r="F28" s="6">
        <v>504</v>
      </c>
      <c r="G28" s="33"/>
      <c r="H28" s="20">
        <f t="shared" si="1"/>
        <v>0</v>
      </c>
      <c r="I28" s="20"/>
      <c r="J28" s="21">
        <f t="shared" si="2"/>
        <v>0</v>
      </c>
      <c r="K28" s="21">
        <f t="shared" si="0"/>
        <v>0</v>
      </c>
    </row>
    <row r="29" spans="1:11" ht="60.75" customHeight="1" x14ac:dyDescent="0.25">
      <c r="A29" s="18" t="s">
        <v>32</v>
      </c>
      <c r="B29" s="17" t="s">
        <v>33</v>
      </c>
      <c r="C29" s="3"/>
      <c r="D29" s="3"/>
      <c r="E29" s="1"/>
      <c r="F29" s="1"/>
      <c r="G29" s="22"/>
      <c r="H29" s="22"/>
      <c r="I29" s="22"/>
      <c r="J29" s="22"/>
      <c r="K29" s="22"/>
    </row>
    <row r="30" spans="1:11" ht="31.5" x14ac:dyDescent="0.25">
      <c r="A30" s="4" t="s">
        <v>34</v>
      </c>
      <c r="B30" s="5" t="s">
        <v>586</v>
      </c>
      <c r="C30" s="5"/>
      <c r="D30" s="5" t="s">
        <v>35</v>
      </c>
      <c r="E30" s="5" t="s">
        <v>36</v>
      </c>
      <c r="F30" s="40"/>
      <c r="G30" s="20"/>
      <c r="H30" s="20">
        <f t="shared" si="1"/>
        <v>0</v>
      </c>
      <c r="I30" s="33"/>
      <c r="J30" s="21">
        <f t="shared" si="2"/>
        <v>0</v>
      </c>
      <c r="K30" s="21">
        <f t="shared" ref="K30:K31" si="3">H30+J30</f>
        <v>0</v>
      </c>
    </row>
    <row r="31" spans="1:11" ht="31.5" x14ac:dyDescent="0.25">
      <c r="A31" s="4" t="s">
        <v>137</v>
      </c>
      <c r="B31" s="5" t="s">
        <v>587</v>
      </c>
      <c r="C31" s="5"/>
      <c r="D31" s="5" t="s">
        <v>35</v>
      </c>
      <c r="E31" s="5" t="s">
        <v>37</v>
      </c>
      <c r="F31" s="40"/>
      <c r="G31" s="20"/>
      <c r="H31" s="20">
        <f>F31*G31</f>
        <v>0</v>
      </c>
      <c r="I31" s="33"/>
      <c r="J31" s="21">
        <f>F31*I31</f>
        <v>0</v>
      </c>
      <c r="K31" s="21">
        <f t="shared" si="3"/>
        <v>0</v>
      </c>
    </row>
    <row r="32" spans="1:11" ht="24.75" customHeight="1" x14ac:dyDescent="0.25">
      <c r="A32" s="18" t="s">
        <v>38</v>
      </c>
      <c r="B32" s="17" t="s">
        <v>39</v>
      </c>
      <c r="C32" s="3"/>
      <c r="D32" s="3"/>
      <c r="E32" s="1"/>
      <c r="F32" s="1"/>
      <c r="G32" s="22"/>
      <c r="H32" s="22"/>
      <c r="I32" s="22"/>
      <c r="J32" s="22"/>
      <c r="K32" s="22"/>
    </row>
    <row r="33" spans="1:11" ht="33.75" customHeight="1" x14ac:dyDescent="0.25">
      <c r="A33" s="4" t="s">
        <v>40</v>
      </c>
      <c r="B33" s="6" t="s">
        <v>41</v>
      </c>
      <c r="C33" s="5"/>
      <c r="D33" s="6" t="s">
        <v>11</v>
      </c>
      <c r="E33" s="8">
        <v>105.35</v>
      </c>
      <c r="F33" s="8">
        <v>105.35</v>
      </c>
      <c r="G33" s="20"/>
      <c r="H33" s="20">
        <f t="shared" ref="H33:H54" si="4">F33*G33</f>
        <v>0</v>
      </c>
      <c r="I33" s="33"/>
      <c r="J33" s="21">
        <f>F33*I33</f>
        <v>0</v>
      </c>
      <c r="K33" s="21">
        <f t="shared" si="0"/>
        <v>0</v>
      </c>
    </row>
    <row r="34" spans="1:11" ht="69" customHeight="1" x14ac:dyDescent="0.25">
      <c r="A34" s="4" t="s">
        <v>42</v>
      </c>
      <c r="B34" s="6" t="s">
        <v>43</v>
      </c>
      <c r="C34" s="5"/>
      <c r="D34" s="5" t="s">
        <v>73</v>
      </c>
      <c r="E34" s="4" t="s">
        <v>15</v>
      </c>
      <c r="F34" s="4" t="s">
        <v>15</v>
      </c>
      <c r="G34" s="20"/>
      <c r="H34" s="20">
        <f t="shared" si="4"/>
        <v>0</v>
      </c>
      <c r="I34" s="33"/>
      <c r="J34" s="21">
        <f t="shared" ref="J33:J54" si="5">F34*I34</f>
        <v>0</v>
      </c>
      <c r="K34" s="21">
        <f t="shared" si="0"/>
        <v>0</v>
      </c>
    </row>
    <row r="35" spans="1:11" ht="24.75" customHeight="1" x14ac:dyDescent="0.25">
      <c r="A35" s="18" t="s">
        <v>52</v>
      </c>
      <c r="B35" s="17" t="s">
        <v>352</v>
      </c>
      <c r="C35" s="3"/>
      <c r="D35" s="3"/>
      <c r="E35" s="1"/>
      <c r="F35" s="1"/>
      <c r="G35" s="22"/>
      <c r="H35" s="22"/>
      <c r="I35" s="22"/>
      <c r="J35" s="22"/>
      <c r="K35" s="22"/>
    </row>
    <row r="36" spans="1:11" ht="24.75" customHeight="1" x14ac:dyDescent="0.25">
      <c r="A36" s="4" t="s">
        <v>56</v>
      </c>
      <c r="B36" s="5" t="s">
        <v>337</v>
      </c>
      <c r="C36" s="5"/>
      <c r="D36" s="6" t="s">
        <v>11</v>
      </c>
      <c r="E36" s="5">
        <f>34.728*(2)</f>
        <v>69.456000000000003</v>
      </c>
      <c r="F36" s="5">
        <f>34.728*(2)</f>
        <v>69.456000000000003</v>
      </c>
      <c r="G36" s="33"/>
      <c r="H36" s="20">
        <f t="shared" si="4"/>
        <v>0</v>
      </c>
      <c r="I36" s="20"/>
      <c r="J36" s="21">
        <f t="shared" si="5"/>
        <v>0</v>
      </c>
      <c r="K36" s="21">
        <f t="shared" si="0"/>
        <v>0</v>
      </c>
    </row>
    <row r="37" spans="1:11" ht="24.75" customHeight="1" x14ac:dyDescent="0.25">
      <c r="A37" s="4" t="s">
        <v>58</v>
      </c>
      <c r="B37" s="5" t="s">
        <v>44</v>
      </c>
      <c r="C37" s="5"/>
      <c r="D37" s="6" t="s">
        <v>11</v>
      </c>
      <c r="E37" s="5">
        <f>1.512*(2)</f>
        <v>3.024</v>
      </c>
      <c r="F37" s="5">
        <f>1.512*(2)</f>
        <v>3.024</v>
      </c>
      <c r="G37" s="33"/>
      <c r="H37" s="20">
        <f t="shared" si="4"/>
        <v>0</v>
      </c>
      <c r="I37" s="20"/>
      <c r="J37" s="21">
        <f t="shared" si="5"/>
        <v>0</v>
      </c>
      <c r="K37" s="21">
        <f t="shared" si="0"/>
        <v>0</v>
      </c>
    </row>
    <row r="38" spans="1:11" ht="24.75" customHeight="1" x14ac:dyDescent="0.25">
      <c r="A38" s="4" t="s">
        <v>60</v>
      </c>
      <c r="B38" s="5" t="s">
        <v>45</v>
      </c>
      <c r="C38" s="5"/>
      <c r="D38" s="6" t="s">
        <v>20</v>
      </c>
      <c r="E38" s="5">
        <f>0.047*(2)</f>
        <v>9.4E-2</v>
      </c>
      <c r="F38" s="5">
        <f>0.047*(2)</f>
        <v>9.4E-2</v>
      </c>
      <c r="G38" s="33"/>
      <c r="H38" s="20">
        <f t="shared" si="4"/>
        <v>0</v>
      </c>
      <c r="I38" s="20"/>
      <c r="J38" s="21">
        <f t="shared" si="5"/>
        <v>0</v>
      </c>
      <c r="K38" s="21">
        <f t="shared" si="0"/>
        <v>0</v>
      </c>
    </row>
    <row r="39" spans="1:11" ht="24.75" customHeight="1" x14ac:dyDescent="0.25">
      <c r="A39" s="4" t="s">
        <v>61</v>
      </c>
      <c r="B39" s="5" t="s">
        <v>46</v>
      </c>
      <c r="C39" s="5"/>
      <c r="D39" s="6" t="s">
        <v>20</v>
      </c>
      <c r="E39" s="5">
        <f>1.016*(2)</f>
        <v>2.032</v>
      </c>
      <c r="F39" s="5">
        <f>1.016*(2)</f>
        <v>2.032</v>
      </c>
      <c r="G39" s="33"/>
      <c r="H39" s="20">
        <f t="shared" si="4"/>
        <v>0</v>
      </c>
      <c r="I39" s="20"/>
      <c r="J39" s="21">
        <f t="shared" si="5"/>
        <v>0</v>
      </c>
      <c r="K39" s="21">
        <f t="shared" si="0"/>
        <v>0</v>
      </c>
    </row>
    <row r="40" spans="1:11" ht="24.75" customHeight="1" x14ac:dyDescent="0.25">
      <c r="A40" s="4" t="s">
        <v>368</v>
      </c>
      <c r="B40" s="5" t="s">
        <v>47</v>
      </c>
      <c r="C40" s="5"/>
      <c r="D40" s="6" t="s">
        <v>20</v>
      </c>
      <c r="E40" s="5">
        <f>2.102*(2)</f>
        <v>4.2039999999999997</v>
      </c>
      <c r="F40" s="5">
        <f>2.102*(2)</f>
        <v>4.2039999999999997</v>
      </c>
      <c r="G40" s="33"/>
      <c r="H40" s="20">
        <f t="shared" si="4"/>
        <v>0</v>
      </c>
      <c r="I40" s="20"/>
      <c r="J40" s="21">
        <f t="shared" si="5"/>
        <v>0</v>
      </c>
      <c r="K40" s="21">
        <f t="shared" si="0"/>
        <v>0</v>
      </c>
    </row>
    <row r="41" spans="1:11" ht="24.75" customHeight="1" x14ac:dyDescent="0.25">
      <c r="A41" s="4" t="s">
        <v>369</v>
      </c>
      <c r="B41" s="5" t="s">
        <v>48</v>
      </c>
      <c r="C41" s="5"/>
      <c r="D41" s="6" t="s">
        <v>49</v>
      </c>
      <c r="E41" s="5">
        <f>15.82*(2)</f>
        <v>31.64</v>
      </c>
      <c r="F41" s="5">
        <f>15.82*(2)</f>
        <v>31.64</v>
      </c>
      <c r="G41" s="33"/>
      <c r="H41" s="20">
        <f t="shared" si="4"/>
        <v>0</v>
      </c>
      <c r="I41" s="20"/>
      <c r="J41" s="21">
        <f t="shared" si="5"/>
        <v>0</v>
      </c>
      <c r="K41" s="21">
        <f t="shared" si="0"/>
        <v>0</v>
      </c>
    </row>
    <row r="42" spans="1:11" ht="24.75" customHeight="1" x14ac:dyDescent="0.25">
      <c r="A42" s="4" t="s">
        <v>370</v>
      </c>
      <c r="B42" s="5" t="s">
        <v>50</v>
      </c>
      <c r="C42" s="5"/>
      <c r="D42" s="6" t="s">
        <v>20</v>
      </c>
      <c r="E42" s="5">
        <f>13.797*(2)</f>
        <v>27.594000000000001</v>
      </c>
      <c r="F42" s="5">
        <f>13.797*(2)</f>
        <v>27.594000000000001</v>
      </c>
      <c r="G42" s="33"/>
      <c r="H42" s="20">
        <f t="shared" si="4"/>
        <v>0</v>
      </c>
      <c r="I42" s="20"/>
      <c r="J42" s="21">
        <f t="shared" si="5"/>
        <v>0</v>
      </c>
      <c r="K42" s="21">
        <f t="shared" si="0"/>
        <v>0</v>
      </c>
    </row>
    <row r="43" spans="1:11" ht="24.75" customHeight="1" x14ac:dyDescent="0.25">
      <c r="A43" s="4" t="s">
        <v>371</v>
      </c>
      <c r="B43" s="5" t="s">
        <v>99</v>
      </c>
      <c r="C43" s="5"/>
      <c r="D43" s="6" t="s">
        <v>20</v>
      </c>
      <c r="E43" s="5">
        <f>0.916*(2)</f>
        <v>1.8320000000000001</v>
      </c>
      <c r="F43" s="5">
        <f>0.916*(2)</f>
        <v>1.8320000000000001</v>
      </c>
      <c r="G43" s="33"/>
      <c r="H43" s="20">
        <f t="shared" si="4"/>
        <v>0</v>
      </c>
      <c r="I43" s="20"/>
      <c r="J43" s="21">
        <f t="shared" si="5"/>
        <v>0</v>
      </c>
      <c r="K43" s="21">
        <f t="shared" si="0"/>
        <v>0</v>
      </c>
    </row>
    <row r="44" spans="1:11" ht="31.5" customHeight="1" x14ac:dyDescent="0.25">
      <c r="A44" s="18" t="s">
        <v>372</v>
      </c>
      <c r="B44" s="17" t="s">
        <v>53</v>
      </c>
      <c r="C44" s="3"/>
      <c r="D44" s="17" t="s">
        <v>20</v>
      </c>
      <c r="E44" s="10">
        <v>41.936</v>
      </c>
      <c r="F44" s="10">
        <v>41.936</v>
      </c>
      <c r="G44" s="20"/>
      <c r="H44" s="20">
        <f t="shared" si="4"/>
        <v>0</v>
      </c>
      <c r="I44" s="33"/>
      <c r="J44" s="21">
        <f t="shared" si="5"/>
        <v>0</v>
      </c>
      <c r="K44" s="20">
        <f t="shared" si="0"/>
        <v>0</v>
      </c>
    </row>
    <row r="45" spans="1:11" ht="24.75" customHeight="1" x14ac:dyDescent="0.25">
      <c r="A45" s="18" t="s">
        <v>373</v>
      </c>
      <c r="B45" s="17" t="s">
        <v>352</v>
      </c>
      <c r="C45" s="3"/>
      <c r="D45" s="3"/>
      <c r="E45" s="1"/>
      <c r="F45" s="1"/>
      <c r="G45" s="22"/>
      <c r="H45" s="22"/>
      <c r="I45" s="22"/>
      <c r="J45" s="22"/>
      <c r="K45" s="22"/>
    </row>
    <row r="46" spans="1:11" ht="24.75" customHeight="1" x14ac:dyDescent="0.25">
      <c r="A46" s="4" t="s">
        <v>374</v>
      </c>
      <c r="B46" s="5" t="s">
        <v>54</v>
      </c>
      <c r="C46" s="5"/>
      <c r="D46" s="6" t="s">
        <v>20</v>
      </c>
      <c r="E46" s="5">
        <v>3.948</v>
      </c>
      <c r="F46" s="5">
        <v>3.948</v>
      </c>
      <c r="G46" s="33"/>
      <c r="H46" s="20">
        <f t="shared" si="4"/>
        <v>0</v>
      </c>
      <c r="I46" s="20"/>
      <c r="J46" s="21">
        <f t="shared" si="5"/>
        <v>0</v>
      </c>
      <c r="K46" s="21">
        <f t="shared" si="0"/>
        <v>0</v>
      </c>
    </row>
    <row r="47" spans="1:11" ht="24.75" customHeight="1" x14ac:dyDescent="0.25">
      <c r="A47" s="4" t="s">
        <v>375</v>
      </c>
      <c r="B47" s="5" t="s">
        <v>50</v>
      </c>
      <c r="C47" s="5"/>
      <c r="D47" s="6" t="s">
        <v>20</v>
      </c>
      <c r="E47" s="5">
        <v>36.94</v>
      </c>
      <c r="F47" s="5">
        <v>36.94</v>
      </c>
      <c r="G47" s="33"/>
      <c r="H47" s="20">
        <f t="shared" si="4"/>
        <v>0</v>
      </c>
      <c r="I47" s="20"/>
      <c r="J47" s="21">
        <f t="shared" si="5"/>
        <v>0</v>
      </c>
      <c r="K47" s="21">
        <f t="shared" si="0"/>
        <v>0</v>
      </c>
    </row>
    <row r="48" spans="1:11" ht="24.75" customHeight="1" x14ac:dyDescent="0.25">
      <c r="A48" s="4" t="s">
        <v>376</v>
      </c>
      <c r="B48" s="5" t="s">
        <v>55</v>
      </c>
      <c r="C48" s="5"/>
      <c r="D48" s="6" t="s">
        <v>20</v>
      </c>
      <c r="E48" s="5">
        <v>0.40799999999999997</v>
      </c>
      <c r="F48" s="5">
        <v>0.40799999999999997</v>
      </c>
      <c r="G48" s="33"/>
      <c r="H48" s="20">
        <f t="shared" si="4"/>
        <v>0</v>
      </c>
      <c r="I48" s="20"/>
      <c r="J48" s="21">
        <f t="shared" si="5"/>
        <v>0</v>
      </c>
      <c r="K48" s="21">
        <f t="shared" si="0"/>
        <v>0</v>
      </c>
    </row>
    <row r="49" spans="1:11" ht="24.75" customHeight="1" x14ac:dyDescent="0.25">
      <c r="A49" s="4" t="s">
        <v>377</v>
      </c>
      <c r="B49" s="5" t="s">
        <v>51</v>
      </c>
      <c r="C49" s="5"/>
      <c r="D49" s="6" t="s">
        <v>20</v>
      </c>
      <c r="E49" s="5">
        <v>0.64</v>
      </c>
      <c r="F49" s="5">
        <v>0.64</v>
      </c>
      <c r="G49" s="33"/>
      <c r="H49" s="20">
        <f t="shared" si="4"/>
        <v>0</v>
      </c>
      <c r="I49" s="20"/>
      <c r="J49" s="21">
        <f t="shared" si="5"/>
        <v>0</v>
      </c>
      <c r="K49" s="21">
        <f t="shared" si="0"/>
        <v>0</v>
      </c>
    </row>
    <row r="50" spans="1:11" ht="69" customHeight="1" x14ac:dyDescent="0.25">
      <c r="A50" s="4" t="s">
        <v>378</v>
      </c>
      <c r="B50" s="6" t="s">
        <v>57</v>
      </c>
      <c r="C50" s="5"/>
      <c r="D50" s="6" t="s">
        <v>20</v>
      </c>
      <c r="E50" s="5">
        <v>41.936</v>
      </c>
      <c r="F50" s="5">
        <v>41.936</v>
      </c>
      <c r="G50" s="20"/>
      <c r="H50" s="20">
        <f t="shared" si="4"/>
        <v>0</v>
      </c>
      <c r="I50" s="33"/>
      <c r="J50" s="21">
        <f t="shared" si="5"/>
        <v>0</v>
      </c>
      <c r="K50" s="21">
        <f t="shared" si="0"/>
        <v>0</v>
      </c>
    </row>
    <row r="51" spans="1:11" ht="36.75" customHeight="1" x14ac:dyDescent="0.25">
      <c r="A51" s="18" t="s">
        <v>379</v>
      </c>
      <c r="B51" s="17" t="s">
        <v>588</v>
      </c>
      <c r="C51" s="3"/>
      <c r="D51" s="3" t="s">
        <v>11</v>
      </c>
      <c r="E51" s="4" t="s">
        <v>589</v>
      </c>
      <c r="F51" s="4" t="s">
        <v>589</v>
      </c>
      <c r="G51" s="20"/>
      <c r="H51" s="20">
        <f t="shared" si="4"/>
        <v>0</v>
      </c>
      <c r="I51" s="33"/>
      <c r="J51" s="21">
        <f t="shared" si="5"/>
        <v>0</v>
      </c>
      <c r="K51" s="21">
        <f t="shared" si="0"/>
        <v>0</v>
      </c>
    </row>
    <row r="52" spans="1:11" ht="31.5" x14ac:dyDescent="0.25">
      <c r="A52" s="18" t="s">
        <v>380</v>
      </c>
      <c r="B52" s="17" t="s">
        <v>62</v>
      </c>
      <c r="C52" s="3"/>
      <c r="D52" s="3" t="s">
        <v>11</v>
      </c>
      <c r="E52" s="4" t="s">
        <v>589</v>
      </c>
      <c r="F52" s="4" t="s">
        <v>589</v>
      </c>
      <c r="G52" s="20"/>
      <c r="H52" s="20">
        <f t="shared" si="4"/>
        <v>0</v>
      </c>
      <c r="I52" s="33"/>
      <c r="J52" s="21">
        <f t="shared" si="5"/>
        <v>0</v>
      </c>
      <c r="K52" s="20">
        <f>H52+J52</f>
        <v>0</v>
      </c>
    </row>
    <row r="53" spans="1:11" ht="24.75" customHeight="1" x14ac:dyDescent="0.25">
      <c r="A53" s="18" t="s">
        <v>63</v>
      </c>
      <c r="B53" s="17" t="s">
        <v>64</v>
      </c>
      <c r="C53" s="3"/>
      <c r="D53" s="3"/>
      <c r="E53" s="1"/>
      <c r="F53" s="1"/>
      <c r="G53" s="22"/>
      <c r="H53" s="22"/>
      <c r="I53" s="22"/>
      <c r="J53" s="22"/>
      <c r="K53" s="22"/>
    </row>
    <row r="54" spans="1:11" ht="24.75" customHeight="1" x14ac:dyDescent="0.25">
      <c r="A54" s="4" t="s">
        <v>65</v>
      </c>
      <c r="B54" s="6" t="s">
        <v>66</v>
      </c>
      <c r="C54" s="5"/>
      <c r="D54" s="5" t="s">
        <v>20</v>
      </c>
      <c r="E54" s="35">
        <v>11.149999999999999</v>
      </c>
      <c r="F54" s="35">
        <v>11.149999999999999</v>
      </c>
      <c r="G54" s="20"/>
      <c r="H54" s="20">
        <f>F54*G54</f>
        <v>0</v>
      </c>
      <c r="I54" s="33"/>
      <c r="J54" s="21">
        <f>F54*I54</f>
        <v>0</v>
      </c>
      <c r="K54" s="21">
        <f t="shared" si="0"/>
        <v>0</v>
      </c>
    </row>
    <row r="55" spans="1:11" ht="24.75" customHeight="1" x14ac:dyDescent="0.25">
      <c r="A55" s="18" t="s">
        <v>74</v>
      </c>
      <c r="B55" s="17" t="s">
        <v>352</v>
      </c>
      <c r="C55" s="3"/>
      <c r="D55" s="3"/>
      <c r="E55" s="1"/>
      <c r="F55" s="1"/>
      <c r="G55" s="22"/>
      <c r="H55" s="22"/>
      <c r="I55" s="22"/>
      <c r="J55" s="22"/>
      <c r="K55" s="22"/>
    </row>
    <row r="56" spans="1:11" ht="24.75" customHeight="1" x14ac:dyDescent="0.25">
      <c r="A56" s="4" t="s">
        <v>76</v>
      </c>
      <c r="B56" s="5" t="s">
        <v>67</v>
      </c>
      <c r="C56" s="5"/>
      <c r="D56" s="6" t="s">
        <v>20</v>
      </c>
      <c r="E56" s="6">
        <v>1.6</v>
      </c>
      <c r="F56" s="6">
        <v>1.6</v>
      </c>
      <c r="G56" s="33"/>
      <c r="H56" s="20">
        <f t="shared" ref="H56:H66" si="6">F56*G56</f>
        <v>0</v>
      </c>
      <c r="I56" s="20"/>
      <c r="J56" s="21">
        <f t="shared" ref="J56:J66" si="7">F56*I56</f>
        <v>0</v>
      </c>
      <c r="K56" s="21">
        <f t="shared" si="0"/>
        <v>0</v>
      </c>
    </row>
    <row r="57" spans="1:11" ht="24.75" customHeight="1" x14ac:dyDescent="0.25">
      <c r="A57" s="4" t="s">
        <v>79</v>
      </c>
      <c r="B57" s="5" t="s">
        <v>68</v>
      </c>
      <c r="C57" s="5"/>
      <c r="D57" s="6" t="s">
        <v>20</v>
      </c>
      <c r="E57" s="6">
        <v>7</v>
      </c>
      <c r="F57" s="6">
        <v>7</v>
      </c>
      <c r="G57" s="33"/>
      <c r="H57" s="20">
        <f t="shared" si="6"/>
        <v>0</v>
      </c>
      <c r="I57" s="20"/>
      <c r="J57" s="21">
        <f t="shared" si="7"/>
        <v>0</v>
      </c>
      <c r="K57" s="21">
        <f t="shared" si="0"/>
        <v>0</v>
      </c>
    </row>
    <row r="58" spans="1:11" ht="24.75" customHeight="1" x14ac:dyDescent="0.25">
      <c r="A58" s="4" t="s">
        <v>82</v>
      </c>
      <c r="B58" s="5" t="s">
        <v>69</v>
      </c>
      <c r="C58" s="5"/>
      <c r="D58" s="6" t="s">
        <v>20</v>
      </c>
      <c r="E58" s="6">
        <v>1.2</v>
      </c>
      <c r="F58" s="6">
        <v>1.2</v>
      </c>
      <c r="G58" s="33"/>
      <c r="H58" s="20">
        <f t="shared" si="6"/>
        <v>0</v>
      </c>
      <c r="I58" s="20"/>
      <c r="J58" s="21">
        <f t="shared" si="7"/>
        <v>0</v>
      </c>
      <c r="K58" s="21">
        <f t="shared" si="0"/>
        <v>0</v>
      </c>
    </row>
    <row r="59" spans="1:11" ht="24.75" customHeight="1" x14ac:dyDescent="0.25">
      <c r="A59" s="4" t="s">
        <v>84</v>
      </c>
      <c r="B59" s="5" t="s">
        <v>70</v>
      </c>
      <c r="C59" s="5"/>
      <c r="D59" s="6" t="s">
        <v>20</v>
      </c>
      <c r="E59" s="6">
        <v>0.16</v>
      </c>
      <c r="F59" s="6">
        <v>0.16</v>
      </c>
      <c r="G59" s="33"/>
      <c r="H59" s="20">
        <f t="shared" si="6"/>
        <v>0</v>
      </c>
      <c r="I59" s="20"/>
      <c r="J59" s="21">
        <f t="shared" si="7"/>
        <v>0</v>
      </c>
      <c r="K59" s="21">
        <f t="shared" si="0"/>
        <v>0</v>
      </c>
    </row>
    <row r="60" spans="1:11" ht="24.75" customHeight="1" x14ac:dyDescent="0.25">
      <c r="A60" s="4" t="s">
        <v>92</v>
      </c>
      <c r="B60" s="5" t="s">
        <v>71</v>
      </c>
      <c r="C60" s="5"/>
      <c r="D60" s="6" t="s">
        <v>20</v>
      </c>
      <c r="E60" s="6">
        <v>1.19</v>
      </c>
      <c r="F60" s="6">
        <v>1.19</v>
      </c>
      <c r="G60" s="33"/>
      <c r="H60" s="20">
        <f t="shared" si="6"/>
        <v>0</v>
      </c>
      <c r="I60" s="20"/>
      <c r="J60" s="21">
        <f t="shared" si="7"/>
        <v>0</v>
      </c>
      <c r="K60" s="21">
        <f t="shared" si="0"/>
        <v>0</v>
      </c>
    </row>
    <row r="61" spans="1:11" ht="24.75" customHeight="1" x14ac:dyDescent="0.25">
      <c r="A61" s="4" t="s">
        <v>94</v>
      </c>
      <c r="B61" s="5" t="s">
        <v>72</v>
      </c>
      <c r="C61" s="5"/>
      <c r="D61" s="6" t="s">
        <v>73</v>
      </c>
      <c r="E61" s="6">
        <v>28</v>
      </c>
      <c r="F61" s="6">
        <v>28</v>
      </c>
      <c r="G61" s="33"/>
      <c r="H61" s="20">
        <f t="shared" si="6"/>
        <v>0</v>
      </c>
      <c r="I61" s="20"/>
      <c r="J61" s="21">
        <f t="shared" si="7"/>
        <v>0</v>
      </c>
      <c r="K61" s="21">
        <f t="shared" si="0"/>
        <v>0</v>
      </c>
    </row>
    <row r="62" spans="1:11" ht="49.5" customHeight="1" x14ac:dyDescent="0.25">
      <c r="A62" s="4" t="s">
        <v>102</v>
      </c>
      <c r="B62" s="6" t="s">
        <v>75</v>
      </c>
      <c r="C62" s="5"/>
      <c r="D62" s="6" t="s">
        <v>20</v>
      </c>
      <c r="E62" s="6">
        <v>139.19999999999999</v>
      </c>
      <c r="F62" s="6">
        <v>139.19999999999999</v>
      </c>
      <c r="G62" s="20"/>
      <c r="H62" s="20">
        <f t="shared" si="6"/>
        <v>0</v>
      </c>
      <c r="I62" s="33"/>
      <c r="J62" s="21">
        <f t="shared" si="7"/>
        <v>0</v>
      </c>
      <c r="K62" s="21">
        <f t="shared" si="0"/>
        <v>0</v>
      </c>
    </row>
    <row r="63" spans="1:11" ht="57.75" customHeight="1" x14ac:dyDescent="0.25">
      <c r="A63" s="4" t="s">
        <v>104</v>
      </c>
      <c r="B63" s="6" t="s">
        <v>77</v>
      </c>
      <c r="C63" s="5"/>
      <c r="D63" s="6" t="s">
        <v>13</v>
      </c>
      <c r="E63" s="6" t="s">
        <v>78</v>
      </c>
      <c r="F63" s="40"/>
      <c r="G63" s="20"/>
      <c r="H63" s="20">
        <f t="shared" si="6"/>
        <v>0</v>
      </c>
      <c r="I63" s="33"/>
      <c r="J63" s="21">
        <f t="shared" si="7"/>
        <v>0</v>
      </c>
      <c r="K63" s="21">
        <f t="shared" si="0"/>
        <v>0</v>
      </c>
    </row>
    <row r="64" spans="1:11" ht="57.75" customHeight="1" x14ac:dyDescent="0.25">
      <c r="A64" s="4" t="s">
        <v>386</v>
      </c>
      <c r="B64" s="6" t="s">
        <v>80</v>
      </c>
      <c r="C64" s="5"/>
      <c r="D64" s="6" t="s">
        <v>13</v>
      </c>
      <c r="E64" s="6" t="s">
        <v>81</v>
      </c>
      <c r="F64" s="40"/>
      <c r="G64" s="20"/>
      <c r="H64" s="20">
        <f t="shared" si="6"/>
        <v>0</v>
      </c>
      <c r="I64" s="33"/>
      <c r="J64" s="21">
        <f t="shared" si="7"/>
        <v>0</v>
      </c>
      <c r="K64" s="21">
        <f t="shared" si="0"/>
        <v>0</v>
      </c>
    </row>
    <row r="65" spans="1:11" ht="38.25" customHeight="1" x14ac:dyDescent="0.25">
      <c r="A65" s="4" t="s">
        <v>387</v>
      </c>
      <c r="B65" s="6" t="s">
        <v>83</v>
      </c>
      <c r="C65" s="5"/>
      <c r="D65" s="6" t="s">
        <v>11</v>
      </c>
      <c r="E65" s="6">
        <v>80</v>
      </c>
      <c r="F65" s="6">
        <v>80</v>
      </c>
      <c r="G65" s="20"/>
      <c r="H65" s="20">
        <f t="shared" si="6"/>
        <v>0</v>
      </c>
      <c r="I65" s="33"/>
      <c r="J65" s="21">
        <f t="shared" si="7"/>
        <v>0</v>
      </c>
      <c r="K65" s="21">
        <f t="shared" si="0"/>
        <v>0</v>
      </c>
    </row>
    <row r="66" spans="1:11" ht="24.75" customHeight="1" x14ac:dyDescent="0.25">
      <c r="A66" s="11" t="s">
        <v>388</v>
      </c>
      <c r="B66" s="15" t="s">
        <v>85</v>
      </c>
      <c r="C66" s="5"/>
      <c r="D66" s="6" t="s">
        <v>35</v>
      </c>
      <c r="E66" s="6" t="s">
        <v>415</v>
      </c>
      <c r="F66" s="40"/>
      <c r="G66" s="20"/>
      <c r="H66" s="20">
        <f>F66*G66</f>
        <v>0</v>
      </c>
      <c r="I66" s="33"/>
      <c r="J66" s="21">
        <f>F66*I66</f>
        <v>0</v>
      </c>
      <c r="K66" s="21">
        <f t="shared" si="0"/>
        <v>0</v>
      </c>
    </row>
    <row r="67" spans="1:11" ht="24.75" customHeight="1" x14ac:dyDescent="0.25">
      <c r="A67" s="18" t="s">
        <v>389</v>
      </c>
      <c r="B67" s="17" t="s">
        <v>352</v>
      </c>
      <c r="C67" s="3"/>
      <c r="D67" s="3"/>
      <c r="E67" s="1"/>
      <c r="F67" s="1"/>
      <c r="G67" s="22"/>
      <c r="H67" s="22"/>
      <c r="I67" s="22"/>
      <c r="J67" s="22"/>
      <c r="K67" s="22"/>
    </row>
    <row r="68" spans="1:11" ht="24.75" customHeight="1" x14ac:dyDescent="0.25">
      <c r="A68" s="4" t="s">
        <v>390</v>
      </c>
      <c r="B68" s="5" t="s">
        <v>86</v>
      </c>
      <c r="C68" s="5"/>
      <c r="D68" s="6" t="s">
        <v>11</v>
      </c>
      <c r="E68" s="6">
        <v>306</v>
      </c>
      <c r="F68" s="6">
        <v>306</v>
      </c>
      <c r="G68" s="33"/>
      <c r="H68" s="20">
        <f t="shared" ref="H68:H92" si="8">F68*G68</f>
        <v>0</v>
      </c>
      <c r="I68" s="20"/>
      <c r="J68" s="21">
        <f>F68*I68</f>
        <v>0</v>
      </c>
      <c r="K68" s="21">
        <f t="shared" si="0"/>
        <v>0</v>
      </c>
    </row>
    <row r="69" spans="1:11" ht="24.75" customHeight="1" x14ac:dyDescent="0.25">
      <c r="A69" s="4" t="s">
        <v>391</v>
      </c>
      <c r="B69" s="5" t="s">
        <v>87</v>
      </c>
      <c r="C69" s="5"/>
      <c r="D69" s="6" t="s">
        <v>20</v>
      </c>
      <c r="E69" s="6">
        <v>24.698</v>
      </c>
      <c r="F69" s="6">
        <v>24.698</v>
      </c>
      <c r="G69" s="33"/>
      <c r="H69" s="20">
        <f t="shared" si="8"/>
        <v>0</v>
      </c>
      <c r="I69" s="20"/>
      <c r="J69" s="21">
        <f t="shared" ref="J68:J92" si="9">F69*I69</f>
        <v>0</v>
      </c>
      <c r="K69" s="21">
        <f t="shared" ref="K69:K144" si="10">H69+J69</f>
        <v>0</v>
      </c>
    </row>
    <row r="70" spans="1:11" ht="24.75" customHeight="1" x14ac:dyDescent="0.25">
      <c r="A70" s="4" t="s">
        <v>392</v>
      </c>
      <c r="B70" s="5" t="s">
        <v>68</v>
      </c>
      <c r="C70" s="5"/>
      <c r="D70" s="6" t="s">
        <v>20</v>
      </c>
      <c r="E70" s="6">
        <v>21.137</v>
      </c>
      <c r="F70" s="6">
        <v>21.137</v>
      </c>
      <c r="G70" s="33"/>
      <c r="H70" s="20">
        <f t="shared" si="8"/>
        <v>0</v>
      </c>
      <c r="I70" s="20"/>
      <c r="J70" s="21">
        <f t="shared" si="9"/>
        <v>0</v>
      </c>
      <c r="K70" s="21">
        <f t="shared" si="10"/>
        <v>0</v>
      </c>
    </row>
    <row r="71" spans="1:11" ht="24.75" customHeight="1" x14ac:dyDescent="0.25">
      <c r="A71" s="4" t="s">
        <v>393</v>
      </c>
      <c r="B71" s="5" t="s">
        <v>88</v>
      </c>
      <c r="C71" s="5"/>
      <c r="D71" s="6" t="s">
        <v>20</v>
      </c>
      <c r="E71" s="6">
        <v>17.792000000000002</v>
      </c>
      <c r="F71" s="6">
        <v>17.792000000000002</v>
      </c>
      <c r="G71" s="33"/>
      <c r="H71" s="20">
        <f t="shared" si="8"/>
        <v>0</v>
      </c>
      <c r="I71" s="20"/>
      <c r="J71" s="21">
        <f t="shared" si="9"/>
        <v>0</v>
      </c>
      <c r="K71" s="21">
        <f t="shared" si="10"/>
        <v>0</v>
      </c>
    </row>
    <row r="72" spans="1:11" ht="24.75" customHeight="1" x14ac:dyDescent="0.25">
      <c r="A72" s="4" t="s">
        <v>394</v>
      </c>
      <c r="B72" s="5" t="s">
        <v>70</v>
      </c>
      <c r="C72" s="5"/>
      <c r="D72" s="6" t="s">
        <v>20</v>
      </c>
      <c r="E72" s="6">
        <v>5.5640000000000001</v>
      </c>
      <c r="F72" s="6">
        <v>5.5640000000000001</v>
      </c>
      <c r="G72" s="33"/>
      <c r="H72" s="20">
        <f t="shared" si="8"/>
        <v>0</v>
      </c>
      <c r="I72" s="20"/>
      <c r="J72" s="21">
        <f t="shared" si="9"/>
        <v>0</v>
      </c>
      <c r="K72" s="21">
        <f t="shared" si="10"/>
        <v>0</v>
      </c>
    </row>
    <row r="73" spans="1:11" ht="24.75" customHeight="1" x14ac:dyDescent="0.25">
      <c r="A73" s="4" t="s">
        <v>395</v>
      </c>
      <c r="B73" s="5" t="s">
        <v>71</v>
      </c>
      <c r="C73" s="5"/>
      <c r="D73" s="6" t="s">
        <v>20</v>
      </c>
      <c r="E73" s="6">
        <v>8.8249999999999993</v>
      </c>
      <c r="F73" s="6">
        <v>8.8249999999999993</v>
      </c>
      <c r="G73" s="33"/>
      <c r="H73" s="20">
        <f t="shared" si="8"/>
        <v>0</v>
      </c>
      <c r="I73" s="20"/>
      <c r="J73" s="21">
        <f>F73*I73</f>
        <v>0</v>
      </c>
      <c r="K73" s="21">
        <f t="shared" si="10"/>
        <v>0</v>
      </c>
    </row>
    <row r="74" spans="1:11" ht="24.75" customHeight="1" x14ac:dyDescent="0.25">
      <c r="A74" s="4" t="s">
        <v>396</v>
      </c>
      <c r="B74" s="5" t="s">
        <v>89</v>
      </c>
      <c r="C74" s="5"/>
      <c r="D74" s="6" t="s">
        <v>73</v>
      </c>
      <c r="E74" s="6">
        <v>576</v>
      </c>
      <c r="F74" s="6">
        <v>576</v>
      </c>
      <c r="G74" s="33"/>
      <c r="H74" s="20">
        <f t="shared" si="8"/>
        <v>0</v>
      </c>
      <c r="I74" s="20"/>
      <c r="J74" s="21">
        <f t="shared" si="9"/>
        <v>0</v>
      </c>
      <c r="K74" s="21">
        <f t="shared" si="10"/>
        <v>0</v>
      </c>
    </row>
    <row r="75" spans="1:11" ht="24.75" customHeight="1" x14ac:dyDescent="0.25">
      <c r="A75" s="4" t="s">
        <v>397</v>
      </c>
      <c r="B75" s="5" t="s">
        <v>90</v>
      </c>
      <c r="C75" s="5"/>
      <c r="D75" s="6" t="s">
        <v>73</v>
      </c>
      <c r="E75" s="6">
        <v>576</v>
      </c>
      <c r="F75" s="6">
        <v>576</v>
      </c>
      <c r="G75" s="33"/>
      <c r="H75" s="20">
        <f t="shared" si="8"/>
        <v>0</v>
      </c>
      <c r="I75" s="20"/>
      <c r="J75" s="21">
        <f t="shared" si="9"/>
        <v>0</v>
      </c>
      <c r="K75" s="21">
        <f t="shared" si="10"/>
        <v>0</v>
      </c>
    </row>
    <row r="76" spans="1:11" ht="24.75" customHeight="1" x14ac:dyDescent="0.25">
      <c r="A76" s="4" t="s">
        <v>398</v>
      </c>
      <c r="B76" s="5" t="s">
        <v>91</v>
      </c>
      <c r="C76" s="5"/>
      <c r="D76" s="6" t="s">
        <v>73</v>
      </c>
      <c r="E76" s="6">
        <v>576</v>
      </c>
      <c r="F76" s="6">
        <v>576</v>
      </c>
      <c r="G76" s="33"/>
      <c r="H76" s="20">
        <f t="shared" si="8"/>
        <v>0</v>
      </c>
      <c r="I76" s="20"/>
      <c r="J76" s="21">
        <f t="shared" si="9"/>
        <v>0</v>
      </c>
      <c r="K76" s="21">
        <f t="shared" si="10"/>
        <v>0</v>
      </c>
    </row>
    <row r="77" spans="1:11" ht="35.25" customHeight="1" x14ac:dyDescent="0.25">
      <c r="A77" s="4" t="s">
        <v>399</v>
      </c>
      <c r="B77" s="6" t="s">
        <v>93</v>
      </c>
      <c r="C77" s="5"/>
      <c r="D77" s="6" t="s">
        <v>73</v>
      </c>
      <c r="E77" s="6">
        <v>12</v>
      </c>
      <c r="F77" s="6">
        <v>12</v>
      </c>
      <c r="G77" s="20"/>
      <c r="H77" s="20">
        <f t="shared" si="8"/>
        <v>0</v>
      </c>
      <c r="I77" s="33"/>
      <c r="J77" s="21">
        <f t="shared" si="9"/>
        <v>0</v>
      </c>
      <c r="K77" s="21">
        <f t="shared" si="10"/>
        <v>0</v>
      </c>
    </row>
    <row r="78" spans="1:11" ht="24.75" customHeight="1" x14ac:dyDescent="0.25">
      <c r="A78" s="4" t="s">
        <v>400</v>
      </c>
      <c r="B78" s="6" t="s">
        <v>95</v>
      </c>
      <c r="C78" s="5"/>
      <c r="D78" s="6" t="s">
        <v>35</v>
      </c>
      <c r="E78" s="6" t="s">
        <v>96</v>
      </c>
      <c r="F78" s="40"/>
      <c r="G78" s="20"/>
      <c r="H78" s="20">
        <f t="shared" si="8"/>
        <v>0</v>
      </c>
      <c r="I78" s="33"/>
      <c r="J78" s="21">
        <f t="shared" si="9"/>
        <v>0</v>
      </c>
      <c r="K78" s="21">
        <f t="shared" si="10"/>
        <v>0</v>
      </c>
    </row>
    <row r="79" spans="1:11" ht="24.75" customHeight="1" x14ac:dyDescent="0.25">
      <c r="A79" s="18" t="s">
        <v>401</v>
      </c>
      <c r="B79" s="17" t="s">
        <v>352</v>
      </c>
      <c r="C79" s="3"/>
      <c r="D79" s="3"/>
      <c r="E79" s="1"/>
      <c r="F79" s="1"/>
      <c r="G79" s="22"/>
      <c r="H79" s="22"/>
      <c r="I79" s="22"/>
      <c r="J79" s="22"/>
      <c r="K79" s="22"/>
    </row>
    <row r="80" spans="1:11" ht="24.75" customHeight="1" x14ac:dyDescent="0.25">
      <c r="A80" s="4" t="s">
        <v>402</v>
      </c>
      <c r="B80" s="5" t="s">
        <v>54</v>
      </c>
      <c r="C80" s="5"/>
      <c r="D80" s="6" t="s">
        <v>20</v>
      </c>
      <c r="E80" s="6">
        <v>22.872</v>
      </c>
      <c r="F80" s="6">
        <v>22.872</v>
      </c>
      <c r="G80" s="33"/>
      <c r="H80" s="20">
        <f t="shared" si="8"/>
        <v>0</v>
      </c>
      <c r="I80" s="20"/>
      <c r="J80" s="21">
        <f t="shared" si="9"/>
        <v>0</v>
      </c>
      <c r="K80" s="21">
        <f t="shared" si="10"/>
        <v>0</v>
      </c>
    </row>
    <row r="81" spans="1:11" ht="24.75" customHeight="1" x14ac:dyDescent="0.25">
      <c r="A81" s="4" t="s">
        <v>403</v>
      </c>
      <c r="B81" s="5" t="s">
        <v>97</v>
      </c>
      <c r="C81" s="5"/>
      <c r="D81" s="6" t="s">
        <v>20</v>
      </c>
      <c r="E81" s="6">
        <v>43.503</v>
      </c>
      <c r="F81" s="6">
        <v>43.503</v>
      </c>
      <c r="G81" s="33"/>
      <c r="H81" s="20">
        <f t="shared" si="8"/>
        <v>0</v>
      </c>
      <c r="I81" s="20"/>
      <c r="J81" s="21">
        <f t="shared" si="9"/>
        <v>0</v>
      </c>
      <c r="K81" s="21">
        <f t="shared" si="10"/>
        <v>0</v>
      </c>
    </row>
    <row r="82" spans="1:11" ht="24.75" customHeight="1" x14ac:dyDescent="0.25">
      <c r="A82" s="4" t="s">
        <v>404</v>
      </c>
      <c r="B82" s="5" t="s">
        <v>98</v>
      </c>
      <c r="C82" s="5"/>
      <c r="D82" s="6" t="s">
        <v>20</v>
      </c>
      <c r="E82" s="6">
        <v>5.3369999999999997</v>
      </c>
      <c r="F82" s="6">
        <v>5.3369999999999997</v>
      </c>
      <c r="G82" s="33"/>
      <c r="H82" s="20">
        <f t="shared" si="8"/>
        <v>0</v>
      </c>
      <c r="I82" s="20"/>
      <c r="J82" s="21">
        <f t="shared" si="9"/>
        <v>0</v>
      </c>
      <c r="K82" s="21">
        <f t="shared" si="10"/>
        <v>0</v>
      </c>
    </row>
    <row r="83" spans="1:11" ht="24.75" customHeight="1" x14ac:dyDescent="0.25">
      <c r="A83" s="4" t="s">
        <v>405</v>
      </c>
      <c r="B83" s="5" t="s">
        <v>70</v>
      </c>
      <c r="C83" s="5"/>
      <c r="D83" s="6" t="s">
        <v>20</v>
      </c>
      <c r="E83" s="6">
        <v>13.224</v>
      </c>
      <c r="F83" s="6">
        <v>13.224</v>
      </c>
      <c r="G83" s="33"/>
      <c r="H83" s="20">
        <f t="shared" si="8"/>
        <v>0</v>
      </c>
      <c r="I83" s="20"/>
      <c r="J83" s="21">
        <f t="shared" si="9"/>
        <v>0</v>
      </c>
      <c r="K83" s="21">
        <f t="shared" si="10"/>
        <v>0</v>
      </c>
    </row>
    <row r="84" spans="1:11" ht="24.75" customHeight="1" x14ac:dyDescent="0.25">
      <c r="A84" s="4" t="s">
        <v>406</v>
      </c>
      <c r="B84" s="5" t="s">
        <v>99</v>
      </c>
      <c r="C84" s="5"/>
      <c r="D84" s="6" t="s">
        <v>20</v>
      </c>
      <c r="E84" s="6">
        <v>0.42299999999999999</v>
      </c>
      <c r="F84" s="6">
        <v>0.42299999999999999</v>
      </c>
      <c r="G84" s="33"/>
      <c r="H84" s="20">
        <f t="shared" si="8"/>
        <v>0</v>
      </c>
      <c r="I84" s="20"/>
      <c r="J84" s="21">
        <f t="shared" si="9"/>
        <v>0</v>
      </c>
      <c r="K84" s="21">
        <f t="shared" si="10"/>
        <v>0</v>
      </c>
    </row>
    <row r="85" spans="1:11" ht="24.75" customHeight="1" x14ac:dyDescent="0.25">
      <c r="A85" s="4" t="s">
        <v>407</v>
      </c>
      <c r="B85" s="5" t="s">
        <v>71</v>
      </c>
      <c r="C85" s="5"/>
      <c r="D85" s="6" t="s">
        <v>20</v>
      </c>
      <c r="E85" s="6">
        <v>432.976</v>
      </c>
      <c r="F85" s="6">
        <v>432.976</v>
      </c>
      <c r="G85" s="33"/>
      <c r="H85" s="20">
        <f t="shared" si="8"/>
        <v>0</v>
      </c>
      <c r="I85" s="20"/>
      <c r="J85" s="21">
        <f t="shared" si="9"/>
        <v>0</v>
      </c>
      <c r="K85" s="21">
        <f t="shared" si="10"/>
        <v>0</v>
      </c>
    </row>
    <row r="86" spans="1:11" ht="24.75" customHeight="1" x14ac:dyDescent="0.25">
      <c r="A86" s="4" t="s">
        <v>408</v>
      </c>
      <c r="B86" s="5" t="s">
        <v>100</v>
      </c>
      <c r="C86" s="5"/>
      <c r="D86" s="6" t="s">
        <v>73</v>
      </c>
      <c r="E86" s="6">
        <v>192</v>
      </c>
      <c r="F86" s="6">
        <v>192</v>
      </c>
      <c r="G86" s="33"/>
      <c r="H86" s="20">
        <f t="shared" si="8"/>
        <v>0</v>
      </c>
      <c r="I86" s="20"/>
      <c r="J86" s="21">
        <f t="shared" si="9"/>
        <v>0</v>
      </c>
      <c r="K86" s="21">
        <f t="shared" si="10"/>
        <v>0</v>
      </c>
    </row>
    <row r="87" spans="1:11" ht="24.75" customHeight="1" x14ac:dyDescent="0.25">
      <c r="A87" s="4" t="s">
        <v>409</v>
      </c>
      <c r="B87" s="5" t="s">
        <v>101</v>
      </c>
      <c r="C87" s="5"/>
      <c r="D87" s="6" t="s">
        <v>73</v>
      </c>
      <c r="E87" s="6">
        <v>32</v>
      </c>
      <c r="F87" s="6">
        <v>32</v>
      </c>
      <c r="G87" s="33"/>
      <c r="H87" s="20">
        <f t="shared" si="8"/>
        <v>0</v>
      </c>
      <c r="I87" s="20"/>
      <c r="J87" s="21">
        <f t="shared" si="9"/>
        <v>0</v>
      </c>
      <c r="K87" s="21">
        <f t="shared" si="10"/>
        <v>0</v>
      </c>
    </row>
    <row r="88" spans="1:11" ht="24.75" customHeight="1" x14ac:dyDescent="0.25">
      <c r="A88" s="4" t="s">
        <v>410</v>
      </c>
      <c r="B88" s="5" t="s">
        <v>100</v>
      </c>
      <c r="C88" s="5"/>
      <c r="D88" s="6" t="s">
        <v>73</v>
      </c>
      <c r="E88" s="6">
        <v>384</v>
      </c>
      <c r="F88" s="6">
        <v>384</v>
      </c>
      <c r="G88" s="33"/>
      <c r="H88" s="20">
        <f t="shared" si="8"/>
        <v>0</v>
      </c>
      <c r="I88" s="20"/>
      <c r="J88" s="21">
        <f t="shared" si="9"/>
        <v>0</v>
      </c>
      <c r="K88" s="21">
        <f t="shared" si="10"/>
        <v>0</v>
      </c>
    </row>
    <row r="89" spans="1:11" ht="24.75" customHeight="1" x14ac:dyDescent="0.25">
      <c r="A89" s="4" t="s">
        <v>411</v>
      </c>
      <c r="B89" s="5" t="s">
        <v>90</v>
      </c>
      <c r="C89" s="5"/>
      <c r="D89" s="6" t="s">
        <v>73</v>
      </c>
      <c r="E89" s="6">
        <v>608</v>
      </c>
      <c r="F89" s="6">
        <v>608</v>
      </c>
      <c r="G89" s="33"/>
      <c r="H89" s="20">
        <f t="shared" si="8"/>
        <v>0</v>
      </c>
      <c r="I89" s="20"/>
      <c r="J89" s="21">
        <f t="shared" si="9"/>
        <v>0</v>
      </c>
      <c r="K89" s="21">
        <f t="shared" si="10"/>
        <v>0</v>
      </c>
    </row>
    <row r="90" spans="1:11" ht="24.75" customHeight="1" x14ac:dyDescent="0.25">
      <c r="A90" s="4" t="s">
        <v>412</v>
      </c>
      <c r="B90" s="5" t="s">
        <v>91</v>
      </c>
      <c r="C90" s="5"/>
      <c r="D90" s="6" t="s">
        <v>73</v>
      </c>
      <c r="E90" s="6">
        <v>608</v>
      </c>
      <c r="F90" s="6">
        <v>608</v>
      </c>
      <c r="G90" s="33"/>
      <c r="H90" s="20">
        <f t="shared" si="8"/>
        <v>0</v>
      </c>
      <c r="I90" s="20"/>
      <c r="J90" s="21">
        <f t="shared" si="9"/>
        <v>0</v>
      </c>
      <c r="K90" s="21">
        <f t="shared" si="10"/>
        <v>0</v>
      </c>
    </row>
    <row r="91" spans="1:11" ht="40.5" customHeight="1" x14ac:dyDescent="0.25">
      <c r="A91" s="4" t="s">
        <v>413</v>
      </c>
      <c r="B91" s="6" t="s">
        <v>103</v>
      </c>
      <c r="C91" s="5"/>
      <c r="D91" s="6" t="s">
        <v>73</v>
      </c>
      <c r="E91" s="6">
        <v>12</v>
      </c>
      <c r="F91" s="6">
        <v>12</v>
      </c>
      <c r="G91" s="20"/>
      <c r="H91" s="20">
        <f t="shared" si="8"/>
        <v>0</v>
      </c>
      <c r="I91" s="33"/>
      <c r="J91" s="21">
        <f t="shared" si="9"/>
        <v>0</v>
      </c>
      <c r="K91" s="21">
        <f t="shared" si="10"/>
        <v>0</v>
      </c>
    </row>
    <row r="92" spans="1:11" ht="87" customHeight="1" x14ac:dyDescent="0.25">
      <c r="A92" s="4" t="s">
        <v>414</v>
      </c>
      <c r="B92" s="6" t="s">
        <v>105</v>
      </c>
      <c r="C92" s="5"/>
      <c r="D92" s="6" t="s">
        <v>11</v>
      </c>
      <c r="E92" s="6">
        <v>6.6</v>
      </c>
      <c r="F92" s="6">
        <v>6.6</v>
      </c>
      <c r="G92" s="20"/>
      <c r="H92" s="20">
        <f t="shared" si="8"/>
        <v>0</v>
      </c>
      <c r="I92" s="33"/>
      <c r="J92" s="21">
        <f t="shared" si="9"/>
        <v>0</v>
      </c>
      <c r="K92" s="21">
        <f t="shared" si="10"/>
        <v>0</v>
      </c>
    </row>
    <row r="93" spans="1:11" ht="24.75" customHeight="1" x14ac:dyDescent="0.25">
      <c r="A93" s="18" t="s">
        <v>15</v>
      </c>
      <c r="B93" s="17" t="s">
        <v>106</v>
      </c>
      <c r="C93" s="17" t="s">
        <v>107</v>
      </c>
      <c r="D93" s="17" t="s">
        <v>3</v>
      </c>
      <c r="E93" s="18" t="s">
        <v>0</v>
      </c>
      <c r="F93" s="18"/>
      <c r="G93" s="22"/>
      <c r="H93" s="22"/>
      <c r="I93" s="22"/>
      <c r="J93" s="22"/>
      <c r="K93" s="22"/>
    </row>
    <row r="94" spans="1:11" ht="33" customHeight="1" x14ac:dyDescent="0.25">
      <c r="A94" s="1" t="s">
        <v>353</v>
      </c>
      <c r="B94" s="3" t="s">
        <v>108</v>
      </c>
      <c r="C94" s="3"/>
      <c r="D94" s="3"/>
      <c r="E94" s="1"/>
      <c r="F94" s="1"/>
      <c r="G94" s="22"/>
      <c r="H94" s="22"/>
      <c r="I94" s="22"/>
      <c r="J94" s="22"/>
      <c r="K94" s="22"/>
    </row>
    <row r="95" spans="1:11" ht="24.75" customHeight="1" x14ac:dyDescent="0.25">
      <c r="A95" s="1" t="s">
        <v>354</v>
      </c>
      <c r="B95" s="3" t="s">
        <v>109</v>
      </c>
      <c r="C95" s="3"/>
      <c r="D95" s="3"/>
      <c r="E95" s="1"/>
      <c r="F95" s="1"/>
      <c r="G95" s="22"/>
      <c r="H95" s="22"/>
      <c r="I95" s="22"/>
      <c r="J95" s="22"/>
      <c r="K95" s="22"/>
    </row>
    <row r="96" spans="1:11" ht="24.75" customHeight="1" x14ac:dyDescent="0.25">
      <c r="A96" s="24" t="s">
        <v>416</v>
      </c>
      <c r="B96" s="6" t="s">
        <v>348</v>
      </c>
      <c r="C96" s="5"/>
      <c r="D96" s="6" t="s">
        <v>73</v>
      </c>
      <c r="E96" s="6">
        <v>1344</v>
      </c>
      <c r="F96" s="6">
        <v>1344</v>
      </c>
      <c r="G96" s="20"/>
      <c r="H96" s="20">
        <f t="shared" ref="H96:H97" si="11">F96*G96</f>
        <v>0</v>
      </c>
      <c r="I96" s="33"/>
      <c r="J96" s="21">
        <f t="shared" ref="J96:J97" si="12">F96*I96</f>
        <v>0</v>
      </c>
      <c r="K96" s="21">
        <f t="shared" si="10"/>
        <v>0</v>
      </c>
    </row>
    <row r="97" spans="1:13" ht="31.5" customHeight="1" x14ac:dyDescent="0.25">
      <c r="A97" s="24" t="s">
        <v>417</v>
      </c>
      <c r="B97" s="6" t="s">
        <v>110</v>
      </c>
      <c r="C97" s="5"/>
      <c r="D97" s="6" t="s">
        <v>73</v>
      </c>
      <c r="E97" s="6">
        <v>1344</v>
      </c>
      <c r="F97" s="6">
        <v>1344</v>
      </c>
      <c r="G97" s="20"/>
      <c r="H97" s="20">
        <f>F97*G97</f>
        <v>0</v>
      </c>
      <c r="I97" s="33"/>
      <c r="J97" s="21">
        <f>F97*I97</f>
        <v>0</v>
      </c>
      <c r="K97" s="21">
        <f t="shared" si="10"/>
        <v>0</v>
      </c>
    </row>
    <row r="98" spans="1:13" s="30" customFormat="1" ht="24.75" customHeight="1" x14ac:dyDescent="0.25">
      <c r="A98" s="18"/>
      <c r="B98" s="17" t="s">
        <v>352</v>
      </c>
      <c r="C98" s="3"/>
      <c r="D98" s="3"/>
      <c r="E98" s="1"/>
      <c r="F98" s="1"/>
      <c r="G98" s="22"/>
      <c r="H98" s="22"/>
      <c r="I98" s="22"/>
      <c r="J98" s="22"/>
      <c r="K98" s="22"/>
      <c r="L98" s="39"/>
      <c r="M98" s="39"/>
    </row>
    <row r="99" spans="1:13" s="30" customFormat="1" ht="24.75" customHeight="1" x14ac:dyDescent="0.25">
      <c r="A99" s="24"/>
      <c r="B99" s="6" t="s">
        <v>604</v>
      </c>
      <c r="C99" s="5"/>
      <c r="D99" s="6" t="s">
        <v>111</v>
      </c>
      <c r="E99" s="2" t="s">
        <v>598</v>
      </c>
      <c r="F99" s="2" t="s">
        <v>598</v>
      </c>
      <c r="G99" s="33"/>
      <c r="H99" s="20">
        <f t="shared" ref="H99:H100" si="13">F99*G99</f>
        <v>0</v>
      </c>
      <c r="I99" s="23"/>
      <c r="J99" s="21">
        <f t="shared" ref="J99:J100" si="14">F99*I99</f>
        <v>0</v>
      </c>
      <c r="K99" s="21">
        <f t="shared" si="10"/>
        <v>0</v>
      </c>
      <c r="L99" s="39"/>
      <c r="M99" s="39"/>
    </row>
    <row r="100" spans="1:13" ht="39" customHeight="1" x14ac:dyDescent="0.25">
      <c r="A100" s="34" t="s">
        <v>418</v>
      </c>
      <c r="B100" s="15" t="s">
        <v>349</v>
      </c>
      <c r="C100" s="5"/>
      <c r="D100" s="6" t="s">
        <v>73</v>
      </c>
      <c r="E100" s="6">
        <v>1344</v>
      </c>
      <c r="F100" s="6">
        <v>1344</v>
      </c>
      <c r="G100" s="20"/>
      <c r="H100" s="20">
        <f t="shared" si="13"/>
        <v>0</v>
      </c>
      <c r="I100" s="33"/>
      <c r="J100" s="21">
        <f t="shared" si="14"/>
        <v>0</v>
      </c>
      <c r="K100" s="21">
        <f t="shared" si="10"/>
        <v>0</v>
      </c>
    </row>
    <row r="101" spans="1:13" s="30" customFormat="1" ht="24.75" customHeight="1" x14ac:dyDescent="0.25">
      <c r="A101" s="18"/>
      <c r="B101" s="17" t="s">
        <v>352</v>
      </c>
      <c r="C101" s="3"/>
      <c r="D101" s="3"/>
      <c r="E101" s="1"/>
      <c r="F101" s="1"/>
      <c r="G101" s="22"/>
      <c r="H101" s="22"/>
      <c r="I101" s="22"/>
      <c r="J101" s="22"/>
      <c r="K101" s="22"/>
      <c r="L101" s="39"/>
      <c r="M101" s="39"/>
    </row>
    <row r="102" spans="1:13" s="30" customFormat="1" ht="39" customHeight="1" x14ac:dyDescent="0.25">
      <c r="A102" s="24"/>
      <c r="B102" s="6" t="s">
        <v>603</v>
      </c>
      <c r="C102" s="5"/>
      <c r="D102" s="6" t="s">
        <v>49</v>
      </c>
      <c r="E102" s="6">
        <v>14124</v>
      </c>
      <c r="F102" s="6">
        <v>14124</v>
      </c>
      <c r="G102" s="33"/>
      <c r="H102" s="20">
        <f>F102*G102</f>
        <v>0</v>
      </c>
      <c r="I102" s="23"/>
      <c r="J102" s="21">
        <f t="shared" ref="J102:J103" si="15">F102*I102</f>
        <v>0</v>
      </c>
      <c r="K102" s="21">
        <f t="shared" si="10"/>
        <v>0</v>
      </c>
      <c r="L102" s="39"/>
      <c r="M102" s="39"/>
    </row>
    <row r="103" spans="1:13" ht="24.75" customHeight="1" x14ac:dyDescent="0.25">
      <c r="A103" s="34" t="s">
        <v>419</v>
      </c>
      <c r="B103" s="15" t="s">
        <v>113</v>
      </c>
      <c r="C103" s="5"/>
      <c r="D103" s="6" t="s">
        <v>73</v>
      </c>
      <c r="E103" s="6">
        <v>480</v>
      </c>
      <c r="F103" s="6">
        <v>480</v>
      </c>
      <c r="G103" s="20"/>
      <c r="H103" s="20">
        <f>F103*G103</f>
        <v>0</v>
      </c>
      <c r="I103" s="33"/>
      <c r="J103" s="21">
        <f t="shared" si="15"/>
        <v>0</v>
      </c>
      <c r="K103" s="21">
        <f t="shared" si="10"/>
        <v>0</v>
      </c>
    </row>
    <row r="104" spans="1:13" s="30" customFormat="1" ht="24.75" customHeight="1" x14ac:dyDescent="0.25">
      <c r="A104" s="18"/>
      <c r="B104" s="17" t="s">
        <v>352</v>
      </c>
      <c r="C104" s="3"/>
      <c r="D104" s="3"/>
      <c r="E104" s="1"/>
      <c r="F104" s="1"/>
      <c r="G104" s="22"/>
      <c r="H104" s="22"/>
      <c r="I104" s="22"/>
      <c r="J104" s="22"/>
      <c r="K104" s="22"/>
      <c r="L104" s="39"/>
      <c r="M104" s="39"/>
    </row>
    <row r="105" spans="1:13" s="30" customFormat="1" ht="24.75" customHeight="1" x14ac:dyDescent="0.25">
      <c r="A105" s="24"/>
      <c r="B105" s="6" t="s">
        <v>605</v>
      </c>
      <c r="C105" s="5"/>
      <c r="D105" s="6" t="s">
        <v>49</v>
      </c>
      <c r="E105" s="6">
        <v>1920</v>
      </c>
      <c r="F105" s="6">
        <v>1920</v>
      </c>
      <c r="G105" s="33"/>
      <c r="H105" s="20">
        <f>F105*G105</f>
        <v>0</v>
      </c>
      <c r="I105" s="23"/>
      <c r="J105" s="21">
        <f t="shared" ref="J105:J107" si="16">F105*I105</f>
        <v>0</v>
      </c>
      <c r="K105" s="21">
        <f t="shared" si="10"/>
        <v>0</v>
      </c>
      <c r="L105" s="39"/>
      <c r="M105" s="39"/>
    </row>
    <row r="106" spans="1:13" ht="24.75" customHeight="1" x14ac:dyDescent="0.25">
      <c r="A106" s="24" t="s">
        <v>420</v>
      </c>
      <c r="B106" s="6" t="s">
        <v>114</v>
      </c>
      <c r="C106" s="5"/>
      <c r="D106" s="6" t="s">
        <v>115</v>
      </c>
      <c r="E106" s="6">
        <v>614.4</v>
      </c>
      <c r="F106" s="6">
        <v>614.4</v>
      </c>
      <c r="G106" s="20"/>
      <c r="H106" s="20">
        <f t="shared" ref="H105:H113" si="17">F106*G106</f>
        <v>0</v>
      </c>
      <c r="I106" s="33"/>
      <c r="J106" s="21">
        <f t="shared" si="16"/>
        <v>0</v>
      </c>
      <c r="K106" s="21">
        <f t="shared" si="10"/>
        <v>0</v>
      </c>
    </row>
    <row r="107" spans="1:13" ht="24.75" customHeight="1" x14ac:dyDescent="0.25">
      <c r="A107" s="24" t="s">
        <v>421</v>
      </c>
      <c r="B107" s="6" t="s">
        <v>116</v>
      </c>
      <c r="C107" s="5"/>
      <c r="D107" s="6" t="s">
        <v>115</v>
      </c>
      <c r="E107" s="6">
        <v>48.25</v>
      </c>
      <c r="F107" s="6">
        <v>48.25</v>
      </c>
      <c r="G107" s="20"/>
      <c r="H107" s="20">
        <f t="shared" si="17"/>
        <v>0</v>
      </c>
      <c r="I107" s="33"/>
      <c r="J107" s="21">
        <f>F107*I107</f>
        <v>0</v>
      </c>
      <c r="K107" s="21">
        <f t="shared" si="10"/>
        <v>0</v>
      </c>
    </row>
    <row r="108" spans="1:13" ht="24.75" customHeight="1" x14ac:dyDescent="0.25">
      <c r="A108" s="29" t="s">
        <v>422</v>
      </c>
      <c r="B108" s="17" t="s">
        <v>117</v>
      </c>
      <c r="C108" s="3"/>
      <c r="D108" s="3"/>
      <c r="E108" s="1"/>
      <c r="F108" s="1"/>
      <c r="G108" s="22"/>
      <c r="H108" s="22"/>
      <c r="I108" s="22"/>
      <c r="J108" s="22"/>
      <c r="K108" s="22"/>
    </row>
    <row r="109" spans="1:13" ht="24.75" customHeight="1" x14ac:dyDescent="0.25">
      <c r="A109" s="24" t="s">
        <v>423</v>
      </c>
      <c r="B109" s="6" t="s">
        <v>348</v>
      </c>
      <c r="C109" s="5"/>
      <c r="D109" s="6" t="s">
        <v>6</v>
      </c>
      <c r="E109" s="6">
        <v>1168</v>
      </c>
      <c r="F109" s="6">
        <v>1168</v>
      </c>
      <c r="G109" s="20"/>
      <c r="H109" s="20">
        <f t="shared" si="17"/>
        <v>0</v>
      </c>
      <c r="I109" s="33"/>
      <c r="J109" s="21">
        <f t="shared" ref="J109:J110" si="18">F109*I109</f>
        <v>0</v>
      </c>
      <c r="K109" s="21">
        <f t="shared" si="10"/>
        <v>0</v>
      </c>
    </row>
    <row r="110" spans="1:13" ht="30.75" customHeight="1" x14ac:dyDescent="0.25">
      <c r="A110" s="24" t="s">
        <v>424</v>
      </c>
      <c r="B110" s="6" t="s">
        <v>110</v>
      </c>
      <c r="C110" s="5"/>
      <c r="D110" s="6" t="s">
        <v>6</v>
      </c>
      <c r="E110" s="6">
        <v>1168</v>
      </c>
      <c r="F110" s="6">
        <v>1168</v>
      </c>
      <c r="G110" s="20"/>
      <c r="H110" s="20">
        <f t="shared" si="17"/>
        <v>0</v>
      </c>
      <c r="I110" s="33"/>
      <c r="J110" s="21">
        <f t="shared" si="18"/>
        <v>0</v>
      </c>
      <c r="K110" s="21">
        <f t="shared" si="10"/>
        <v>0</v>
      </c>
    </row>
    <row r="111" spans="1:13" s="30" customFormat="1" ht="24.75" customHeight="1" x14ac:dyDescent="0.25">
      <c r="A111" s="18"/>
      <c r="B111" s="17" t="s">
        <v>352</v>
      </c>
      <c r="C111" s="3"/>
      <c r="D111" s="3"/>
      <c r="E111" s="1"/>
      <c r="F111" s="1"/>
      <c r="G111" s="22"/>
      <c r="H111" s="22"/>
      <c r="I111" s="22"/>
      <c r="J111" s="22"/>
      <c r="K111" s="22"/>
      <c r="L111" s="39"/>
      <c r="M111" s="39"/>
    </row>
    <row r="112" spans="1:13" s="30" customFormat="1" ht="24.75" customHeight="1" x14ac:dyDescent="0.25">
      <c r="A112" s="24"/>
      <c r="B112" s="6" t="s">
        <v>604</v>
      </c>
      <c r="C112" s="5"/>
      <c r="D112" s="6" t="s">
        <v>118</v>
      </c>
      <c r="E112" s="6">
        <v>17.5</v>
      </c>
      <c r="F112" s="6">
        <v>17.5</v>
      </c>
      <c r="G112" s="33"/>
      <c r="H112" s="20">
        <f t="shared" si="17"/>
        <v>0</v>
      </c>
      <c r="I112" s="20"/>
      <c r="J112" s="21">
        <f t="shared" ref="J112:J113" si="19">F112*I112</f>
        <v>0</v>
      </c>
      <c r="K112" s="21">
        <f t="shared" si="10"/>
        <v>0</v>
      </c>
      <c r="L112" s="39"/>
      <c r="M112" s="39"/>
    </row>
    <row r="113" spans="1:13" ht="33" customHeight="1" x14ac:dyDescent="0.25">
      <c r="A113" s="34" t="s">
        <v>425</v>
      </c>
      <c r="B113" s="15" t="s">
        <v>349</v>
      </c>
      <c r="C113" s="5"/>
      <c r="D113" s="6" t="s">
        <v>6</v>
      </c>
      <c r="E113" s="6">
        <v>1168</v>
      </c>
      <c r="F113" s="6">
        <v>1168</v>
      </c>
      <c r="G113" s="20"/>
      <c r="H113" s="20">
        <f>F113*G113</f>
        <v>0</v>
      </c>
      <c r="I113" s="33"/>
      <c r="J113" s="21">
        <f>F113*I113</f>
        <v>0</v>
      </c>
      <c r="K113" s="21">
        <f t="shared" si="10"/>
        <v>0</v>
      </c>
    </row>
    <row r="114" spans="1:13" s="30" customFormat="1" ht="24.75" customHeight="1" x14ac:dyDescent="0.25">
      <c r="A114" s="18"/>
      <c r="B114" s="17" t="s">
        <v>352</v>
      </c>
      <c r="C114" s="3"/>
      <c r="D114" s="3"/>
      <c r="E114" s="1"/>
      <c r="F114" s="1"/>
      <c r="G114" s="22"/>
      <c r="H114" s="22"/>
      <c r="I114" s="22"/>
      <c r="J114" s="22"/>
      <c r="K114" s="22"/>
      <c r="L114" s="39"/>
      <c r="M114" s="39"/>
    </row>
    <row r="115" spans="1:13" s="30" customFormat="1" ht="33" customHeight="1" x14ac:dyDescent="0.25">
      <c r="A115" s="24"/>
      <c r="B115" s="6" t="s">
        <v>603</v>
      </c>
      <c r="C115" s="5"/>
      <c r="D115" s="6" t="s">
        <v>49</v>
      </c>
      <c r="E115" s="6">
        <v>11715</v>
      </c>
      <c r="F115" s="6">
        <v>11715</v>
      </c>
      <c r="G115" s="33"/>
      <c r="H115" s="20">
        <f t="shared" ref="H115:H116" si="20">F115*G115</f>
        <v>0</v>
      </c>
      <c r="I115" s="20"/>
      <c r="J115" s="21">
        <f t="shared" ref="J115:J116" si="21">F115*I115</f>
        <v>0</v>
      </c>
      <c r="K115" s="21">
        <f t="shared" si="10"/>
        <v>0</v>
      </c>
      <c r="L115" s="39"/>
      <c r="M115" s="39"/>
    </row>
    <row r="116" spans="1:13" ht="24.75" customHeight="1" x14ac:dyDescent="0.25">
      <c r="A116" s="34" t="s">
        <v>426</v>
      </c>
      <c r="B116" s="15" t="s">
        <v>113</v>
      </c>
      <c r="C116" s="5"/>
      <c r="D116" s="6" t="s">
        <v>73</v>
      </c>
      <c r="E116" s="6">
        <v>568</v>
      </c>
      <c r="F116" s="6">
        <v>568</v>
      </c>
      <c r="G116" s="20"/>
      <c r="H116" s="20">
        <f t="shared" si="20"/>
        <v>0</v>
      </c>
      <c r="I116" s="33"/>
      <c r="J116" s="21">
        <f t="shared" si="21"/>
        <v>0</v>
      </c>
      <c r="K116" s="21">
        <f t="shared" si="10"/>
        <v>0</v>
      </c>
    </row>
    <row r="117" spans="1:13" s="30" customFormat="1" ht="24.75" customHeight="1" x14ac:dyDescent="0.25">
      <c r="A117" s="18"/>
      <c r="B117" s="17" t="s">
        <v>352</v>
      </c>
      <c r="C117" s="3"/>
      <c r="D117" s="3"/>
      <c r="E117" s="1"/>
      <c r="F117" s="1"/>
      <c r="G117" s="22"/>
      <c r="H117" s="22"/>
      <c r="I117" s="22"/>
      <c r="J117" s="22"/>
      <c r="K117" s="22"/>
      <c r="L117" s="39"/>
      <c r="M117" s="39"/>
    </row>
    <row r="118" spans="1:13" s="30" customFormat="1" ht="24.75" customHeight="1" x14ac:dyDescent="0.25">
      <c r="A118" s="24"/>
      <c r="B118" s="6" t="s">
        <v>605</v>
      </c>
      <c r="C118" s="5"/>
      <c r="D118" s="6" t="s">
        <v>49</v>
      </c>
      <c r="E118" s="6">
        <v>2272</v>
      </c>
      <c r="F118" s="6">
        <v>2272</v>
      </c>
      <c r="G118" s="33"/>
      <c r="H118" s="20">
        <f t="shared" ref="H118:H120" si="22">F118*G118</f>
        <v>0</v>
      </c>
      <c r="I118" s="20"/>
      <c r="J118" s="21">
        <f t="shared" ref="J118:J120" si="23">F118*I118</f>
        <v>0</v>
      </c>
      <c r="K118" s="21">
        <f t="shared" si="10"/>
        <v>0</v>
      </c>
      <c r="L118" s="39"/>
      <c r="M118" s="39"/>
    </row>
    <row r="119" spans="1:13" ht="24.75" customHeight="1" x14ac:dyDescent="0.25">
      <c r="A119" s="24" t="s">
        <v>427</v>
      </c>
      <c r="B119" s="6" t="s">
        <v>114</v>
      </c>
      <c r="C119" s="5"/>
      <c r="D119" s="6" t="s">
        <v>115</v>
      </c>
      <c r="E119" s="6">
        <v>614.4</v>
      </c>
      <c r="F119" s="6">
        <v>614.4</v>
      </c>
      <c r="G119" s="20"/>
      <c r="H119" s="20">
        <f t="shared" si="22"/>
        <v>0</v>
      </c>
      <c r="I119" s="33"/>
      <c r="J119" s="21">
        <f t="shared" si="23"/>
        <v>0</v>
      </c>
      <c r="K119" s="21">
        <f t="shared" si="10"/>
        <v>0</v>
      </c>
    </row>
    <row r="120" spans="1:13" ht="24.75" customHeight="1" x14ac:dyDescent="0.25">
      <c r="A120" s="24" t="s">
        <v>428</v>
      </c>
      <c r="B120" s="6" t="s">
        <v>116</v>
      </c>
      <c r="C120" s="5"/>
      <c r="D120" s="6" t="s">
        <v>115</v>
      </c>
      <c r="E120" s="6">
        <v>57.1</v>
      </c>
      <c r="F120" s="6">
        <v>57.1</v>
      </c>
      <c r="G120" s="20"/>
      <c r="H120" s="20">
        <f>F120*G120</f>
        <v>0</v>
      </c>
      <c r="I120" s="33"/>
      <c r="J120" s="21">
        <f>F120*I120</f>
        <v>0</v>
      </c>
      <c r="K120" s="21">
        <f t="shared" si="10"/>
        <v>0</v>
      </c>
    </row>
    <row r="121" spans="1:13" ht="24.75" customHeight="1" x14ac:dyDescent="0.25">
      <c r="A121" s="18" t="s">
        <v>15</v>
      </c>
      <c r="B121" s="17" t="s">
        <v>119</v>
      </c>
      <c r="C121" s="3"/>
      <c r="D121" s="3"/>
      <c r="E121" s="1"/>
      <c r="F121" s="1"/>
      <c r="G121" s="22"/>
      <c r="H121" s="22"/>
      <c r="I121" s="22"/>
      <c r="J121" s="22"/>
      <c r="K121" s="22"/>
    </row>
    <row r="122" spans="1:13" ht="24.75" customHeight="1" x14ac:dyDescent="0.25">
      <c r="A122" s="18" t="s">
        <v>17</v>
      </c>
      <c r="B122" s="17" t="s">
        <v>120</v>
      </c>
      <c r="C122" s="3"/>
      <c r="D122" s="3"/>
      <c r="E122" s="1"/>
      <c r="F122" s="1"/>
      <c r="G122" s="22"/>
      <c r="H122" s="22"/>
      <c r="I122" s="22"/>
      <c r="J122" s="22"/>
      <c r="K122" s="22"/>
    </row>
    <row r="123" spans="1:13" ht="33" customHeight="1" x14ac:dyDescent="0.25">
      <c r="A123" s="4" t="s">
        <v>28</v>
      </c>
      <c r="B123" s="6" t="s">
        <v>121</v>
      </c>
      <c r="C123" s="5"/>
      <c r="D123" s="5" t="s">
        <v>20</v>
      </c>
      <c r="E123" s="35">
        <v>20.957000000000001</v>
      </c>
      <c r="F123" s="35">
        <v>20.957000000000001</v>
      </c>
      <c r="G123" s="20"/>
      <c r="H123" s="20">
        <f>F123*G123</f>
        <v>0</v>
      </c>
      <c r="I123" s="33"/>
      <c r="J123" s="21">
        <f>F123*I123</f>
        <v>0</v>
      </c>
      <c r="K123" s="21">
        <f t="shared" si="10"/>
        <v>0</v>
      </c>
    </row>
    <row r="124" spans="1:13" ht="24.75" customHeight="1" x14ac:dyDescent="0.25">
      <c r="A124" s="18" t="s">
        <v>30</v>
      </c>
      <c r="B124" s="17" t="s">
        <v>352</v>
      </c>
      <c r="C124" s="3"/>
      <c r="D124" s="3"/>
      <c r="E124" s="1"/>
      <c r="F124" s="1"/>
      <c r="G124" s="22"/>
      <c r="H124" s="22"/>
      <c r="I124" s="22"/>
      <c r="J124" s="22"/>
      <c r="K124" s="22"/>
    </row>
    <row r="125" spans="1:13" ht="24.75" customHeight="1" x14ac:dyDescent="0.25">
      <c r="A125" s="4" t="s">
        <v>128</v>
      </c>
      <c r="B125" s="7" t="s">
        <v>122</v>
      </c>
      <c r="C125" s="5"/>
      <c r="D125" s="7" t="s">
        <v>20</v>
      </c>
      <c r="E125" s="7">
        <v>0.434</v>
      </c>
      <c r="F125" s="7">
        <v>0.434</v>
      </c>
      <c r="G125" s="33"/>
      <c r="H125" s="20">
        <f t="shared" ref="H125:H164" si="24">F125*G125</f>
        <v>0</v>
      </c>
      <c r="I125" s="20"/>
      <c r="J125" s="21">
        <f t="shared" ref="J125:J164" si="25">F125*I125</f>
        <v>0</v>
      </c>
      <c r="K125" s="21">
        <f t="shared" si="10"/>
        <v>0</v>
      </c>
    </row>
    <row r="126" spans="1:13" ht="24.75" customHeight="1" x14ac:dyDescent="0.25">
      <c r="A126" s="4" t="s">
        <v>357</v>
      </c>
      <c r="B126" s="7" t="s">
        <v>590</v>
      </c>
      <c r="C126" s="5"/>
      <c r="D126" s="7" t="s">
        <v>20</v>
      </c>
      <c r="E126" s="7">
        <v>2.48</v>
      </c>
      <c r="F126" s="7">
        <v>2.48</v>
      </c>
      <c r="G126" s="33"/>
      <c r="H126" s="20">
        <f t="shared" si="24"/>
        <v>0</v>
      </c>
      <c r="I126" s="20"/>
      <c r="J126" s="21">
        <f t="shared" si="25"/>
        <v>0</v>
      </c>
      <c r="K126" s="21">
        <f t="shared" si="10"/>
        <v>0</v>
      </c>
    </row>
    <row r="127" spans="1:13" ht="24.75" customHeight="1" x14ac:dyDescent="0.25">
      <c r="A127" s="4" t="s">
        <v>358</v>
      </c>
      <c r="B127" s="7" t="s">
        <v>591</v>
      </c>
      <c r="C127" s="5"/>
      <c r="D127" s="7" t="s">
        <v>20</v>
      </c>
      <c r="E127" s="7">
        <v>0.503</v>
      </c>
      <c r="F127" s="7">
        <v>0.503</v>
      </c>
      <c r="G127" s="33"/>
      <c r="H127" s="20">
        <f t="shared" si="24"/>
        <v>0</v>
      </c>
      <c r="I127" s="20"/>
      <c r="J127" s="21">
        <f t="shared" si="25"/>
        <v>0</v>
      </c>
      <c r="K127" s="21">
        <f t="shared" si="10"/>
        <v>0</v>
      </c>
    </row>
    <row r="128" spans="1:13" ht="24.75" customHeight="1" x14ac:dyDescent="0.25">
      <c r="A128" s="4" t="s">
        <v>359</v>
      </c>
      <c r="B128" s="7" t="s">
        <v>592</v>
      </c>
      <c r="C128" s="5"/>
      <c r="D128" s="7" t="s">
        <v>20</v>
      </c>
      <c r="E128" s="7">
        <v>9.25</v>
      </c>
      <c r="F128" s="7">
        <v>9.25</v>
      </c>
      <c r="G128" s="33"/>
      <c r="H128" s="20">
        <f t="shared" si="24"/>
        <v>0</v>
      </c>
      <c r="I128" s="20"/>
      <c r="J128" s="21">
        <f t="shared" si="25"/>
        <v>0</v>
      </c>
      <c r="K128" s="21">
        <f t="shared" si="10"/>
        <v>0</v>
      </c>
    </row>
    <row r="129" spans="1:11" ht="24.75" customHeight="1" x14ac:dyDescent="0.25">
      <c r="A129" s="4" t="s">
        <v>360</v>
      </c>
      <c r="B129" s="7" t="s">
        <v>593</v>
      </c>
      <c r="C129" s="5"/>
      <c r="D129" s="7" t="s">
        <v>20</v>
      </c>
      <c r="E129" s="7">
        <v>0.55400000000000005</v>
      </c>
      <c r="F129" s="7">
        <v>0.55400000000000005</v>
      </c>
      <c r="G129" s="33"/>
      <c r="H129" s="20">
        <f t="shared" si="24"/>
        <v>0</v>
      </c>
      <c r="I129" s="20"/>
      <c r="J129" s="21">
        <f t="shared" si="25"/>
        <v>0</v>
      </c>
      <c r="K129" s="21">
        <f t="shared" si="10"/>
        <v>0</v>
      </c>
    </row>
    <row r="130" spans="1:11" ht="24.75" customHeight="1" x14ac:dyDescent="0.25">
      <c r="A130" s="4" t="s">
        <v>361</v>
      </c>
      <c r="B130" s="7" t="s">
        <v>594</v>
      </c>
      <c r="C130" s="5"/>
      <c r="D130" s="7" t="s">
        <v>20</v>
      </c>
      <c r="E130" s="7">
        <v>1.0940000000000001</v>
      </c>
      <c r="F130" s="7">
        <v>1.0940000000000001</v>
      </c>
      <c r="G130" s="33"/>
      <c r="H130" s="20">
        <f t="shared" si="24"/>
        <v>0</v>
      </c>
      <c r="I130" s="20"/>
      <c r="J130" s="21">
        <f t="shared" si="25"/>
        <v>0</v>
      </c>
      <c r="K130" s="21">
        <f t="shared" si="10"/>
        <v>0</v>
      </c>
    </row>
    <row r="131" spans="1:11" ht="24.75" customHeight="1" x14ac:dyDescent="0.25">
      <c r="A131" s="4" t="s">
        <v>362</v>
      </c>
      <c r="B131" s="7" t="s">
        <v>595</v>
      </c>
      <c r="C131" s="5"/>
      <c r="D131" s="7" t="s">
        <v>20</v>
      </c>
      <c r="E131" s="7">
        <v>1.94</v>
      </c>
      <c r="F131" s="7">
        <v>1.94</v>
      </c>
      <c r="G131" s="33"/>
      <c r="H131" s="20">
        <f t="shared" si="24"/>
        <v>0</v>
      </c>
      <c r="I131" s="20"/>
      <c r="J131" s="21">
        <f t="shared" si="25"/>
        <v>0</v>
      </c>
      <c r="K131" s="21">
        <f t="shared" si="10"/>
        <v>0</v>
      </c>
    </row>
    <row r="132" spans="1:11" ht="24.75" customHeight="1" x14ac:dyDescent="0.25">
      <c r="A132" s="4" t="s">
        <v>363</v>
      </c>
      <c r="B132" s="7" t="s">
        <v>596</v>
      </c>
      <c r="C132" s="5"/>
      <c r="D132" s="7" t="s">
        <v>20</v>
      </c>
      <c r="E132" s="7">
        <v>4.702</v>
      </c>
      <c r="F132" s="7">
        <v>4.702</v>
      </c>
      <c r="G132" s="33"/>
      <c r="H132" s="20">
        <f t="shared" si="24"/>
        <v>0</v>
      </c>
      <c r="I132" s="20"/>
      <c r="J132" s="21">
        <f t="shared" si="25"/>
        <v>0</v>
      </c>
      <c r="K132" s="21">
        <f t="shared" si="10"/>
        <v>0</v>
      </c>
    </row>
    <row r="133" spans="1:11" ht="24.75" customHeight="1" x14ac:dyDescent="0.25">
      <c r="A133" s="4" t="s">
        <v>364</v>
      </c>
      <c r="B133" s="7" t="s">
        <v>123</v>
      </c>
      <c r="C133" s="5"/>
      <c r="D133" s="7" t="s">
        <v>6</v>
      </c>
      <c r="E133" s="7">
        <v>60</v>
      </c>
      <c r="F133" s="7">
        <v>60</v>
      </c>
      <c r="G133" s="33"/>
      <c r="H133" s="20">
        <f t="shared" si="24"/>
        <v>0</v>
      </c>
      <c r="I133" s="20"/>
      <c r="J133" s="21">
        <f t="shared" si="25"/>
        <v>0</v>
      </c>
      <c r="K133" s="21">
        <f t="shared" si="10"/>
        <v>0</v>
      </c>
    </row>
    <row r="134" spans="1:11" ht="24.75" customHeight="1" x14ac:dyDescent="0.25">
      <c r="A134" s="4" t="s">
        <v>365</v>
      </c>
      <c r="B134" s="7" t="s">
        <v>124</v>
      </c>
      <c r="C134" s="5"/>
      <c r="D134" s="7" t="s">
        <v>6</v>
      </c>
      <c r="E134" s="7">
        <v>48</v>
      </c>
      <c r="F134" s="7">
        <v>48</v>
      </c>
      <c r="G134" s="33"/>
      <c r="H134" s="20">
        <f t="shared" si="24"/>
        <v>0</v>
      </c>
      <c r="I134" s="20"/>
      <c r="J134" s="21">
        <f t="shared" si="25"/>
        <v>0</v>
      </c>
      <c r="K134" s="21">
        <f t="shared" si="10"/>
        <v>0</v>
      </c>
    </row>
    <row r="135" spans="1:11" ht="24.75" customHeight="1" x14ac:dyDescent="0.25">
      <c r="A135" s="4" t="s">
        <v>429</v>
      </c>
      <c r="B135" s="7" t="s">
        <v>125</v>
      </c>
      <c r="C135" s="5"/>
      <c r="D135" s="7" t="s">
        <v>6</v>
      </c>
      <c r="E135" s="7">
        <v>15</v>
      </c>
      <c r="F135" s="7">
        <v>15</v>
      </c>
      <c r="G135" s="33"/>
      <c r="H135" s="20">
        <f t="shared" si="24"/>
        <v>0</v>
      </c>
      <c r="I135" s="20"/>
      <c r="J135" s="21">
        <f t="shared" si="25"/>
        <v>0</v>
      </c>
      <c r="K135" s="21">
        <f t="shared" si="10"/>
        <v>0</v>
      </c>
    </row>
    <row r="136" spans="1:11" ht="24.75" customHeight="1" x14ac:dyDescent="0.25">
      <c r="A136" s="4" t="s">
        <v>430</v>
      </c>
      <c r="B136" s="7" t="s">
        <v>126</v>
      </c>
      <c r="C136" s="5"/>
      <c r="D136" s="7" t="s">
        <v>6</v>
      </c>
      <c r="E136" s="7">
        <v>22</v>
      </c>
      <c r="F136" s="7">
        <v>22</v>
      </c>
      <c r="G136" s="33"/>
      <c r="H136" s="20">
        <f t="shared" si="24"/>
        <v>0</v>
      </c>
      <c r="I136" s="20"/>
      <c r="J136" s="21">
        <f t="shared" si="25"/>
        <v>0</v>
      </c>
      <c r="K136" s="21">
        <f t="shared" si="10"/>
        <v>0</v>
      </c>
    </row>
    <row r="137" spans="1:11" ht="24.75" customHeight="1" x14ac:dyDescent="0.25">
      <c r="A137" s="4" t="s">
        <v>431</v>
      </c>
      <c r="B137" s="7" t="s">
        <v>48</v>
      </c>
      <c r="C137" s="5"/>
      <c r="D137" s="7" t="s">
        <v>49</v>
      </c>
      <c r="E137" s="7">
        <v>104.8</v>
      </c>
      <c r="F137" s="7">
        <v>104.8</v>
      </c>
      <c r="G137" s="33"/>
      <c r="H137" s="20">
        <f t="shared" si="24"/>
        <v>0</v>
      </c>
      <c r="I137" s="20"/>
      <c r="J137" s="21">
        <f t="shared" si="25"/>
        <v>0</v>
      </c>
      <c r="K137" s="21">
        <f t="shared" si="10"/>
        <v>0</v>
      </c>
    </row>
    <row r="138" spans="1:11" ht="24.75" customHeight="1" x14ac:dyDescent="0.25">
      <c r="A138" s="4" t="s">
        <v>432</v>
      </c>
      <c r="B138" s="6" t="s">
        <v>338</v>
      </c>
      <c r="C138" s="5"/>
      <c r="D138" s="6" t="s">
        <v>11</v>
      </c>
      <c r="E138" s="6">
        <v>291.5</v>
      </c>
      <c r="F138" s="6">
        <v>291.5</v>
      </c>
      <c r="G138" s="33"/>
      <c r="H138" s="20">
        <f t="shared" si="24"/>
        <v>0</v>
      </c>
      <c r="I138" s="20"/>
      <c r="J138" s="21">
        <f t="shared" si="25"/>
        <v>0</v>
      </c>
      <c r="K138" s="21">
        <f t="shared" si="10"/>
        <v>0</v>
      </c>
    </row>
    <row r="139" spans="1:11" ht="24.75" customHeight="1" x14ac:dyDescent="0.25">
      <c r="A139" s="18" t="s">
        <v>433</v>
      </c>
      <c r="B139" s="17" t="s">
        <v>127</v>
      </c>
      <c r="C139" s="3"/>
      <c r="D139" s="3"/>
      <c r="E139" s="1"/>
      <c r="F139" s="1"/>
      <c r="G139" s="22"/>
      <c r="H139" s="22"/>
      <c r="I139" s="22"/>
      <c r="J139" s="22"/>
      <c r="K139" s="22"/>
    </row>
    <row r="140" spans="1:11" ht="32.25" customHeight="1" x14ac:dyDescent="0.25">
      <c r="A140" s="4" t="s">
        <v>434</v>
      </c>
      <c r="B140" s="6" t="s">
        <v>121</v>
      </c>
      <c r="C140" s="5"/>
      <c r="D140" s="5" t="s">
        <v>20</v>
      </c>
      <c r="E140" s="35">
        <v>24.415000000000003</v>
      </c>
      <c r="F140" s="35">
        <v>24.415000000000003</v>
      </c>
      <c r="G140" s="20"/>
      <c r="H140" s="20">
        <f t="shared" si="24"/>
        <v>0</v>
      </c>
      <c r="I140" s="33"/>
      <c r="J140" s="21">
        <f t="shared" si="25"/>
        <v>0</v>
      </c>
      <c r="K140" s="21">
        <f t="shared" si="10"/>
        <v>0</v>
      </c>
    </row>
    <row r="141" spans="1:11" ht="24.75" customHeight="1" x14ac:dyDescent="0.25">
      <c r="A141" s="18" t="s">
        <v>435</v>
      </c>
      <c r="B141" s="17" t="s">
        <v>352</v>
      </c>
      <c r="C141" s="3"/>
      <c r="D141" s="3"/>
      <c r="E141" s="1"/>
      <c r="F141" s="1"/>
      <c r="G141" s="22"/>
      <c r="H141" s="22"/>
      <c r="I141" s="22"/>
      <c r="J141" s="22"/>
      <c r="K141" s="22"/>
    </row>
    <row r="142" spans="1:11" ht="24.75" customHeight="1" x14ac:dyDescent="0.25">
      <c r="A142" s="4" t="s">
        <v>436</v>
      </c>
      <c r="B142" s="7" t="s">
        <v>597</v>
      </c>
      <c r="C142" s="5"/>
      <c r="D142" s="7" t="s">
        <v>20</v>
      </c>
      <c r="E142" s="7">
        <v>0.45500000000000002</v>
      </c>
      <c r="F142" s="7">
        <v>0.45500000000000002</v>
      </c>
      <c r="G142" s="33"/>
      <c r="H142" s="20">
        <f t="shared" si="24"/>
        <v>0</v>
      </c>
      <c r="I142" s="20"/>
      <c r="J142" s="21">
        <f t="shared" si="25"/>
        <v>0</v>
      </c>
      <c r="K142" s="21">
        <f t="shared" si="10"/>
        <v>0</v>
      </c>
    </row>
    <row r="143" spans="1:11" ht="24.75" customHeight="1" x14ac:dyDescent="0.25">
      <c r="A143" s="4" t="s">
        <v>437</v>
      </c>
      <c r="B143" s="7" t="s">
        <v>590</v>
      </c>
      <c r="C143" s="5"/>
      <c r="D143" s="7" t="s">
        <v>20</v>
      </c>
      <c r="E143" s="7">
        <v>2.496</v>
      </c>
      <c r="F143" s="7">
        <v>2.496</v>
      </c>
      <c r="G143" s="33"/>
      <c r="H143" s="20">
        <f t="shared" si="24"/>
        <v>0</v>
      </c>
      <c r="I143" s="20"/>
      <c r="J143" s="21">
        <f t="shared" si="25"/>
        <v>0</v>
      </c>
      <c r="K143" s="21">
        <f t="shared" si="10"/>
        <v>0</v>
      </c>
    </row>
    <row r="144" spans="1:11" ht="24.75" customHeight="1" x14ac:dyDescent="0.25">
      <c r="A144" s="4" t="s">
        <v>438</v>
      </c>
      <c r="B144" s="7" t="s">
        <v>591</v>
      </c>
      <c r="C144" s="5"/>
      <c r="D144" s="7" t="s">
        <v>20</v>
      </c>
      <c r="E144" s="7">
        <v>0.503</v>
      </c>
      <c r="F144" s="7">
        <v>0.503</v>
      </c>
      <c r="G144" s="33"/>
      <c r="H144" s="20">
        <f t="shared" si="24"/>
        <v>0</v>
      </c>
      <c r="I144" s="20"/>
      <c r="J144" s="21">
        <f t="shared" si="25"/>
        <v>0</v>
      </c>
      <c r="K144" s="21">
        <f t="shared" si="10"/>
        <v>0</v>
      </c>
    </row>
    <row r="145" spans="1:11" ht="24.75" customHeight="1" x14ac:dyDescent="0.25">
      <c r="A145" s="4" t="s">
        <v>439</v>
      </c>
      <c r="B145" s="7" t="s">
        <v>592</v>
      </c>
      <c r="C145" s="5"/>
      <c r="D145" s="7" t="s">
        <v>20</v>
      </c>
      <c r="E145" s="7">
        <v>11.223000000000001</v>
      </c>
      <c r="F145" s="7">
        <v>11.223000000000001</v>
      </c>
      <c r="G145" s="33"/>
      <c r="H145" s="20">
        <f t="shared" si="24"/>
        <v>0</v>
      </c>
      <c r="I145" s="20"/>
      <c r="J145" s="21">
        <f t="shared" si="25"/>
        <v>0</v>
      </c>
      <c r="K145" s="21">
        <f t="shared" ref="K145:K208" si="26">H145+J145</f>
        <v>0</v>
      </c>
    </row>
    <row r="146" spans="1:11" ht="24.75" customHeight="1" x14ac:dyDescent="0.25">
      <c r="A146" s="4" t="s">
        <v>440</v>
      </c>
      <c r="B146" s="7" t="s">
        <v>593</v>
      </c>
      <c r="C146" s="5"/>
      <c r="D146" s="7" t="s">
        <v>20</v>
      </c>
      <c r="E146" s="7">
        <v>0.55300000000000005</v>
      </c>
      <c r="F146" s="7">
        <v>0.55300000000000005</v>
      </c>
      <c r="G146" s="33"/>
      <c r="H146" s="20">
        <f t="shared" si="24"/>
        <v>0</v>
      </c>
      <c r="I146" s="20"/>
      <c r="J146" s="21">
        <f t="shared" si="25"/>
        <v>0</v>
      </c>
      <c r="K146" s="21">
        <f t="shared" si="26"/>
        <v>0</v>
      </c>
    </row>
    <row r="147" spans="1:11" ht="24.75" customHeight="1" x14ac:dyDescent="0.25">
      <c r="A147" s="4" t="s">
        <v>441</v>
      </c>
      <c r="B147" s="7" t="s">
        <v>594</v>
      </c>
      <c r="C147" s="5"/>
      <c r="D147" s="7" t="s">
        <v>20</v>
      </c>
      <c r="E147" s="7">
        <v>1.0940000000000001</v>
      </c>
      <c r="F147" s="7">
        <v>1.0940000000000001</v>
      </c>
      <c r="G147" s="33"/>
      <c r="H147" s="20">
        <f t="shared" si="24"/>
        <v>0</v>
      </c>
      <c r="I147" s="20"/>
      <c r="J147" s="21">
        <f t="shared" si="25"/>
        <v>0</v>
      </c>
      <c r="K147" s="21">
        <f t="shared" si="26"/>
        <v>0</v>
      </c>
    </row>
    <row r="148" spans="1:11" ht="24.75" customHeight="1" x14ac:dyDescent="0.25">
      <c r="A148" s="4" t="s">
        <v>442</v>
      </c>
      <c r="B148" s="7" t="s">
        <v>595</v>
      </c>
      <c r="C148" s="5"/>
      <c r="D148" s="7" t="s">
        <v>20</v>
      </c>
      <c r="E148" s="7">
        <v>2.2799999999999998</v>
      </c>
      <c r="F148" s="7">
        <v>2.2799999999999998</v>
      </c>
      <c r="G148" s="33"/>
      <c r="H148" s="20">
        <f t="shared" si="24"/>
        <v>0</v>
      </c>
      <c r="I148" s="20"/>
      <c r="J148" s="21">
        <f t="shared" si="25"/>
        <v>0</v>
      </c>
      <c r="K148" s="21">
        <f t="shared" si="26"/>
        <v>0</v>
      </c>
    </row>
    <row r="149" spans="1:11" ht="24.75" customHeight="1" x14ac:dyDescent="0.25">
      <c r="A149" s="4" t="s">
        <v>443</v>
      </c>
      <c r="B149" s="7" t="s">
        <v>596</v>
      </c>
      <c r="C149" s="5"/>
      <c r="D149" s="7" t="s">
        <v>20</v>
      </c>
      <c r="E149" s="7">
        <v>5.8109999999999999</v>
      </c>
      <c r="F149" s="7">
        <v>5.8109999999999999</v>
      </c>
      <c r="G149" s="33"/>
      <c r="H149" s="20">
        <f t="shared" si="24"/>
        <v>0</v>
      </c>
      <c r="I149" s="20"/>
      <c r="J149" s="21">
        <f t="shared" si="25"/>
        <v>0</v>
      </c>
      <c r="K149" s="21">
        <f t="shared" si="26"/>
        <v>0</v>
      </c>
    </row>
    <row r="150" spans="1:11" ht="24.75" customHeight="1" x14ac:dyDescent="0.25">
      <c r="A150" s="4" t="s">
        <v>444</v>
      </c>
      <c r="B150" s="7" t="s">
        <v>123</v>
      </c>
      <c r="C150" s="5"/>
      <c r="D150" s="7" t="s">
        <v>6</v>
      </c>
      <c r="E150" s="7">
        <v>72</v>
      </c>
      <c r="F150" s="7">
        <v>72</v>
      </c>
      <c r="G150" s="33"/>
      <c r="H150" s="20">
        <f t="shared" si="24"/>
        <v>0</v>
      </c>
      <c r="I150" s="20"/>
      <c r="J150" s="21">
        <f t="shared" si="25"/>
        <v>0</v>
      </c>
      <c r="K150" s="21">
        <f t="shared" si="26"/>
        <v>0</v>
      </c>
    </row>
    <row r="151" spans="1:11" ht="24.75" customHeight="1" x14ac:dyDescent="0.25">
      <c r="A151" s="4" t="s">
        <v>445</v>
      </c>
      <c r="B151" s="7" t="s">
        <v>124</v>
      </c>
      <c r="C151" s="5"/>
      <c r="D151" s="7" t="s">
        <v>6</v>
      </c>
      <c r="E151" s="7">
        <v>48</v>
      </c>
      <c r="F151" s="7">
        <v>48</v>
      </c>
      <c r="G151" s="33"/>
      <c r="H151" s="20">
        <f t="shared" si="24"/>
        <v>0</v>
      </c>
      <c r="I151" s="20"/>
      <c r="J151" s="21">
        <f t="shared" si="25"/>
        <v>0</v>
      </c>
      <c r="K151" s="21">
        <f t="shared" si="26"/>
        <v>0</v>
      </c>
    </row>
    <row r="152" spans="1:11" ht="24.75" customHeight="1" x14ac:dyDescent="0.25">
      <c r="A152" s="4" t="s">
        <v>446</v>
      </c>
      <c r="B152" s="7" t="s">
        <v>125</v>
      </c>
      <c r="C152" s="5"/>
      <c r="D152" s="7" t="s">
        <v>6</v>
      </c>
      <c r="E152" s="7">
        <v>15</v>
      </c>
      <c r="F152" s="7">
        <v>15</v>
      </c>
      <c r="G152" s="33"/>
      <c r="H152" s="20">
        <f t="shared" si="24"/>
        <v>0</v>
      </c>
      <c r="I152" s="20"/>
      <c r="J152" s="21">
        <f t="shared" si="25"/>
        <v>0</v>
      </c>
      <c r="K152" s="21">
        <f t="shared" si="26"/>
        <v>0</v>
      </c>
    </row>
    <row r="153" spans="1:11" ht="24.75" customHeight="1" x14ac:dyDescent="0.25">
      <c r="A153" s="4" t="s">
        <v>447</v>
      </c>
      <c r="B153" s="7" t="s">
        <v>126</v>
      </c>
      <c r="C153" s="5"/>
      <c r="D153" s="7" t="s">
        <v>6</v>
      </c>
      <c r="E153" s="7">
        <v>22</v>
      </c>
      <c r="F153" s="7">
        <v>22</v>
      </c>
      <c r="G153" s="33"/>
      <c r="H153" s="20">
        <f t="shared" si="24"/>
        <v>0</v>
      </c>
      <c r="I153" s="20"/>
      <c r="J153" s="21">
        <f t="shared" si="25"/>
        <v>0</v>
      </c>
      <c r="K153" s="21">
        <f t="shared" si="26"/>
        <v>0</v>
      </c>
    </row>
    <row r="154" spans="1:11" ht="24.75" customHeight="1" x14ac:dyDescent="0.25">
      <c r="A154" s="4" t="s">
        <v>448</v>
      </c>
      <c r="B154" s="7" t="s">
        <v>48</v>
      </c>
      <c r="C154" s="5"/>
      <c r="D154" s="7" t="s">
        <v>49</v>
      </c>
      <c r="E154" s="7">
        <v>122.04</v>
      </c>
      <c r="F154" s="7">
        <v>122.04</v>
      </c>
      <c r="G154" s="33"/>
      <c r="H154" s="20">
        <f t="shared" si="24"/>
        <v>0</v>
      </c>
      <c r="I154" s="20"/>
      <c r="J154" s="21">
        <f t="shared" si="25"/>
        <v>0</v>
      </c>
      <c r="K154" s="21">
        <f t="shared" si="26"/>
        <v>0</v>
      </c>
    </row>
    <row r="155" spans="1:11" ht="24.75" customHeight="1" x14ac:dyDescent="0.25">
      <c r="A155" s="4" t="s">
        <v>449</v>
      </c>
      <c r="B155" s="6" t="s">
        <v>338</v>
      </c>
      <c r="C155" s="5"/>
      <c r="D155" s="6" t="s">
        <v>11</v>
      </c>
      <c r="E155" s="6">
        <v>290.32</v>
      </c>
      <c r="F155" s="6">
        <v>290.32</v>
      </c>
      <c r="G155" s="33"/>
      <c r="H155" s="20">
        <f t="shared" si="24"/>
        <v>0</v>
      </c>
      <c r="I155" s="20"/>
      <c r="J155" s="21">
        <f t="shared" si="25"/>
        <v>0</v>
      </c>
      <c r="K155" s="21">
        <f t="shared" si="26"/>
        <v>0</v>
      </c>
    </row>
    <row r="156" spans="1:11" ht="38.25" customHeight="1" x14ac:dyDescent="0.25">
      <c r="A156" s="18" t="s">
        <v>32</v>
      </c>
      <c r="B156" s="17" t="s">
        <v>129</v>
      </c>
      <c r="C156" s="3"/>
      <c r="D156" s="3"/>
      <c r="E156" s="1"/>
      <c r="F156" s="1"/>
      <c r="G156" s="22"/>
      <c r="H156" s="22"/>
      <c r="I156" s="22"/>
      <c r="J156" s="22"/>
      <c r="K156" s="22"/>
    </row>
    <row r="157" spans="1:11" ht="24.75" customHeight="1" x14ac:dyDescent="0.25">
      <c r="A157" s="11" t="s">
        <v>34</v>
      </c>
      <c r="B157" s="15" t="s">
        <v>130</v>
      </c>
      <c r="C157" s="5"/>
      <c r="D157" s="5" t="s">
        <v>59</v>
      </c>
      <c r="E157" s="35">
        <f>282.5</f>
        <v>282.5</v>
      </c>
      <c r="F157" s="35">
        <f>282.5</f>
        <v>282.5</v>
      </c>
      <c r="G157" s="20"/>
      <c r="H157" s="20">
        <f t="shared" si="24"/>
        <v>0</v>
      </c>
      <c r="I157" s="33"/>
      <c r="J157" s="21">
        <f t="shared" si="25"/>
        <v>0</v>
      </c>
      <c r="K157" s="21">
        <f t="shared" si="26"/>
        <v>0</v>
      </c>
    </row>
    <row r="158" spans="1:11" ht="24.75" customHeight="1" x14ac:dyDescent="0.25">
      <c r="A158" s="18" t="s">
        <v>137</v>
      </c>
      <c r="B158" s="17" t="s">
        <v>352</v>
      </c>
      <c r="C158" s="3"/>
      <c r="D158" s="3"/>
      <c r="E158" s="1"/>
      <c r="F158" s="1"/>
      <c r="G158" s="22"/>
      <c r="H158" s="22"/>
      <c r="I158" s="22"/>
      <c r="J158" s="22"/>
      <c r="K158" s="22"/>
    </row>
    <row r="159" spans="1:11" ht="24.75" customHeight="1" x14ac:dyDescent="0.25">
      <c r="A159" s="4" t="s">
        <v>366</v>
      </c>
      <c r="B159" s="6" t="s">
        <v>131</v>
      </c>
      <c r="C159" s="5"/>
      <c r="D159" s="6" t="s">
        <v>118</v>
      </c>
      <c r="E159" s="6">
        <v>27601</v>
      </c>
      <c r="F159" s="6">
        <v>27601</v>
      </c>
      <c r="G159" s="33"/>
      <c r="H159" s="20">
        <f t="shared" si="24"/>
        <v>0</v>
      </c>
      <c r="I159" s="23"/>
      <c r="J159" s="21">
        <f t="shared" si="25"/>
        <v>0</v>
      </c>
      <c r="K159" s="21">
        <f t="shared" si="26"/>
        <v>0</v>
      </c>
    </row>
    <row r="160" spans="1:11" ht="24.75" customHeight="1" x14ac:dyDescent="0.25">
      <c r="A160" s="4" t="s">
        <v>367</v>
      </c>
      <c r="B160" s="6" t="s">
        <v>132</v>
      </c>
      <c r="C160" s="5"/>
      <c r="D160" s="6" t="s">
        <v>115</v>
      </c>
      <c r="E160" s="6">
        <v>310.39999999999998</v>
      </c>
      <c r="F160" s="6">
        <v>310.39999999999998</v>
      </c>
      <c r="G160" s="33"/>
      <c r="H160" s="20">
        <f t="shared" si="24"/>
        <v>0</v>
      </c>
      <c r="I160" s="23"/>
      <c r="J160" s="21">
        <f t="shared" si="25"/>
        <v>0</v>
      </c>
      <c r="K160" s="21">
        <f t="shared" si="26"/>
        <v>0</v>
      </c>
    </row>
    <row r="161" spans="1:11" ht="24.75" customHeight="1" x14ac:dyDescent="0.25">
      <c r="A161" s="4" t="s">
        <v>144</v>
      </c>
      <c r="B161" s="6" t="s">
        <v>133</v>
      </c>
      <c r="C161" s="5"/>
      <c r="D161" s="6" t="s">
        <v>11</v>
      </c>
      <c r="E161" s="6">
        <v>0.88</v>
      </c>
      <c r="F161" s="6">
        <v>0.88</v>
      </c>
      <c r="G161" s="33"/>
      <c r="H161" s="20">
        <f t="shared" si="24"/>
        <v>0</v>
      </c>
      <c r="I161" s="23"/>
      <c r="J161" s="21">
        <f t="shared" si="25"/>
        <v>0</v>
      </c>
      <c r="K161" s="21">
        <f t="shared" si="26"/>
        <v>0</v>
      </c>
    </row>
    <row r="162" spans="1:11" ht="24.75" customHeight="1" x14ac:dyDescent="0.25">
      <c r="A162" s="4" t="s">
        <v>450</v>
      </c>
      <c r="B162" s="6" t="s">
        <v>134</v>
      </c>
      <c r="C162" s="5"/>
      <c r="D162" s="6" t="s">
        <v>11</v>
      </c>
      <c r="E162" s="6">
        <v>87</v>
      </c>
      <c r="F162" s="6">
        <v>87</v>
      </c>
      <c r="G162" s="33"/>
      <c r="H162" s="20">
        <f t="shared" si="24"/>
        <v>0</v>
      </c>
      <c r="I162" s="23"/>
      <c r="J162" s="21">
        <f t="shared" si="25"/>
        <v>0</v>
      </c>
      <c r="K162" s="21">
        <f t="shared" si="26"/>
        <v>0</v>
      </c>
    </row>
    <row r="163" spans="1:11" ht="24.75" customHeight="1" x14ac:dyDescent="0.25">
      <c r="A163" s="4" t="s">
        <v>451</v>
      </c>
      <c r="B163" s="6" t="s">
        <v>135</v>
      </c>
      <c r="C163" s="5"/>
      <c r="D163" s="6" t="s">
        <v>136</v>
      </c>
      <c r="E163" s="6">
        <v>282.5</v>
      </c>
      <c r="F163" s="6">
        <v>282.5</v>
      </c>
      <c r="G163" s="33"/>
      <c r="H163" s="20">
        <f t="shared" si="24"/>
        <v>0</v>
      </c>
      <c r="I163" s="23"/>
      <c r="J163" s="21">
        <f t="shared" si="25"/>
        <v>0</v>
      </c>
      <c r="K163" s="21">
        <f t="shared" si="26"/>
        <v>0</v>
      </c>
    </row>
    <row r="164" spans="1:11" ht="24.75" customHeight="1" x14ac:dyDescent="0.25">
      <c r="A164" s="11" t="s">
        <v>452</v>
      </c>
      <c r="B164" s="10" t="s">
        <v>599</v>
      </c>
      <c r="C164" s="5"/>
      <c r="D164" s="5" t="s">
        <v>59</v>
      </c>
      <c r="E164" s="4" t="s">
        <v>600</v>
      </c>
      <c r="F164" s="4" t="s">
        <v>600</v>
      </c>
      <c r="G164" s="23"/>
      <c r="H164" s="20">
        <f>F164*G164</f>
        <v>0</v>
      </c>
      <c r="I164" s="33"/>
      <c r="J164" s="21">
        <f>F164*I164</f>
        <v>0</v>
      </c>
      <c r="K164" s="21">
        <f t="shared" si="26"/>
        <v>0</v>
      </c>
    </row>
    <row r="165" spans="1:11" ht="24.75" customHeight="1" x14ac:dyDescent="0.25">
      <c r="A165" s="1" t="s">
        <v>453</v>
      </c>
      <c r="B165" s="17" t="s">
        <v>352</v>
      </c>
      <c r="C165" s="3"/>
      <c r="D165" s="3"/>
      <c r="E165" s="1"/>
      <c r="F165" s="1"/>
      <c r="G165" s="22"/>
      <c r="H165" s="22"/>
      <c r="I165" s="22"/>
      <c r="J165" s="22"/>
      <c r="K165" s="22"/>
    </row>
    <row r="166" spans="1:11" ht="24.75" customHeight="1" x14ac:dyDescent="0.25">
      <c r="A166" s="4" t="s">
        <v>454</v>
      </c>
      <c r="B166" s="6" t="s">
        <v>138</v>
      </c>
      <c r="C166" s="5"/>
      <c r="D166" s="6" t="s">
        <v>59</v>
      </c>
      <c r="E166" s="6">
        <v>784</v>
      </c>
      <c r="F166" s="6">
        <v>784</v>
      </c>
      <c r="G166" s="33"/>
      <c r="H166" s="20">
        <f t="shared" ref="H166:H173" si="27">F166*G166</f>
        <v>0</v>
      </c>
      <c r="I166" s="23"/>
      <c r="J166" s="21">
        <f t="shared" ref="J166:J173" si="28">F166*I166</f>
        <v>0</v>
      </c>
      <c r="K166" s="21">
        <f t="shared" si="26"/>
        <v>0</v>
      </c>
    </row>
    <row r="167" spans="1:11" ht="24.75" customHeight="1" x14ac:dyDescent="0.25">
      <c r="A167" s="4" t="s">
        <v>455</v>
      </c>
      <c r="B167" s="6" t="s">
        <v>139</v>
      </c>
      <c r="C167" s="5"/>
      <c r="D167" s="6" t="s">
        <v>59</v>
      </c>
      <c r="E167" s="6">
        <v>784</v>
      </c>
      <c r="F167" s="6">
        <v>784</v>
      </c>
      <c r="G167" s="33"/>
      <c r="H167" s="20">
        <f t="shared" si="27"/>
        <v>0</v>
      </c>
      <c r="I167" s="23"/>
      <c r="J167" s="21">
        <f t="shared" si="28"/>
        <v>0</v>
      </c>
      <c r="K167" s="21">
        <f t="shared" si="26"/>
        <v>0</v>
      </c>
    </row>
    <row r="168" spans="1:11" ht="24.75" customHeight="1" x14ac:dyDescent="0.25">
      <c r="A168" s="4" t="s">
        <v>456</v>
      </c>
      <c r="B168" s="6" t="s">
        <v>140</v>
      </c>
      <c r="C168" s="5"/>
      <c r="D168" s="6" t="s">
        <v>115</v>
      </c>
      <c r="E168" s="6">
        <v>459</v>
      </c>
      <c r="F168" s="6">
        <v>459</v>
      </c>
      <c r="G168" s="33"/>
      <c r="H168" s="20">
        <f t="shared" si="27"/>
        <v>0</v>
      </c>
      <c r="I168" s="23"/>
      <c r="J168" s="21">
        <f t="shared" si="28"/>
        <v>0</v>
      </c>
      <c r="K168" s="21">
        <f t="shared" si="26"/>
        <v>0</v>
      </c>
    </row>
    <row r="169" spans="1:11" ht="24.75" customHeight="1" x14ac:dyDescent="0.25">
      <c r="A169" s="4" t="s">
        <v>457</v>
      </c>
      <c r="B169" s="6" t="s">
        <v>141</v>
      </c>
      <c r="C169" s="5"/>
      <c r="D169" s="6" t="s">
        <v>59</v>
      </c>
      <c r="E169" s="6">
        <v>784</v>
      </c>
      <c r="F169" s="6">
        <v>784</v>
      </c>
      <c r="G169" s="33"/>
      <c r="H169" s="20">
        <f t="shared" si="27"/>
        <v>0</v>
      </c>
      <c r="I169" s="23"/>
      <c r="J169" s="21">
        <f t="shared" si="28"/>
        <v>0</v>
      </c>
      <c r="K169" s="21">
        <f t="shared" si="26"/>
        <v>0</v>
      </c>
    </row>
    <row r="170" spans="1:11" ht="24.75" customHeight="1" x14ac:dyDescent="0.25">
      <c r="A170" s="4" t="s">
        <v>458</v>
      </c>
      <c r="B170" s="6" t="s">
        <v>142</v>
      </c>
      <c r="C170" s="5"/>
      <c r="D170" s="6" t="s">
        <v>11</v>
      </c>
      <c r="E170" s="6">
        <v>4.28</v>
      </c>
      <c r="F170" s="6">
        <v>4.28</v>
      </c>
      <c r="G170" s="33"/>
      <c r="H170" s="20">
        <f t="shared" si="27"/>
        <v>0</v>
      </c>
      <c r="I170" s="23"/>
      <c r="J170" s="21">
        <f t="shared" si="28"/>
        <v>0</v>
      </c>
      <c r="K170" s="21">
        <f t="shared" si="26"/>
        <v>0</v>
      </c>
    </row>
    <row r="171" spans="1:11" ht="24.75" customHeight="1" x14ac:dyDescent="0.25">
      <c r="A171" s="4" t="s">
        <v>459</v>
      </c>
      <c r="B171" s="6" t="s">
        <v>350</v>
      </c>
      <c r="C171" s="5"/>
      <c r="D171" s="6" t="s">
        <v>6</v>
      </c>
      <c r="E171" s="6">
        <v>174</v>
      </c>
      <c r="F171" s="6">
        <v>174</v>
      </c>
      <c r="G171" s="23"/>
      <c r="H171" s="20">
        <f t="shared" si="27"/>
        <v>0</v>
      </c>
      <c r="I171" s="33"/>
      <c r="J171" s="21">
        <f t="shared" si="28"/>
        <v>0</v>
      </c>
      <c r="K171" s="21">
        <f t="shared" si="26"/>
        <v>0</v>
      </c>
    </row>
    <row r="172" spans="1:11" ht="24.75" customHeight="1" x14ac:dyDescent="0.25">
      <c r="A172" s="4" t="s">
        <v>460</v>
      </c>
      <c r="B172" s="6" t="s">
        <v>143</v>
      </c>
      <c r="C172" s="5"/>
      <c r="D172" s="6" t="s">
        <v>118</v>
      </c>
      <c r="E172" s="6">
        <v>11</v>
      </c>
      <c r="F172" s="6">
        <v>11</v>
      </c>
      <c r="G172" s="23"/>
      <c r="H172" s="20">
        <f t="shared" si="27"/>
        <v>0</v>
      </c>
      <c r="I172" s="33"/>
      <c r="J172" s="21">
        <f t="shared" si="28"/>
        <v>0</v>
      </c>
      <c r="K172" s="21">
        <f t="shared" si="26"/>
        <v>0</v>
      </c>
    </row>
    <row r="173" spans="1:11" ht="24.75" customHeight="1" x14ac:dyDescent="0.25">
      <c r="A173" s="4" t="s">
        <v>461</v>
      </c>
      <c r="B173" s="6" t="s">
        <v>351</v>
      </c>
      <c r="C173" s="5"/>
      <c r="D173" s="6" t="s">
        <v>112</v>
      </c>
      <c r="E173" s="6" t="s">
        <v>145</v>
      </c>
      <c r="F173" s="40"/>
      <c r="G173" s="23"/>
      <c r="H173" s="20">
        <f t="shared" si="27"/>
        <v>0</v>
      </c>
      <c r="I173" s="33"/>
      <c r="J173" s="21">
        <f t="shared" si="28"/>
        <v>0</v>
      </c>
      <c r="K173" s="21">
        <f t="shared" si="26"/>
        <v>0</v>
      </c>
    </row>
    <row r="174" spans="1:11" ht="24.75" customHeight="1" x14ac:dyDescent="0.25">
      <c r="A174" s="18" t="s">
        <v>38</v>
      </c>
      <c r="B174" s="17" t="s">
        <v>147</v>
      </c>
      <c r="C174" s="17" t="s">
        <v>148</v>
      </c>
      <c r="D174" s="17" t="s">
        <v>3</v>
      </c>
      <c r="E174" s="18" t="s">
        <v>0</v>
      </c>
      <c r="F174" s="18"/>
      <c r="G174" s="22"/>
      <c r="H174" s="22"/>
      <c r="I174" s="22"/>
      <c r="J174" s="22"/>
      <c r="K174" s="22"/>
    </row>
    <row r="175" spans="1:11" ht="24.75" customHeight="1" x14ac:dyDescent="0.25">
      <c r="A175" s="4" t="s">
        <v>40</v>
      </c>
      <c r="B175" s="6" t="s">
        <v>149</v>
      </c>
      <c r="C175" s="5"/>
      <c r="D175" s="6" t="s">
        <v>73</v>
      </c>
      <c r="E175" s="2" t="s">
        <v>32</v>
      </c>
      <c r="F175" s="2" t="s">
        <v>32</v>
      </c>
      <c r="G175" s="20"/>
      <c r="H175" s="20">
        <f>F175*G175</f>
        <v>0</v>
      </c>
      <c r="I175" s="33"/>
      <c r="J175" s="21">
        <f>F175*I175</f>
        <v>0</v>
      </c>
      <c r="K175" s="21">
        <f t="shared" si="26"/>
        <v>0</v>
      </c>
    </row>
    <row r="176" spans="1:11" ht="24.75" customHeight="1" x14ac:dyDescent="0.25">
      <c r="A176" s="18" t="s">
        <v>42</v>
      </c>
      <c r="B176" s="17" t="s">
        <v>352</v>
      </c>
      <c r="C176" s="3"/>
      <c r="D176" s="3"/>
      <c r="E176" s="1"/>
      <c r="F176" s="1"/>
      <c r="G176" s="22"/>
      <c r="H176" s="22"/>
      <c r="I176" s="22"/>
      <c r="J176" s="22"/>
      <c r="K176" s="22"/>
    </row>
    <row r="177" spans="1:11" ht="24.75" customHeight="1" x14ac:dyDescent="0.25">
      <c r="A177" s="4" t="s">
        <v>52</v>
      </c>
      <c r="B177" s="6" t="s">
        <v>150</v>
      </c>
      <c r="C177" s="5"/>
      <c r="D177" s="6" t="s">
        <v>11</v>
      </c>
      <c r="E177" s="2" t="s">
        <v>151</v>
      </c>
      <c r="F177" s="2" t="s">
        <v>151</v>
      </c>
      <c r="G177" s="33"/>
      <c r="H177" s="20">
        <f t="shared" ref="H177:H186" si="29">F177*G177</f>
        <v>0</v>
      </c>
      <c r="I177" s="23"/>
      <c r="J177" s="21">
        <f t="shared" ref="J177:J186" si="30">F177*I177</f>
        <v>0</v>
      </c>
      <c r="K177" s="21">
        <f t="shared" si="26"/>
        <v>0</v>
      </c>
    </row>
    <row r="178" spans="1:11" ht="24.75" customHeight="1" x14ac:dyDescent="0.25">
      <c r="A178" s="4" t="s">
        <v>56</v>
      </c>
      <c r="B178" s="6" t="s">
        <v>152</v>
      </c>
      <c r="C178" s="5"/>
      <c r="D178" s="6" t="s">
        <v>20</v>
      </c>
      <c r="E178" s="2" t="s">
        <v>153</v>
      </c>
      <c r="F178" s="2" t="s">
        <v>153</v>
      </c>
      <c r="G178" s="33"/>
      <c r="H178" s="20">
        <f t="shared" si="29"/>
        <v>0</v>
      </c>
      <c r="I178" s="23"/>
      <c r="J178" s="21">
        <f t="shared" si="30"/>
        <v>0</v>
      </c>
      <c r="K178" s="21">
        <f t="shared" si="26"/>
        <v>0</v>
      </c>
    </row>
    <row r="179" spans="1:11" ht="24.75" customHeight="1" x14ac:dyDescent="0.25">
      <c r="A179" s="4" t="s">
        <v>58</v>
      </c>
      <c r="B179" s="6" t="s">
        <v>154</v>
      </c>
      <c r="C179" s="5"/>
      <c r="D179" s="6" t="s">
        <v>20</v>
      </c>
      <c r="E179" s="2" t="s">
        <v>155</v>
      </c>
      <c r="F179" s="2" t="s">
        <v>155</v>
      </c>
      <c r="G179" s="33"/>
      <c r="H179" s="20">
        <f t="shared" si="29"/>
        <v>0</v>
      </c>
      <c r="I179" s="23"/>
      <c r="J179" s="21">
        <f t="shared" si="30"/>
        <v>0</v>
      </c>
      <c r="K179" s="21">
        <f t="shared" si="26"/>
        <v>0</v>
      </c>
    </row>
    <row r="180" spans="1:11" ht="24.75" customHeight="1" x14ac:dyDescent="0.25">
      <c r="A180" s="4" t="s">
        <v>60</v>
      </c>
      <c r="B180" s="6" t="s">
        <v>156</v>
      </c>
      <c r="C180" s="5"/>
      <c r="D180" s="6" t="s">
        <v>20</v>
      </c>
      <c r="E180" s="2" t="s">
        <v>157</v>
      </c>
      <c r="F180" s="2" t="s">
        <v>157</v>
      </c>
      <c r="G180" s="33"/>
      <c r="H180" s="20">
        <f t="shared" si="29"/>
        <v>0</v>
      </c>
      <c r="I180" s="23"/>
      <c r="J180" s="21">
        <f t="shared" si="30"/>
        <v>0</v>
      </c>
      <c r="K180" s="21">
        <f t="shared" si="26"/>
        <v>0</v>
      </c>
    </row>
    <row r="181" spans="1:11" ht="24.75" customHeight="1" x14ac:dyDescent="0.25">
      <c r="A181" s="4" t="s">
        <v>61</v>
      </c>
      <c r="B181" s="6" t="s">
        <v>158</v>
      </c>
      <c r="C181" s="5"/>
      <c r="D181" s="6" t="s">
        <v>73</v>
      </c>
      <c r="E181" s="2" t="s">
        <v>32</v>
      </c>
      <c r="F181" s="2" t="s">
        <v>32</v>
      </c>
      <c r="G181" s="33"/>
      <c r="H181" s="20">
        <f t="shared" si="29"/>
        <v>0</v>
      </c>
      <c r="I181" s="23"/>
      <c r="J181" s="21">
        <f t="shared" si="30"/>
        <v>0</v>
      </c>
      <c r="K181" s="21">
        <f t="shared" si="26"/>
        <v>0</v>
      </c>
    </row>
    <row r="182" spans="1:11" ht="24.75" customHeight="1" x14ac:dyDescent="0.25">
      <c r="A182" s="4" t="s">
        <v>368</v>
      </c>
      <c r="B182" s="6" t="s">
        <v>159</v>
      </c>
      <c r="C182" s="5"/>
      <c r="D182" s="6" t="s">
        <v>59</v>
      </c>
      <c r="E182" s="2" t="s">
        <v>160</v>
      </c>
      <c r="F182" s="2" t="s">
        <v>160</v>
      </c>
      <c r="G182" s="33"/>
      <c r="H182" s="20">
        <f t="shared" si="29"/>
        <v>0</v>
      </c>
      <c r="I182" s="23"/>
      <c r="J182" s="21">
        <f t="shared" si="30"/>
        <v>0</v>
      </c>
      <c r="K182" s="21">
        <f t="shared" si="26"/>
        <v>0</v>
      </c>
    </row>
    <row r="183" spans="1:11" ht="24.75" customHeight="1" x14ac:dyDescent="0.25">
      <c r="A183" s="4" t="s">
        <v>369</v>
      </c>
      <c r="B183" s="6" t="s">
        <v>161</v>
      </c>
      <c r="C183" s="5"/>
      <c r="D183" s="6" t="s">
        <v>162</v>
      </c>
      <c r="E183" s="2" t="s">
        <v>163</v>
      </c>
      <c r="F183" s="2" t="s">
        <v>163</v>
      </c>
      <c r="G183" s="33"/>
      <c r="H183" s="20">
        <f t="shared" si="29"/>
        <v>0</v>
      </c>
      <c r="I183" s="23"/>
      <c r="J183" s="21">
        <f t="shared" si="30"/>
        <v>0</v>
      </c>
      <c r="K183" s="21">
        <f t="shared" si="26"/>
        <v>0</v>
      </c>
    </row>
    <row r="184" spans="1:11" ht="24.75" customHeight="1" x14ac:dyDescent="0.25">
      <c r="A184" s="4" t="s">
        <v>370</v>
      </c>
      <c r="B184" s="6" t="s">
        <v>164</v>
      </c>
      <c r="C184" s="5"/>
      <c r="D184" s="6" t="s">
        <v>59</v>
      </c>
      <c r="E184" s="2" t="s">
        <v>165</v>
      </c>
      <c r="F184" s="2" t="s">
        <v>165</v>
      </c>
      <c r="G184" s="33"/>
      <c r="H184" s="20">
        <f t="shared" si="29"/>
        <v>0</v>
      </c>
      <c r="I184" s="23"/>
      <c r="J184" s="21">
        <f t="shared" si="30"/>
        <v>0</v>
      </c>
      <c r="K184" s="21">
        <f t="shared" si="26"/>
        <v>0</v>
      </c>
    </row>
    <row r="185" spans="1:11" ht="24.75" customHeight="1" x14ac:dyDescent="0.25">
      <c r="A185" s="4" t="s">
        <v>371</v>
      </c>
      <c r="B185" s="6" t="s">
        <v>166</v>
      </c>
      <c r="C185" s="5"/>
      <c r="D185" s="6" t="s">
        <v>11</v>
      </c>
      <c r="E185" s="2" t="s">
        <v>167</v>
      </c>
      <c r="F185" s="2" t="s">
        <v>167</v>
      </c>
      <c r="G185" s="33"/>
      <c r="H185" s="20">
        <f t="shared" si="29"/>
        <v>0</v>
      </c>
      <c r="I185" s="23"/>
      <c r="J185" s="21">
        <f t="shared" si="30"/>
        <v>0</v>
      </c>
      <c r="K185" s="21">
        <f t="shared" si="26"/>
        <v>0</v>
      </c>
    </row>
    <row r="186" spans="1:11" ht="24.75" customHeight="1" x14ac:dyDescent="0.25">
      <c r="A186" s="18" t="s">
        <v>372</v>
      </c>
      <c r="B186" s="17" t="s">
        <v>168</v>
      </c>
      <c r="C186" s="17"/>
      <c r="D186" s="10" t="s">
        <v>182</v>
      </c>
      <c r="E186" s="11" t="s">
        <v>608</v>
      </c>
      <c r="F186" s="11" t="s">
        <v>608</v>
      </c>
      <c r="G186" s="28"/>
      <c r="H186" s="20">
        <f>F186*G186</f>
        <v>0</v>
      </c>
      <c r="I186" s="36"/>
      <c r="J186" s="21">
        <f>F186*I186</f>
        <v>0</v>
      </c>
      <c r="K186" s="25">
        <f t="shared" si="26"/>
        <v>0</v>
      </c>
    </row>
    <row r="187" spans="1:11" ht="24.75" customHeight="1" x14ac:dyDescent="0.25">
      <c r="A187" s="18" t="s">
        <v>373</v>
      </c>
      <c r="B187" s="17" t="s">
        <v>352</v>
      </c>
      <c r="C187" s="3"/>
      <c r="D187" s="3"/>
      <c r="E187" s="1"/>
      <c r="F187" s="1"/>
      <c r="G187" s="22"/>
      <c r="H187" s="22"/>
      <c r="I187" s="22"/>
      <c r="J187" s="22"/>
      <c r="K187" s="22"/>
    </row>
    <row r="188" spans="1:11" ht="24.75" customHeight="1" x14ac:dyDescent="0.25">
      <c r="A188" s="4" t="s">
        <v>374</v>
      </c>
      <c r="B188" s="6" t="s">
        <v>169</v>
      </c>
      <c r="C188" s="5"/>
      <c r="D188" s="6" t="s">
        <v>20</v>
      </c>
      <c r="E188" s="4" t="s">
        <v>606</v>
      </c>
      <c r="F188" s="4" t="s">
        <v>606</v>
      </c>
      <c r="G188" s="33"/>
      <c r="H188" s="20">
        <f t="shared" ref="H188:H191" si="31">F188*G188</f>
        <v>0</v>
      </c>
      <c r="I188" s="23"/>
      <c r="J188" s="21">
        <f t="shared" ref="J188:J191" si="32">F188*I188</f>
        <v>0</v>
      </c>
      <c r="K188" s="21">
        <f t="shared" si="26"/>
        <v>0</v>
      </c>
    </row>
    <row r="189" spans="1:11" ht="24.75" customHeight="1" x14ac:dyDescent="0.25">
      <c r="A189" s="4" t="s">
        <v>375</v>
      </c>
      <c r="B189" s="6" t="s">
        <v>170</v>
      </c>
      <c r="C189" s="5"/>
      <c r="D189" s="6" t="s">
        <v>20</v>
      </c>
      <c r="E189" s="4" t="s">
        <v>607</v>
      </c>
      <c r="F189" s="4" t="s">
        <v>607</v>
      </c>
      <c r="G189" s="33"/>
      <c r="H189" s="20">
        <f t="shared" si="31"/>
        <v>0</v>
      </c>
      <c r="I189" s="23"/>
      <c r="J189" s="21">
        <f t="shared" si="32"/>
        <v>0</v>
      </c>
      <c r="K189" s="21">
        <f t="shared" si="26"/>
        <v>0</v>
      </c>
    </row>
    <row r="190" spans="1:11" ht="24.75" customHeight="1" x14ac:dyDescent="0.25">
      <c r="A190" s="4" t="s">
        <v>376</v>
      </c>
      <c r="B190" s="6" t="s">
        <v>171</v>
      </c>
      <c r="C190" s="5"/>
      <c r="D190" s="6" t="s">
        <v>115</v>
      </c>
      <c r="E190" s="2" t="s">
        <v>172</v>
      </c>
      <c r="F190" s="2" t="s">
        <v>172</v>
      </c>
      <c r="G190" s="33"/>
      <c r="H190" s="20">
        <f t="shared" si="31"/>
        <v>0</v>
      </c>
      <c r="I190" s="23"/>
      <c r="J190" s="21">
        <f t="shared" si="32"/>
        <v>0</v>
      </c>
      <c r="K190" s="21">
        <f t="shared" si="26"/>
        <v>0</v>
      </c>
    </row>
    <row r="191" spans="1:11" ht="24.75" customHeight="1" x14ac:dyDescent="0.25">
      <c r="A191" s="18" t="s">
        <v>377</v>
      </c>
      <c r="B191" s="17" t="s">
        <v>173</v>
      </c>
      <c r="C191" s="3"/>
      <c r="D191" s="5" t="s">
        <v>73</v>
      </c>
      <c r="E191" s="4" t="s">
        <v>32</v>
      </c>
      <c r="F191" s="4" t="s">
        <v>32</v>
      </c>
      <c r="G191" s="23"/>
      <c r="H191" s="20">
        <f t="shared" si="31"/>
        <v>0</v>
      </c>
      <c r="I191" s="33"/>
      <c r="J191" s="21">
        <f t="shared" si="32"/>
        <v>0</v>
      </c>
      <c r="K191" s="20">
        <f t="shared" si="26"/>
        <v>0</v>
      </c>
    </row>
    <row r="192" spans="1:11" ht="24.75" customHeight="1" x14ac:dyDescent="0.25">
      <c r="A192" s="18" t="s">
        <v>378</v>
      </c>
      <c r="B192" s="17" t="s">
        <v>352</v>
      </c>
      <c r="C192" s="3"/>
      <c r="D192" s="3"/>
      <c r="E192" s="1"/>
      <c r="F192" s="1"/>
      <c r="G192" s="22"/>
      <c r="H192" s="22"/>
      <c r="I192" s="22"/>
      <c r="J192" s="22"/>
      <c r="K192" s="22"/>
    </row>
    <row r="193" spans="1:11" ht="24.75" customHeight="1" x14ac:dyDescent="0.25">
      <c r="A193" s="4" t="s">
        <v>379</v>
      </c>
      <c r="B193" s="6" t="s">
        <v>174</v>
      </c>
      <c r="C193" s="5"/>
      <c r="D193" s="6" t="s">
        <v>49</v>
      </c>
      <c r="E193" s="2">
        <v>50.43</v>
      </c>
      <c r="F193" s="2">
        <v>50.43</v>
      </c>
      <c r="G193" s="33"/>
      <c r="H193" s="20">
        <f t="shared" ref="H193:H256" si="33">F193*G193</f>
        <v>0</v>
      </c>
      <c r="I193" s="23"/>
      <c r="J193" s="21">
        <f t="shared" ref="J193:J233" si="34">F193*I193</f>
        <v>0</v>
      </c>
      <c r="K193" s="21">
        <f t="shared" si="26"/>
        <v>0</v>
      </c>
    </row>
    <row r="194" spans="1:11" ht="24.75" customHeight="1" x14ac:dyDescent="0.25">
      <c r="A194" s="4" t="s">
        <v>380</v>
      </c>
      <c r="B194" s="6" t="s">
        <v>175</v>
      </c>
      <c r="C194" s="5"/>
      <c r="D194" s="6" t="s">
        <v>20</v>
      </c>
      <c r="E194" s="2">
        <v>3.0960000000000001</v>
      </c>
      <c r="F194" s="2">
        <v>3.0960000000000001</v>
      </c>
      <c r="G194" s="33"/>
      <c r="H194" s="20">
        <f t="shared" si="33"/>
        <v>0</v>
      </c>
      <c r="I194" s="23"/>
      <c r="J194" s="21">
        <f t="shared" si="34"/>
        <v>0</v>
      </c>
      <c r="K194" s="21">
        <f t="shared" si="26"/>
        <v>0</v>
      </c>
    </row>
    <row r="195" spans="1:11" ht="24.75" customHeight="1" x14ac:dyDescent="0.25">
      <c r="A195" s="4" t="s">
        <v>381</v>
      </c>
      <c r="B195" s="6" t="s">
        <v>48</v>
      </c>
      <c r="C195" s="5"/>
      <c r="D195" s="6" t="s">
        <v>49</v>
      </c>
      <c r="E195" s="2">
        <v>8.94</v>
      </c>
      <c r="F195" s="2">
        <v>8.94</v>
      </c>
      <c r="G195" s="33"/>
      <c r="H195" s="20">
        <f t="shared" si="33"/>
        <v>0</v>
      </c>
      <c r="I195" s="23"/>
      <c r="J195" s="21">
        <f t="shared" si="34"/>
        <v>0</v>
      </c>
      <c r="K195" s="21">
        <f t="shared" si="26"/>
        <v>0</v>
      </c>
    </row>
    <row r="196" spans="1:11" ht="36.75" customHeight="1" x14ac:dyDescent="0.25">
      <c r="A196" s="4" t="s">
        <v>382</v>
      </c>
      <c r="B196" s="6" t="s">
        <v>176</v>
      </c>
      <c r="C196" s="5"/>
      <c r="D196" s="6" t="s">
        <v>177</v>
      </c>
      <c r="E196" s="2" t="s">
        <v>178</v>
      </c>
      <c r="F196" s="52"/>
      <c r="G196" s="33"/>
      <c r="H196" s="20">
        <f t="shared" si="33"/>
        <v>0</v>
      </c>
      <c r="I196" s="23"/>
      <c r="J196" s="21">
        <f t="shared" si="34"/>
        <v>0</v>
      </c>
      <c r="K196" s="21">
        <f t="shared" si="26"/>
        <v>0</v>
      </c>
    </row>
    <row r="197" spans="1:11" ht="24.75" customHeight="1" x14ac:dyDescent="0.25">
      <c r="A197" s="4" t="s">
        <v>383</v>
      </c>
      <c r="B197" s="6" t="s">
        <v>179</v>
      </c>
      <c r="C197" s="5"/>
      <c r="D197" s="6" t="s">
        <v>111</v>
      </c>
      <c r="E197" s="2" t="s">
        <v>180</v>
      </c>
      <c r="F197" s="2" t="s">
        <v>180</v>
      </c>
      <c r="G197" s="33"/>
      <c r="H197" s="20">
        <f t="shared" si="33"/>
        <v>0</v>
      </c>
      <c r="I197" s="23"/>
      <c r="J197" s="21">
        <f t="shared" si="34"/>
        <v>0</v>
      </c>
      <c r="K197" s="21">
        <f t="shared" si="26"/>
        <v>0</v>
      </c>
    </row>
    <row r="198" spans="1:11" ht="24.75" customHeight="1" x14ac:dyDescent="0.25">
      <c r="A198" s="4" t="s">
        <v>384</v>
      </c>
      <c r="B198" s="6" t="s">
        <v>181</v>
      </c>
      <c r="C198" s="5"/>
      <c r="D198" s="6" t="s">
        <v>182</v>
      </c>
      <c r="E198" s="2" t="s">
        <v>183</v>
      </c>
      <c r="F198" s="2" t="s">
        <v>183</v>
      </c>
      <c r="G198" s="33"/>
      <c r="H198" s="20">
        <f t="shared" si="33"/>
        <v>0</v>
      </c>
      <c r="I198" s="23"/>
      <c r="J198" s="21">
        <f t="shared" si="34"/>
        <v>0</v>
      </c>
      <c r="K198" s="21">
        <f t="shared" si="26"/>
        <v>0</v>
      </c>
    </row>
    <row r="199" spans="1:11" ht="24.75" customHeight="1" x14ac:dyDescent="0.25">
      <c r="A199" s="4" t="s">
        <v>385</v>
      </c>
      <c r="B199" s="6" t="s">
        <v>133</v>
      </c>
      <c r="C199" s="5"/>
      <c r="D199" s="6" t="s">
        <v>11</v>
      </c>
      <c r="E199" s="2" t="s">
        <v>184</v>
      </c>
      <c r="F199" s="2" t="s">
        <v>184</v>
      </c>
      <c r="G199" s="33"/>
      <c r="H199" s="20">
        <f t="shared" si="33"/>
        <v>0</v>
      </c>
      <c r="I199" s="23"/>
      <c r="J199" s="21">
        <f t="shared" si="34"/>
        <v>0</v>
      </c>
      <c r="K199" s="21">
        <f t="shared" si="26"/>
        <v>0</v>
      </c>
    </row>
    <row r="200" spans="1:11" ht="24.75" customHeight="1" x14ac:dyDescent="0.25">
      <c r="A200" s="4" t="s">
        <v>462</v>
      </c>
      <c r="B200" s="6" t="s">
        <v>185</v>
      </c>
      <c r="C200" s="5"/>
      <c r="D200" s="6" t="s">
        <v>11</v>
      </c>
      <c r="E200" s="2" t="s">
        <v>186</v>
      </c>
      <c r="F200" s="2" t="s">
        <v>186</v>
      </c>
      <c r="G200" s="33"/>
      <c r="H200" s="20">
        <f t="shared" si="33"/>
        <v>0</v>
      </c>
      <c r="I200" s="23"/>
      <c r="J200" s="21">
        <f t="shared" si="34"/>
        <v>0</v>
      </c>
      <c r="K200" s="21">
        <f t="shared" si="26"/>
        <v>0</v>
      </c>
    </row>
    <row r="201" spans="1:11" ht="24.75" customHeight="1" x14ac:dyDescent="0.25">
      <c r="A201" s="4" t="s">
        <v>463</v>
      </c>
      <c r="B201" s="6" t="s">
        <v>187</v>
      </c>
      <c r="C201" s="5"/>
      <c r="D201" s="6" t="s">
        <v>182</v>
      </c>
      <c r="E201" s="2" t="s">
        <v>183</v>
      </c>
      <c r="F201" s="2" t="s">
        <v>183</v>
      </c>
      <c r="G201" s="33"/>
      <c r="H201" s="20">
        <f t="shared" si="33"/>
        <v>0</v>
      </c>
      <c r="I201" s="23"/>
      <c r="J201" s="21">
        <f t="shared" si="34"/>
        <v>0</v>
      </c>
      <c r="K201" s="21">
        <f t="shared" si="26"/>
        <v>0</v>
      </c>
    </row>
    <row r="202" spans="1:11" ht="24.75" customHeight="1" x14ac:dyDescent="0.25">
      <c r="A202" s="4" t="s">
        <v>464</v>
      </c>
      <c r="B202" s="6" t="s">
        <v>188</v>
      </c>
      <c r="C202" s="5"/>
      <c r="D202" s="6" t="s">
        <v>182</v>
      </c>
      <c r="E202" s="2" t="s">
        <v>189</v>
      </c>
      <c r="F202" s="2" t="s">
        <v>189</v>
      </c>
      <c r="G202" s="33"/>
      <c r="H202" s="20">
        <f t="shared" si="33"/>
        <v>0</v>
      </c>
      <c r="I202" s="23"/>
      <c r="J202" s="21">
        <f t="shared" si="34"/>
        <v>0</v>
      </c>
      <c r="K202" s="21">
        <f t="shared" si="26"/>
        <v>0</v>
      </c>
    </row>
    <row r="203" spans="1:11" ht="24.75" customHeight="1" x14ac:dyDescent="0.25">
      <c r="A203" s="4" t="s">
        <v>465</v>
      </c>
      <c r="B203" s="6" t="s">
        <v>190</v>
      </c>
      <c r="C203" s="5"/>
      <c r="D203" s="6" t="s">
        <v>11</v>
      </c>
      <c r="E203" s="2" t="s">
        <v>191</v>
      </c>
      <c r="F203" s="2" t="s">
        <v>191</v>
      </c>
      <c r="G203" s="33"/>
      <c r="H203" s="20">
        <f t="shared" si="33"/>
        <v>0</v>
      </c>
      <c r="I203" s="23"/>
      <c r="J203" s="21">
        <f t="shared" si="34"/>
        <v>0</v>
      </c>
      <c r="K203" s="21">
        <f t="shared" si="26"/>
        <v>0</v>
      </c>
    </row>
    <row r="204" spans="1:11" ht="24.75" customHeight="1" x14ac:dyDescent="0.25">
      <c r="A204" s="4" t="s">
        <v>466</v>
      </c>
      <c r="B204" s="6" t="s">
        <v>192</v>
      </c>
      <c r="C204" s="5"/>
      <c r="D204" s="6" t="s">
        <v>73</v>
      </c>
      <c r="E204" s="2" t="s">
        <v>32</v>
      </c>
      <c r="F204" s="2" t="s">
        <v>32</v>
      </c>
      <c r="G204" s="33"/>
      <c r="H204" s="20">
        <f t="shared" si="33"/>
        <v>0</v>
      </c>
      <c r="I204" s="23"/>
      <c r="J204" s="21">
        <f t="shared" si="34"/>
        <v>0</v>
      </c>
      <c r="K204" s="21">
        <f t="shared" si="26"/>
        <v>0</v>
      </c>
    </row>
    <row r="205" spans="1:11" ht="24.75" customHeight="1" x14ac:dyDescent="0.25">
      <c r="A205" s="4" t="s">
        <v>467</v>
      </c>
      <c r="B205" s="6" t="s">
        <v>193</v>
      </c>
      <c r="C205" s="5"/>
      <c r="D205" s="6" t="s">
        <v>11</v>
      </c>
      <c r="E205" s="2" t="s">
        <v>194</v>
      </c>
      <c r="F205" s="2" t="s">
        <v>194</v>
      </c>
      <c r="G205" s="33"/>
      <c r="H205" s="20">
        <f t="shared" si="33"/>
        <v>0</v>
      </c>
      <c r="I205" s="23"/>
      <c r="J205" s="21">
        <f t="shared" si="34"/>
        <v>0</v>
      </c>
      <c r="K205" s="21">
        <f t="shared" si="26"/>
        <v>0</v>
      </c>
    </row>
    <row r="206" spans="1:11" ht="24.75" customHeight="1" x14ac:dyDescent="0.25">
      <c r="A206" s="4" t="s">
        <v>468</v>
      </c>
      <c r="B206" s="6" t="s">
        <v>195</v>
      </c>
      <c r="C206" s="5"/>
      <c r="D206" s="6" t="s">
        <v>49</v>
      </c>
      <c r="E206" s="2" t="s">
        <v>196</v>
      </c>
      <c r="F206" s="2" t="s">
        <v>196</v>
      </c>
      <c r="G206" s="33"/>
      <c r="H206" s="20">
        <f t="shared" si="33"/>
        <v>0</v>
      </c>
      <c r="I206" s="23"/>
      <c r="J206" s="21">
        <f t="shared" si="34"/>
        <v>0</v>
      </c>
      <c r="K206" s="21">
        <f t="shared" si="26"/>
        <v>0</v>
      </c>
    </row>
    <row r="207" spans="1:11" ht="24.75" customHeight="1" x14ac:dyDescent="0.25">
      <c r="A207" s="4" t="s">
        <v>469</v>
      </c>
      <c r="B207" s="6" t="s">
        <v>197</v>
      </c>
      <c r="C207" s="5"/>
      <c r="D207" s="6" t="s">
        <v>59</v>
      </c>
      <c r="E207" s="2" t="s">
        <v>198</v>
      </c>
      <c r="F207" s="2" t="s">
        <v>198</v>
      </c>
      <c r="G207" s="33"/>
      <c r="H207" s="20">
        <f t="shared" si="33"/>
        <v>0</v>
      </c>
      <c r="I207" s="23"/>
      <c r="J207" s="21">
        <f t="shared" si="34"/>
        <v>0</v>
      </c>
      <c r="K207" s="21">
        <f t="shared" si="26"/>
        <v>0</v>
      </c>
    </row>
    <row r="208" spans="1:11" ht="24.75" customHeight="1" x14ac:dyDescent="0.25">
      <c r="A208" s="4" t="s">
        <v>470</v>
      </c>
      <c r="B208" s="6" t="s">
        <v>199</v>
      </c>
      <c r="C208" s="5"/>
      <c r="D208" s="6" t="s">
        <v>59</v>
      </c>
      <c r="E208" s="2" t="s">
        <v>198</v>
      </c>
      <c r="F208" s="2" t="s">
        <v>198</v>
      </c>
      <c r="G208" s="33"/>
      <c r="H208" s="20">
        <f t="shared" si="33"/>
        <v>0</v>
      </c>
      <c r="I208" s="23"/>
      <c r="J208" s="21">
        <f t="shared" si="34"/>
        <v>0</v>
      </c>
      <c r="K208" s="21">
        <f t="shared" si="26"/>
        <v>0</v>
      </c>
    </row>
    <row r="209" spans="1:11" ht="24.75" customHeight="1" x14ac:dyDescent="0.25">
      <c r="A209" s="4" t="s">
        <v>471</v>
      </c>
      <c r="B209" s="6" t="s">
        <v>200</v>
      </c>
      <c r="C209" s="5"/>
      <c r="D209" s="6" t="s">
        <v>11</v>
      </c>
      <c r="E209" s="2" t="s">
        <v>201</v>
      </c>
      <c r="F209" s="2" t="s">
        <v>201</v>
      </c>
      <c r="G209" s="33"/>
      <c r="H209" s="20">
        <f t="shared" si="33"/>
        <v>0</v>
      </c>
      <c r="I209" s="23"/>
      <c r="J209" s="21">
        <f t="shared" si="34"/>
        <v>0</v>
      </c>
      <c r="K209" s="21">
        <f t="shared" ref="K209:K273" si="35">H209+J209</f>
        <v>0</v>
      </c>
    </row>
    <row r="210" spans="1:11" ht="24.75" customHeight="1" x14ac:dyDescent="0.25">
      <c r="A210" s="4" t="s">
        <v>472</v>
      </c>
      <c r="B210" s="6" t="s">
        <v>202</v>
      </c>
      <c r="C210" s="5"/>
      <c r="D210" s="6" t="s">
        <v>11</v>
      </c>
      <c r="E210" s="2" t="s">
        <v>203</v>
      </c>
      <c r="F210" s="2" t="s">
        <v>203</v>
      </c>
      <c r="G210" s="33"/>
      <c r="H210" s="20">
        <f t="shared" si="33"/>
        <v>0</v>
      </c>
      <c r="I210" s="23"/>
      <c r="J210" s="21">
        <f t="shared" si="34"/>
        <v>0</v>
      </c>
      <c r="K210" s="21">
        <f t="shared" si="35"/>
        <v>0</v>
      </c>
    </row>
    <row r="211" spans="1:11" ht="24.75" customHeight="1" x14ac:dyDescent="0.25">
      <c r="A211" s="4" t="s">
        <v>473</v>
      </c>
      <c r="B211" s="6" t="s">
        <v>204</v>
      </c>
      <c r="C211" s="5"/>
      <c r="D211" s="6" t="s">
        <v>73</v>
      </c>
      <c r="E211" s="2" t="s">
        <v>32</v>
      </c>
      <c r="F211" s="2" t="s">
        <v>32</v>
      </c>
      <c r="G211" s="33"/>
      <c r="H211" s="20">
        <f t="shared" si="33"/>
        <v>0</v>
      </c>
      <c r="I211" s="23"/>
      <c r="J211" s="21">
        <f t="shared" si="34"/>
        <v>0</v>
      </c>
      <c r="K211" s="21">
        <f t="shared" si="35"/>
        <v>0</v>
      </c>
    </row>
    <row r="212" spans="1:11" ht="24.75" customHeight="1" x14ac:dyDescent="0.25">
      <c r="A212" s="11" t="s">
        <v>474</v>
      </c>
      <c r="B212" s="15" t="s">
        <v>205</v>
      </c>
      <c r="C212" s="10"/>
      <c r="D212" s="15" t="s">
        <v>73</v>
      </c>
      <c r="E212" s="19" t="s">
        <v>15</v>
      </c>
      <c r="F212" s="19" t="s">
        <v>15</v>
      </c>
      <c r="G212" s="23"/>
      <c r="H212" s="20">
        <f t="shared" si="33"/>
        <v>0</v>
      </c>
      <c r="I212" s="33"/>
      <c r="J212" s="21">
        <f t="shared" si="34"/>
        <v>0</v>
      </c>
      <c r="K212" s="21">
        <f t="shared" si="35"/>
        <v>0</v>
      </c>
    </row>
    <row r="213" spans="1:11" ht="24.75" customHeight="1" x14ac:dyDescent="0.25">
      <c r="A213" s="18" t="s">
        <v>475</v>
      </c>
      <c r="B213" s="17" t="s">
        <v>352</v>
      </c>
      <c r="C213" s="17"/>
      <c r="D213" s="17"/>
      <c r="E213" s="18"/>
      <c r="F213" s="18"/>
      <c r="G213" s="26"/>
      <c r="H213" s="26"/>
      <c r="I213" s="26"/>
      <c r="J213" s="26"/>
      <c r="K213" s="26"/>
    </row>
    <row r="214" spans="1:11" ht="24.75" customHeight="1" x14ac:dyDescent="0.25">
      <c r="A214" s="4" t="s">
        <v>476</v>
      </c>
      <c r="B214" s="6" t="s">
        <v>174</v>
      </c>
      <c r="C214" s="5"/>
      <c r="D214" s="6" t="s">
        <v>49</v>
      </c>
      <c r="E214" s="2" t="s">
        <v>206</v>
      </c>
      <c r="F214" s="2" t="s">
        <v>206</v>
      </c>
      <c r="G214" s="33"/>
      <c r="H214" s="20">
        <f t="shared" si="33"/>
        <v>0</v>
      </c>
      <c r="I214" s="23"/>
      <c r="J214" s="21">
        <f t="shared" si="34"/>
        <v>0</v>
      </c>
      <c r="K214" s="21">
        <f t="shared" si="35"/>
        <v>0</v>
      </c>
    </row>
    <row r="215" spans="1:11" ht="24.75" customHeight="1" x14ac:dyDescent="0.25">
      <c r="A215" s="4" t="s">
        <v>477</v>
      </c>
      <c r="B215" s="6" t="s">
        <v>175</v>
      </c>
      <c r="C215" s="5"/>
      <c r="D215" s="6" t="s">
        <v>20</v>
      </c>
      <c r="E215" s="2" t="s">
        <v>207</v>
      </c>
      <c r="F215" s="2" t="s">
        <v>207</v>
      </c>
      <c r="G215" s="33"/>
      <c r="H215" s="20">
        <f t="shared" si="33"/>
        <v>0</v>
      </c>
      <c r="I215" s="23"/>
      <c r="J215" s="21">
        <f t="shared" si="34"/>
        <v>0</v>
      </c>
      <c r="K215" s="21">
        <f t="shared" si="35"/>
        <v>0</v>
      </c>
    </row>
    <row r="216" spans="1:11" ht="24.75" customHeight="1" x14ac:dyDescent="0.25">
      <c r="A216" s="4" t="s">
        <v>478</v>
      </c>
      <c r="B216" s="6" t="s">
        <v>48</v>
      </c>
      <c r="C216" s="5"/>
      <c r="D216" s="6" t="s">
        <v>49</v>
      </c>
      <c r="E216" s="2" t="s">
        <v>208</v>
      </c>
      <c r="F216" s="2" t="s">
        <v>208</v>
      </c>
      <c r="G216" s="33"/>
      <c r="H216" s="20">
        <f t="shared" si="33"/>
        <v>0</v>
      </c>
      <c r="I216" s="23"/>
      <c r="J216" s="21">
        <f t="shared" si="34"/>
        <v>0</v>
      </c>
      <c r="K216" s="21">
        <f t="shared" si="35"/>
        <v>0</v>
      </c>
    </row>
    <row r="217" spans="1:11" ht="34.5" customHeight="1" x14ac:dyDescent="0.25">
      <c r="A217" s="4" t="s">
        <v>479</v>
      </c>
      <c r="B217" s="6" t="s">
        <v>176</v>
      </c>
      <c r="C217" s="5"/>
      <c r="D217" s="6" t="s">
        <v>177</v>
      </c>
      <c r="E217" s="2" t="s">
        <v>209</v>
      </c>
      <c r="F217" s="52"/>
      <c r="G217" s="33"/>
      <c r="H217" s="20">
        <f t="shared" si="33"/>
        <v>0</v>
      </c>
      <c r="I217" s="23"/>
      <c r="J217" s="21">
        <f t="shared" si="34"/>
        <v>0</v>
      </c>
      <c r="K217" s="21">
        <f t="shared" si="35"/>
        <v>0</v>
      </c>
    </row>
    <row r="218" spans="1:11" ht="24.75" customHeight="1" x14ac:dyDescent="0.25">
      <c r="A218" s="4" t="s">
        <v>480</v>
      </c>
      <c r="B218" s="6" t="s">
        <v>179</v>
      </c>
      <c r="C218" s="5"/>
      <c r="D218" s="6" t="s">
        <v>111</v>
      </c>
      <c r="E218" s="2" t="s">
        <v>210</v>
      </c>
      <c r="F218" s="2" t="s">
        <v>210</v>
      </c>
      <c r="G218" s="33"/>
      <c r="H218" s="20">
        <f t="shared" si="33"/>
        <v>0</v>
      </c>
      <c r="I218" s="23"/>
      <c r="J218" s="21">
        <f t="shared" si="34"/>
        <v>0</v>
      </c>
      <c r="K218" s="21">
        <f t="shared" si="35"/>
        <v>0</v>
      </c>
    </row>
    <row r="219" spans="1:11" ht="24.75" customHeight="1" x14ac:dyDescent="0.25">
      <c r="A219" s="4" t="s">
        <v>481</v>
      </c>
      <c r="B219" s="6" t="s">
        <v>181</v>
      </c>
      <c r="C219" s="5"/>
      <c r="D219" s="6" t="s">
        <v>182</v>
      </c>
      <c r="E219" s="2" t="s">
        <v>211</v>
      </c>
      <c r="F219" s="2" t="s">
        <v>211</v>
      </c>
      <c r="G219" s="33"/>
      <c r="H219" s="20">
        <f t="shared" si="33"/>
        <v>0</v>
      </c>
      <c r="I219" s="23"/>
      <c r="J219" s="21">
        <f t="shared" si="34"/>
        <v>0</v>
      </c>
      <c r="K219" s="21">
        <f t="shared" si="35"/>
        <v>0</v>
      </c>
    </row>
    <row r="220" spans="1:11" ht="24.75" customHeight="1" x14ac:dyDescent="0.25">
      <c r="A220" s="4" t="s">
        <v>482</v>
      </c>
      <c r="B220" s="6" t="s">
        <v>133</v>
      </c>
      <c r="C220" s="5"/>
      <c r="D220" s="6" t="s">
        <v>11</v>
      </c>
      <c r="E220" s="2" t="s">
        <v>212</v>
      </c>
      <c r="F220" s="2" t="s">
        <v>212</v>
      </c>
      <c r="G220" s="33"/>
      <c r="H220" s="20">
        <f t="shared" si="33"/>
        <v>0</v>
      </c>
      <c r="I220" s="23"/>
      <c r="J220" s="21">
        <f t="shared" si="34"/>
        <v>0</v>
      </c>
      <c r="K220" s="21">
        <f t="shared" si="35"/>
        <v>0</v>
      </c>
    </row>
    <row r="221" spans="1:11" ht="24.75" customHeight="1" x14ac:dyDescent="0.25">
      <c r="A221" s="4" t="s">
        <v>483</v>
      </c>
      <c r="B221" s="6" t="s">
        <v>185</v>
      </c>
      <c r="C221" s="5"/>
      <c r="D221" s="6" t="s">
        <v>11</v>
      </c>
      <c r="E221" s="2" t="s">
        <v>213</v>
      </c>
      <c r="F221" s="2" t="s">
        <v>213</v>
      </c>
      <c r="G221" s="33"/>
      <c r="H221" s="20">
        <f t="shared" si="33"/>
        <v>0</v>
      </c>
      <c r="I221" s="23"/>
      <c r="J221" s="21">
        <f t="shared" si="34"/>
        <v>0</v>
      </c>
      <c r="K221" s="21">
        <f t="shared" si="35"/>
        <v>0</v>
      </c>
    </row>
    <row r="222" spans="1:11" ht="24.75" customHeight="1" x14ac:dyDescent="0.25">
      <c r="A222" s="4" t="s">
        <v>484</v>
      </c>
      <c r="B222" s="6" t="s">
        <v>187</v>
      </c>
      <c r="C222" s="5"/>
      <c r="D222" s="6" t="s">
        <v>182</v>
      </c>
      <c r="E222" s="2" t="s">
        <v>211</v>
      </c>
      <c r="F222" s="2" t="s">
        <v>211</v>
      </c>
      <c r="G222" s="33"/>
      <c r="H222" s="20">
        <f t="shared" si="33"/>
        <v>0</v>
      </c>
      <c r="I222" s="23"/>
      <c r="J222" s="21">
        <f t="shared" si="34"/>
        <v>0</v>
      </c>
      <c r="K222" s="21">
        <f t="shared" si="35"/>
        <v>0</v>
      </c>
    </row>
    <row r="223" spans="1:11" ht="24.75" customHeight="1" x14ac:dyDescent="0.25">
      <c r="A223" s="4" t="s">
        <v>485</v>
      </c>
      <c r="B223" s="6" t="s">
        <v>188</v>
      </c>
      <c r="C223" s="5"/>
      <c r="D223" s="6" t="s">
        <v>182</v>
      </c>
      <c r="E223" s="2" t="s">
        <v>214</v>
      </c>
      <c r="F223" s="2" t="s">
        <v>214</v>
      </c>
      <c r="G223" s="33"/>
      <c r="H223" s="20">
        <f t="shared" si="33"/>
        <v>0</v>
      </c>
      <c r="I223" s="23"/>
      <c r="J223" s="21">
        <f t="shared" si="34"/>
        <v>0</v>
      </c>
      <c r="K223" s="21">
        <f t="shared" si="35"/>
        <v>0</v>
      </c>
    </row>
    <row r="224" spans="1:11" ht="24.75" customHeight="1" x14ac:dyDescent="0.25">
      <c r="A224" s="4" t="s">
        <v>486</v>
      </c>
      <c r="B224" s="6" t="s">
        <v>190</v>
      </c>
      <c r="C224" s="5"/>
      <c r="D224" s="6" t="s">
        <v>11</v>
      </c>
      <c r="E224" s="2" t="s">
        <v>215</v>
      </c>
      <c r="F224" s="2" t="s">
        <v>215</v>
      </c>
      <c r="G224" s="33"/>
      <c r="H224" s="20">
        <f t="shared" si="33"/>
        <v>0</v>
      </c>
      <c r="I224" s="23"/>
      <c r="J224" s="21">
        <f t="shared" si="34"/>
        <v>0</v>
      </c>
      <c r="K224" s="21">
        <f t="shared" si="35"/>
        <v>0</v>
      </c>
    </row>
    <row r="225" spans="1:11" ht="24.75" customHeight="1" x14ac:dyDescent="0.25">
      <c r="A225" s="4" t="s">
        <v>487</v>
      </c>
      <c r="B225" s="6" t="s">
        <v>192</v>
      </c>
      <c r="C225" s="5"/>
      <c r="D225" s="6" t="s">
        <v>73</v>
      </c>
      <c r="E225" s="2" t="s">
        <v>15</v>
      </c>
      <c r="F225" s="2" t="s">
        <v>15</v>
      </c>
      <c r="G225" s="33"/>
      <c r="H225" s="20">
        <f t="shared" si="33"/>
        <v>0</v>
      </c>
      <c r="I225" s="23"/>
      <c r="J225" s="21">
        <f t="shared" si="34"/>
        <v>0</v>
      </c>
      <c r="K225" s="21">
        <f t="shared" si="35"/>
        <v>0</v>
      </c>
    </row>
    <row r="226" spans="1:11" ht="24.75" customHeight="1" x14ac:dyDescent="0.25">
      <c r="A226" s="4" t="s">
        <v>488</v>
      </c>
      <c r="B226" s="6" t="s">
        <v>193</v>
      </c>
      <c r="C226" s="5"/>
      <c r="D226" s="6" t="s">
        <v>11</v>
      </c>
      <c r="E226" s="2" t="s">
        <v>216</v>
      </c>
      <c r="F226" s="2" t="s">
        <v>216</v>
      </c>
      <c r="G226" s="33"/>
      <c r="H226" s="20">
        <f t="shared" si="33"/>
        <v>0</v>
      </c>
      <c r="I226" s="23"/>
      <c r="J226" s="21">
        <f t="shared" si="34"/>
        <v>0</v>
      </c>
      <c r="K226" s="21">
        <f t="shared" si="35"/>
        <v>0</v>
      </c>
    </row>
    <row r="227" spans="1:11" ht="24.75" customHeight="1" x14ac:dyDescent="0.25">
      <c r="A227" s="4" t="s">
        <v>489</v>
      </c>
      <c r="B227" s="6" t="s">
        <v>217</v>
      </c>
      <c r="C227" s="5"/>
      <c r="D227" s="6" t="s">
        <v>59</v>
      </c>
      <c r="E227" s="2" t="s">
        <v>218</v>
      </c>
      <c r="F227" s="2" t="s">
        <v>218</v>
      </c>
      <c r="G227" s="33"/>
      <c r="H227" s="20">
        <f t="shared" si="33"/>
        <v>0</v>
      </c>
      <c r="I227" s="23"/>
      <c r="J227" s="21">
        <f t="shared" si="34"/>
        <v>0</v>
      </c>
      <c r="K227" s="21">
        <f t="shared" si="35"/>
        <v>0</v>
      </c>
    </row>
    <row r="228" spans="1:11" ht="24.75" customHeight="1" x14ac:dyDescent="0.25">
      <c r="A228" s="4" t="s">
        <v>490</v>
      </c>
      <c r="B228" s="6" t="s">
        <v>197</v>
      </c>
      <c r="C228" s="5"/>
      <c r="D228" s="6" t="s">
        <v>59</v>
      </c>
      <c r="E228" s="2" t="s">
        <v>219</v>
      </c>
      <c r="F228" s="2" t="s">
        <v>219</v>
      </c>
      <c r="G228" s="33"/>
      <c r="H228" s="20">
        <f t="shared" si="33"/>
        <v>0</v>
      </c>
      <c r="I228" s="23"/>
      <c r="J228" s="21">
        <f t="shared" si="34"/>
        <v>0</v>
      </c>
      <c r="K228" s="21">
        <f t="shared" si="35"/>
        <v>0</v>
      </c>
    </row>
    <row r="229" spans="1:11" ht="24.75" customHeight="1" x14ac:dyDescent="0.25">
      <c r="A229" s="4" t="s">
        <v>491</v>
      </c>
      <c r="B229" s="6" t="s">
        <v>220</v>
      </c>
      <c r="C229" s="5"/>
      <c r="D229" s="6" t="s">
        <v>59</v>
      </c>
      <c r="E229" s="2" t="s">
        <v>219</v>
      </c>
      <c r="F229" s="2" t="s">
        <v>219</v>
      </c>
      <c r="G229" s="33"/>
      <c r="H229" s="20">
        <f t="shared" si="33"/>
        <v>0</v>
      </c>
      <c r="I229" s="23"/>
      <c r="J229" s="21">
        <f t="shared" si="34"/>
        <v>0</v>
      </c>
      <c r="K229" s="21">
        <f t="shared" si="35"/>
        <v>0</v>
      </c>
    </row>
    <row r="230" spans="1:11" ht="24.75" customHeight="1" x14ac:dyDescent="0.25">
      <c r="A230" s="4" t="s">
        <v>492</v>
      </c>
      <c r="B230" s="6" t="s">
        <v>200</v>
      </c>
      <c r="C230" s="5"/>
      <c r="D230" s="6" t="s">
        <v>11</v>
      </c>
      <c r="E230" s="2" t="s">
        <v>221</v>
      </c>
      <c r="F230" s="2" t="s">
        <v>221</v>
      </c>
      <c r="G230" s="33"/>
      <c r="H230" s="20">
        <f t="shared" si="33"/>
        <v>0</v>
      </c>
      <c r="I230" s="23"/>
      <c r="J230" s="21">
        <f t="shared" si="34"/>
        <v>0</v>
      </c>
      <c r="K230" s="21">
        <f t="shared" si="35"/>
        <v>0</v>
      </c>
    </row>
    <row r="231" spans="1:11" ht="24.75" customHeight="1" x14ac:dyDescent="0.25">
      <c r="A231" s="4" t="s">
        <v>493</v>
      </c>
      <c r="B231" s="6" t="s">
        <v>202</v>
      </c>
      <c r="C231" s="5"/>
      <c r="D231" s="6" t="s">
        <v>11</v>
      </c>
      <c r="E231" s="2" t="s">
        <v>222</v>
      </c>
      <c r="F231" s="2" t="s">
        <v>222</v>
      </c>
      <c r="G231" s="33"/>
      <c r="H231" s="20">
        <f t="shared" si="33"/>
        <v>0</v>
      </c>
      <c r="I231" s="23"/>
      <c r="J231" s="21">
        <f t="shared" si="34"/>
        <v>0</v>
      </c>
      <c r="K231" s="21">
        <f t="shared" si="35"/>
        <v>0</v>
      </c>
    </row>
    <row r="232" spans="1:11" ht="24.75" customHeight="1" x14ac:dyDescent="0.25">
      <c r="A232" s="4" t="s">
        <v>494</v>
      </c>
      <c r="B232" s="6" t="s">
        <v>204</v>
      </c>
      <c r="C232" s="5"/>
      <c r="D232" s="6" t="s">
        <v>73</v>
      </c>
      <c r="E232" s="2" t="s">
        <v>15</v>
      </c>
      <c r="F232" s="2" t="s">
        <v>15</v>
      </c>
      <c r="G232" s="33"/>
      <c r="H232" s="20">
        <f t="shared" si="33"/>
        <v>0</v>
      </c>
      <c r="I232" s="23"/>
      <c r="J232" s="21">
        <f t="shared" si="34"/>
        <v>0</v>
      </c>
      <c r="K232" s="21">
        <f t="shared" si="35"/>
        <v>0</v>
      </c>
    </row>
    <row r="233" spans="1:11" ht="24.75" customHeight="1" x14ac:dyDescent="0.25">
      <c r="A233" s="11" t="s">
        <v>495</v>
      </c>
      <c r="B233" s="15" t="s">
        <v>223</v>
      </c>
      <c r="C233" s="10"/>
      <c r="D233" s="15" t="s">
        <v>73</v>
      </c>
      <c r="E233" s="19" t="s">
        <v>32</v>
      </c>
      <c r="F233" s="19" t="s">
        <v>32</v>
      </c>
      <c r="G233" s="23"/>
      <c r="H233" s="20">
        <f t="shared" si="33"/>
        <v>0</v>
      </c>
      <c r="I233" s="33"/>
      <c r="J233" s="21">
        <f>F233*I233</f>
        <v>0</v>
      </c>
      <c r="K233" s="21">
        <f t="shared" si="35"/>
        <v>0</v>
      </c>
    </row>
    <row r="234" spans="1:11" ht="24.75" customHeight="1" x14ac:dyDescent="0.25">
      <c r="A234" s="18" t="s">
        <v>496</v>
      </c>
      <c r="B234" s="17" t="s">
        <v>352</v>
      </c>
      <c r="C234" s="17"/>
      <c r="D234" s="17"/>
      <c r="E234" s="18"/>
      <c r="F234" s="18"/>
      <c r="G234" s="22"/>
      <c r="H234" s="22"/>
      <c r="I234" s="22"/>
      <c r="J234" s="22"/>
      <c r="K234" s="22"/>
    </row>
    <row r="235" spans="1:11" ht="24.75" customHeight="1" x14ac:dyDescent="0.25">
      <c r="A235" s="4" t="s">
        <v>497</v>
      </c>
      <c r="B235" s="6" t="s">
        <v>174</v>
      </c>
      <c r="C235" s="5"/>
      <c r="D235" s="6" t="s">
        <v>49</v>
      </c>
      <c r="E235" s="2" t="s">
        <v>224</v>
      </c>
      <c r="F235" s="2" t="s">
        <v>224</v>
      </c>
      <c r="G235" s="33"/>
      <c r="H235" s="20">
        <f t="shared" si="33"/>
        <v>0</v>
      </c>
      <c r="I235" s="20"/>
      <c r="J235" s="21">
        <f>F235*I235</f>
        <v>0</v>
      </c>
      <c r="K235" s="21">
        <f t="shared" si="35"/>
        <v>0</v>
      </c>
    </row>
    <row r="236" spans="1:11" ht="24.75" customHeight="1" x14ac:dyDescent="0.25">
      <c r="A236" s="4" t="s">
        <v>498</v>
      </c>
      <c r="B236" s="6" t="s">
        <v>175</v>
      </c>
      <c r="C236" s="5"/>
      <c r="D236" s="6" t="s">
        <v>20</v>
      </c>
      <c r="E236" s="2" t="s">
        <v>225</v>
      </c>
      <c r="F236" s="2" t="s">
        <v>225</v>
      </c>
      <c r="G236" s="33"/>
      <c r="H236" s="20">
        <f t="shared" si="33"/>
        <v>0</v>
      </c>
      <c r="I236" s="20"/>
      <c r="J236" s="21">
        <f t="shared" ref="J235:J298" si="36">F236*I236</f>
        <v>0</v>
      </c>
      <c r="K236" s="21">
        <f t="shared" si="35"/>
        <v>0</v>
      </c>
    </row>
    <row r="237" spans="1:11" ht="24.75" customHeight="1" x14ac:dyDescent="0.25">
      <c r="A237" s="4" t="s">
        <v>499</v>
      </c>
      <c r="B237" s="6" t="s">
        <v>48</v>
      </c>
      <c r="C237" s="5"/>
      <c r="D237" s="6" t="s">
        <v>49</v>
      </c>
      <c r="E237" s="2" t="s">
        <v>226</v>
      </c>
      <c r="F237" s="2" t="s">
        <v>226</v>
      </c>
      <c r="G237" s="33"/>
      <c r="H237" s="20">
        <f t="shared" si="33"/>
        <v>0</v>
      </c>
      <c r="I237" s="20"/>
      <c r="J237" s="21">
        <f t="shared" si="36"/>
        <v>0</v>
      </c>
      <c r="K237" s="21">
        <f t="shared" si="35"/>
        <v>0</v>
      </c>
    </row>
    <row r="238" spans="1:11" ht="33" customHeight="1" x14ac:dyDescent="0.25">
      <c r="A238" s="4" t="s">
        <v>500</v>
      </c>
      <c r="B238" s="6" t="s">
        <v>176</v>
      </c>
      <c r="C238" s="5"/>
      <c r="D238" s="6" t="s">
        <v>177</v>
      </c>
      <c r="E238" s="2" t="s">
        <v>227</v>
      </c>
      <c r="F238" s="52"/>
      <c r="G238" s="33"/>
      <c r="H238" s="20">
        <f t="shared" si="33"/>
        <v>0</v>
      </c>
      <c r="I238" s="20"/>
      <c r="J238" s="21">
        <f t="shared" si="36"/>
        <v>0</v>
      </c>
      <c r="K238" s="21">
        <f t="shared" si="35"/>
        <v>0</v>
      </c>
    </row>
    <row r="239" spans="1:11" ht="24.75" customHeight="1" x14ac:dyDescent="0.25">
      <c r="A239" s="4" t="s">
        <v>501</v>
      </c>
      <c r="B239" s="6" t="s">
        <v>179</v>
      </c>
      <c r="C239" s="5"/>
      <c r="D239" s="6" t="s">
        <v>111</v>
      </c>
      <c r="E239" s="2" t="s">
        <v>180</v>
      </c>
      <c r="F239" s="2" t="s">
        <v>180</v>
      </c>
      <c r="G239" s="33"/>
      <c r="H239" s="20">
        <f t="shared" si="33"/>
        <v>0</v>
      </c>
      <c r="I239" s="20"/>
      <c r="J239" s="21">
        <f t="shared" si="36"/>
        <v>0</v>
      </c>
      <c r="K239" s="21">
        <f t="shared" si="35"/>
        <v>0</v>
      </c>
    </row>
    <row r="240" spans="1:11" ht="24.75" customHeight="1" x14ac:dyDescent="0.25">
      <c r="A240" s="4" t="s">
        <v>502</v>
      </c>
      <c r="B240" s="6" t="s">
        <v>181</v>
      </c>
      <c r="C240" s="5"/>
      <c r="D240" s="6" t="s">
        <v>182</v>
      </c>
      <c r="E240" s="2" t="s">
        <v>183</v>
      </c>
      <c r="F240" s="2" t="s">
        <v>183</v>
      </c>
      <c r="G240" s="33"/>
      <c r="H240" s="20">
        <f t="shared" si="33"/>
        <v>0</v>
      </c>
      <c r="I240" s="20"/>
      <c r="J240" s="21">
        <f t="shared" si="36"/>
        <v>0</v>
      </c>
      <c r="K240" s="21">
        <f t="shared" si="35"/>
        <v>0</v>
      </c>
    </row>
    <row r="241" spans="1:11" ht="24.75" customHeight="1" x14ac:dyDescent="0.25">
      <c r="A241" s="4" t="s">
        <v>503</v>
      </c>
      <c r="B241" s="6" t="s">
        <v>133</v>
      </c>
      <c r="C241" s="5"/>
      <c r="D241" s="6" t="s">
        <v>11</v>
      </c>
      <c r="E241" s="2" t="s">
        <v>184</v>
      </c>
      <c r="F241" s="2" t="s">
        <v>184</v>
      </c>
      <c r="G241" s="33"/>
      <c r="H241" s="20">
        <f t="shared" si="33"/>
        <v>0</v>
      </c>
      <c r="I241" s="20"/>
      <c r="J241" s="21">
        <f t="shared" si="36"/>
        <v>0</v>
      </c>
      <c r="K241" s="21">
        <f t="shared" si="35"/>
        <v>0</v>
      </c>
    </row>
    <row r="242" spans="1:11" ht="24.75" customHeight="1" x14ac:dyDescent="0.25">
      <c r="A242" s="4" t="s">
        <v>504</v>
      </c>
      <c r="B242" s="6" t="s">
        <v>185</v>
      </c>
      <c r="C242" s="5"/>
      <c r="D242" s="6" t="s">
        <v>11</v>
      </c>
      <c r="E242" s="2" t="s">
        <v>228</v>
      </c>
      <c r="F242" s="2" t="s">
        <v>228</v>
      </c>
      <c r="G242" s="33"/>
      <c r="H242" s="20">
        <f t="shared" si="33"/>
        <v>0</v>
      </c>
      <c r="I242" s="20"/>
      <c r="J242" s="21">
        <f t="shared" si="36"/>
        <v>0</v>
      </c>
      <c r="K242" s="21">
        <f t="shared" si="35"/>
        <v>0</v>
      </c>
    </row>
    <row r="243" spans="1:11" ht="24.75" customHeight="1" x14ac:dyDescent="0.25">
      <c r="A243" s="4" t="s">
        <v>505</v>
      </c>
      <c r="B243" s="6" t="s">
        <v>187</v>
      </c>
      <c r="C243" s="5"/>
      <c r="D243" s="6" t="s">
        <v>182</v>
      </c>
      <c r="E243" s="2" t="s">
        <v>183</v>
      </c>
      <c r="F243" s="2" t="s">
        <v>183</v>
      </c>
      <c r="G243" s="33"/>
      <c r="H243" s="20">
        <f t="shared" si="33"/>
        <v>0</v>
      </c>
      <c r="I243" s="20"/>
      <c r="J243" s="21">
        <f t="shared" si="36"/>
        <v>0</v>
      </c>
      <c r="K243" s="21">
        <f t="shared" si="35"/>
        <v>0</v>
      </c>
    </row>
    <row r="244" spans="1:11" ht="33" customHeight="1" x14ac:dyDescent="0.25">
      <c r="A244" s="4" t="s">
        <v>506</v>
      </c>
      <c r="B244" s="6" t="s">
        <v>188</v>
      </c>
      <c r="C244" s="5"/>
      <c r="D244" s="6" t="s">
        <v>182</v>
      </c>
      <c r="E244" s="2" t="s">
        <v>189</v>
      </c>
      <c r="F244" s="2" t="s">
        <v>189</v>
      </c>
      <c r="G244" s="33"/>
      <c r="H244" s="20">
        <f t="shared" si="33"/>
        <v>0</v>
      </c>
      <c r="I244" s="20"/>
      <c r="J244" s="21">
        <f t="shared" si="36"/>
        <v>0</v>
      </c>
      <c r="K244" s="21">
        <f t="shared" si="35"/>
        <v>0</v>
      </c>
    </row>
    <row r="245" spans="1:11" ht="24.75" customHeight="1" x14ac:dyDescent="0.25">
      <c r="A245" s="4" t="s">
        <v>507</v>
      </c>
      <c r="B245" s="6" t="s">
        <v>190</v>
      </c>
      <c r="C245" s="5"/>
      <c r="D245" s="6" t="s">
        <v>11</v>
      </c>
      <c r="E245" s="2" t="s">
        <v>229</v>
      </c>
      <c r="F245" s="2" t="s">
        <v>229</v>
      </c>
      <c r="G245" s="33"/>
      <c r="H245" s="20">
        <f t="shared" si="33"/>
        <v>0</v>
      </c>
      <c r="I245" s="20"/>
      <c r="J245" s="21">
        <f t="shared" si="36"/>
        <v>0</v>
      </c>
      <c r="K245" s="21">
        <f t="shared" si="35"/>
        <v>0</v>
      </c>
    </row>
    <row r="246" spans="1:11" ht="24.75" customHeight="1" x14ac:dyDescent="0.25">
      <c r="A246" s="4" t="s">
        <v>508</v>
      </c>
      <c r="B246" s="6" t="s">
        <v>192</v>
      </c>
      <c r="C246" s="5"/>
      <c r="D246" s="6" t="s">
        <v>73</v>
      </c>
      <c r="E246" s="2" t="s">
        <v>32</v>
      </c>
      <c r="F246" s="2" t="s">
        <v>32</v>
      </c>
      <c r="G246" s="33"/>
      <c r="H246" s="20">
        <f t="shared" si="33"/>
        <v>0</v>
      </c>
      <c r="I246" s="20"/>
      <c r="J246" s="21">
        <f t="shared" si="36"/>
        <v>0</v>
      </c>
      <c r="K246" s="21">
        <f t="shared" si="35"/>
        <v>0</v>
      </c>
    </row>
    <row r="247" spans="1:11" ht="24.75" customHeight="1" x14ac:dyDescent="0.25">
      <c r="A247" s="4" t="s">
        <v>509</v>
      </c>
      <c r="B247" s="6" t="s">
        <v>193</v>
      </c>
      <c r="C247" s="5"/>
      <c r="D247" s="6" t="s">
        <v>11</v>
      </c>
      <c r="E247" s="2" t="s">
        <v>194</v>
      </c>
      <c r="F247" s="2" t="s">
        <v>194</v>
      </c>
      <c r="G247" s="33"/>
      <c r="H247" s="20">
        <f t="shared" si="33"/>
        <v>0</v>
      </c>
      <c r="I247" s="20"/>
      <c r="J247" s="21">
        <f t="shared" si="36"/>
        <v>0</v>
      </c>
      <c r="K247" s="21">
        <f t="shared" si="35"/>
        <v>0</v>
      </c>
    </row>
    <row r="248" spans="1:11" ht="24.75" customHeight="1" x14ac:dyDescent="0.25">
      <c r="A248" s="4" t="s">
        <v>510</v>
      </c>
      <c r="B248" s="6" t="s">
        <v>230</v>
      </c>
      <c r="C248" s="5"/>
      <c r="D248" s="6" t="s">
        <v>59</v>
      </c>
      <c r="E248" s="2" t="s">
        <v>231</v>
      </c>
      <c r="F248" s="2" t="s">
        <v>231</v>
      </c>
      <c r="G248" s="33"/>
      <c r="H248" s="20">
        <f t="shared" si="33"/>
        <v>0</v>
      </c>
      <c r="I248" s="20"/>
      <c r="J248" s="21">
        <f t="shared" si="36"/>
        <v>0</v>
      </c>
      <c r="K248" s="21">
        <f t="shared" si="35"/>
        <v>0</v>
      </c>
    </row>
    <row r="249" spans="1:11" ht="24.75" customHeight="1" x14ac:dyDescent="0.25">
      <c r="A249" s="4" t="s">
        <v>511</v>
      </c>
      <c r="B249" s="6" t="s">
        <v>197</v>
      </c>
      <c r="C249" s="5"/>
      <c r="D249" s="6" t="s">
        <v>59</v>
      </c>
      <c r="E249" s="2" t="s">
        <v>198</v>
      </c>
      <c r="F249" s="2" t="s">
        <v>198</v>
      </c>
      <c r="G249" s="33"/>
      <c r="H249" s="20">
        <f t="shared" si="33"/>
        <v>0</v>
      </c>
      <c r="I249" s="20"/>
      <c r="J249" s="21">
        <f t="shared" si="36"/>
        <v>0</v>
      </c>
      <c r="K249" s="21">
        <f t="shared" si="35"/>
        <v>0</v>
      </c>
    </row>
    <row r="250" spans="1:11" ht="24.75" customHeight="1" x14ac:dyDescent="0.25">
      <c r="A250" s="4" t="s">
        <v>512</v>
      </c>
      <c r="B250" s="6" t="s">
        <v>232</v>
      </c>
      <c r="C250" s="5"/>
      <c r="D250" s="6" t="s">
        <v>59</v>
      </c>
      <c r="E250" s="2" t="s">
        <v>198</v>
      </c>
      <c r="F250" s="2" t="s">
        <v>198</v>
      </c>
      <c r="G250" s="33"/>
      <c r="H250" s="20">
        <f t="shared" si="33"/>
        <v>0</v>
      </c>
      <c r="I250" s="20"/>
      <c r="J250" s="21">
        <f t="shared" si="36"/>
        <v>0</v>
      </c>
      <c r="K250" s="21">
        <f t="shared" si="35"/>
        <v>0</v>
      </c>
    </row>
    <row r="251" spans="1:11" ht="24.75" customHeight="1" x14ac:dyDescent="0.25">
      <c r="A251" s="4" t="s">
        <v>513</v>
      </c>
      <c r="B251" s="6" t="s">
        <v>200</v>
      </c>
      <c r="C251" s="5"/>
      <c r="D251" s="6" t="s">
        <v>11</v>
      </c>
      <c r="E251" s="2" t="s">
        <v>201</v>
      </c>
      <c r="F251" s="2" t="s">
        <v>201</v>
      </c>
      <c r="G251" s="33"/>
      <c r="H251" s="20">
        <f t="shared" si="33"/>
        <v>0</v>
      </c>
      <c r="I251" s="20"/>
      <c r="J251" s="21">
        <f t="shared" si="36"/>
        <v>0</v>
      </c>
      <c r="K251" s="21">
        <f t="shared" si="35"/>
        <v>0</v>
      </c>
    </row>
    <row r="252" spans="1:11" ht="24.75" customHeight="1" x14ac:dyDescent="0.25">
      <c r="A252" s="4" t="s">
        <v>514</v>
      </c>
      <c r="B252" s="6" t="s">
        <v>202</v>
      </c>
      <c r="C252" s="5"/>
      <c r="D252" s="6" t="s">
        <v>11</v>
      </c>
      <c r="E252" s="2" t="s">
        <v>203</v>
      </c>
      <c r="F252" s="2" t="s">
        <v>203</v>
      </c>
      <c r="G252" s="33"/>
      <c r="H252" s="20">
        <f t="shared" si="33"/>
        <v>0</v>
      </c>
      <c r="I252" s="20"/>
      <c r="J252" s="21">
        <f t="shared" si="36"/>
        <v>0</v>
      </c>
      <c r="K252" s="21">
        <f t="shared" si="35"/>
        <v>0</v>
      </c>
    </row>
    <row r="253" spans="1:11" ht="41.25" customHeight="1" x14ac:dyDescent="0.25">
      <c r="A253" s="4" t="s">
        <v>515</v>
      </c>
      <c r="B253" s="6" t="s">
        <v>233</v>
      </c>
      <c r="C253" s="5"/>
      <c r="D253" s="6" t="s">
        <v>73</v>
      </c>
      <c r="E253" s="2" t="s">
        <v>32</v>
      </c>
      <c r="F253" s="2" t="s">
        <v>32</v>
      </c>
      <c r="G253" s="33"/>
      <c r="H253" s="20">
        <f t="shared" si="33"/>
        <v>0</v>
      </c>
      <c r="I253" s="20"/>
      <c r="J253" s="21">
        <f t="shared" si="36"/>
        <v>0</v>
      </c>
      <c r="K253" s="21">
        <f t="shared" si="35"/>
        <v>0</v>
      </c>
    </row>
    <row r="254" spans="1:11" ht="24.75" customHeight="1" x14ac:dyDescent="0.25">
      <c r="A254" s="18" t="s">
        <v>516</v>
      </c>
      <c r="B254" s="17" t="s">
        <v>234</v>
      </c>
      <c r="C254" s="3"/>
      <c r="D254" s="5" t="s">
        <v>11</v>
      </c>
      <c r="E254" s="4">
        <v>6664.96</v>
      </c>
      <c r="F254" s="4">
        <v>6664.96</v>
      </c>
      <c r="G254" s="20"/>
      <c r="H254" s="20">
        <f t="shared" si="33"/>
        <v>0</v>
      </c>
      <c r="I254" s="33"/>
      <c r="J254" s="21">
        <f t="shared" si="36"/>
        <v>0</v>
      </c>
      <c r="K254" s="20">
        <f t="shared" si="35"/>
        <v>0</v>
      </c>
    </row>
    <row r="255" spans="1:11" ht="24.75" customHeight="1" x14ac:dyDescent="0.25">
      <c r="A255" s="4" t="s">
        <v>517</v>
      </c>
      <c r="B255" s="6" t="s">
        <v>235</v>
      </c>
      <c r="C255" s="5"/>
      <c r="D255" s="6" t="s">
        <v>20</v>
      </c>
      <c r="E255" s="2" t="s">
        <v>236</v>
      </c>
      <c r="F255" s="2" t="s">
        <v>236</v>
      </c>
      <c r="G255" s="33"/>
      <c r="H255" s="20">
        <f t="shared" si="33"/>
        <v>0</v>
      </c>
      <c r="I255" s="23"/>
      <c r="J255" s="21">
        <f t="shared" si="36"/>
        <v>0</v>
      </c>
      <c r="K255" s="21">
        <f t="shared" si="35"/>
        <v>0</v>
      </c>
    </row>
    <row r="256" spans="1:11" ht="24.75" customHeight="1" x14ac:dyDescent="0.25">
      <c r="A256" s="4" t="s">
        <v>518</v>
      </c>
      <c r="B256" s="6" t="s">
        <v>237</v>
      </c>
      <c r="C256" s="5"/>
      <c r="D256" s="6" t="s">
        <v>20</v>
      </c>
      <c r="E256" s="2" t="s">
        <v>238</v>
      </c>
      <c r="F256" s="2" t="s">
        <v>238</v>
      </c>
      <c r="G256" s="33"/>
      <c r="H256" s="20">
        <f t="shared" si="33"/>
        <v>0</v>
      </c>
      <c r="I256" s="23"/>
      <c r="J256" s="21">
        <f t="shared" si="36"/>
        <v>0</v>
      </c>
      <c r="K256" s="21">
        <f t="shared" si="35"/>
        <v>0</v>
      </c>
    </row>
    <row r="257" spans="1:11" ht="24.75" customHeight="1" x14ac:dyDescent="0.25">
      <c r="A257" s="4" t="s">
        <v>519</v>
      </c>
      <c r="B257" s="6" t="s">
        <v>239</v>
      </c>
      <c r="C257" s="5"/>
      <c r="D257" s="6" t="s">
        <v>20</v>
      </c>
      <c r="E257" s="2" t="s">
        <v>240</v>
      </c>
      <c r="F257" s="2" t="s">
        <v>240</v>
      </c>
      <c r="G257" s="33"/>
      <c r="H257" s="20">
        <f t="shared" ref="H257:H310" si="37">F257*G257</f>
        <v>0</v>
      </c>
      <c r="I257" s="23"/>
      <c r="J257" s="21">
        <f t="shared" si="36"/>
        <v>0</v>
      </c>
      <c r="K257" s="21">
        <f t="shared" si="35"/>
        <v>0</v>
      </c>
    </row>
    <row r="258" spans="1:11" ht="24.75" customHeight="1" x14ac:dyDescent="0.25">
      <c r="A258" s="4" t="s">
        <v>520</v>
      </c>
      <c r="B258" s="6" t="s">
        <v>241</v>
      </c>
      <c r="C258" s="5"/>
      <c r="D258" s="6" t="s">
        <v>20</v>
      </c>
      <c r="E258" s="2" t="s">
        <v>242</v>
      </c>
      <c r="F258" s="2" t="s">
        <v>242</v>
      </c>
      <c r="G258" s="33"/>
      <c r="H258" s="20">
        <f t="shared" si="37"/>
        <v>0</v>
      </c>
      <c r="I258" s="23"/>
      <c r="J258" s="21">
        <f t="shared" si="36"/>
        <v>0</v>
      </c>
      <c r="K258" s="21">
        <f t="shared" si="35"/>
        <v>0</v>
      </c>
    </row>
    <row r="259" spans="1:11" ht="24.75" customHeight="1" x14ac:dyDescent="0.25">
      <c r="A259" s="4" t="s">
        <v>521</v>
      </c>
      <c r="B259" s="6" t="s">
        <v>243</v>
      </c>
      <c r="C259" s="5"/>
      <c r="D259" s="6" t="s">
        <v>20</v>
      </c>
      <c r="E259" s="2" t="s">
        <v>244</v>
      </c>
      <c r="F259" s="2" t="s">
        <v>244</v>
      </c>
      <c r="G259" s="33"/>
      <c r="H259" s="20">
        <f t="shared" si="37"/>
        <v>0</v>
      </c>
      <c r="I259" s="23"/>
      <c r="J259" s="21">
        <f t="shared" si="36"/>
        <v>0</v>
      </c>
      <c r="K259" s="21">
        <f t="shared" si="35"/>
        <v>0</v>
      </c>
    </row>
    <row r="260" spans="1:11" ht="24.75" customHeight="1" x14ac:dyDescent="0.25">
      <c r="A260" s="4" t="s">
        <v>522</v>
      </c>
      <c r="B260" s="6" t="s">
        <v>245</v>
      </c>
      <c r="C260" s="5"/>
      <c r="D260" s="6" t="s">
        <v>20</v>
      </c>
      <c r="E260" s="2" t="s">
        <v>246</v>
      </c>
      <c r="F260" s="2" t="s">
        <v>246</v>
      </c>
      <c r="G260" s="33"/>
      <c r="H260" s="20">
        <f t="shared" si="37"/>
        <v>0</v>
      </c>
      <c r="I260" s="23"/>
      <c r="J260" s="21">
        <f t="shared" si="36"/>
        <v>0</v>
      </c>
      <c r="K260" s="21">
        <f t="shared" si="35"/>
        <v>0</v>
      </c>
    </row>
    <row r="261" spans="1:11" ht="24.75" customHeight="1" x14ac:dyDescent="0.25">
      <c r="A261" s="4" t="s">
        <v>523</v>
      </c>
      <c r="B261" s="6" t="s">
        <v>48</v>
      </c>
      <c r="C261" s="5"/>
      <c r="D261" s="6" t="s">
        <v>49</v>
      </c>
      <c r="E261" s="2" t="s">
        <v>247</v>
      </c>
      <c r="F261" s="2" t="s">
        <v>247</v>
      </c>
      <c r="G261" s="33"/>
      <c r="H261" s="20">
        <f t="shared" si="37"/>
        <v>0</v>
      </c>
      <c r="I261" s="23"/>
      <c r="J261" s="21">
        <f t="shared" si="36"/>
        <v>0</v>
      </c>
      <c r="K261" s="21">
        <f t="shared" si="35"/>
        <v>0</v>
      </c>
    </row>
    <row r="262" spans="1:11" ht="24.75" customHeight="1" x14ac:dyDescent="0.25">
      <c r="A262" s="4" t="s">
        <v>524</v>
      </c>
      <c r="B262" s="6" t="s">
        <v>248</v>
      </c>
      <c r="C262" s="5"/>
      <c r="D262" s="6" t="s">
        <v>112</v>
      </c>
      <c r="E262" s="2" t="s">
        <v>249</v>
      </c>
      <c r="F262" s="52"/>
      <c r="G262" s="33"/>
      <c r="H262" s="20">
        <f t="shared" si="37"/>
        <v>0</v>
      </c>
      <c r="I262" s="23"/>
      <c r="J262" s="21">
        <f t="shared" si="36"/>
        <v>0</v>
      </c>
      <c r="K262" s="21">
        <f t="shared" si="35"/>
        <v>0</v>
      </c>
    </row>
    <row r="263" spans="1:11" ht="24.75" customHeight="1" x14ac:dyDescent="0.25">
      <c r="A263" s="4" t="s">
        <v>525</v>
      </c>
      <c r="B263" s="6" t="s">
        <v>250</v>
      </c>
      <c r="C263" s="5"/>
      <c r="D263" s="6" t="s">
        <v>112</v>
      </c>
      <c r="E263" s="2" t="s">
        <v>251</v>
      </c>
      <c r="F263" s="52"/>
      <c r="G263" s="33"/>
      <c r="H263" s="20">
        <f t="shared" si="37"/>
        <v>0</v>
      </c>
      <c r="I263" s="23"/>
      <c r="J263" s="21">
        <f t="shared" si="36"/>
        <v>0</v>
      </c>
      <c r="K263" s="21">
        <f t="shared" si="35"/>
        <v>0</v>
      </c>
    </row>
    <row r="264" spans="1:11" ht="24.75" customHeight="1" x14ac:dyDescent="0.25">
      <c r="A264" s="4" t="s">
        <v>526</v>
      </c>
      <c r="B264" s="6" t="s">
        <v>252</v>
      </c>
      <c r="C264" s="5"/>
      <c r="D264" s="6" t="s">
        <v>182</v>
      </c>
      <c r="E264" s="2" t="s">
        <v>253</v>
      </c>
      <c r="F264" s="2" t="s">
        <v>253</v>
      </c>
      <c r="G264" s="33"/>
      <c r="H264" s="20">
        <f t="shared" si="37"/>
        <v>0</v>
      </c>
      <c r="I264" s="23"/>
      <c r="J264" s="21">
        <f t="shared" si="36"/>
        <v>0</v>
      </c>
      <c r="K264" s="21">
        <f t="shared" si="35"/>
        <v>0</v>
      </c>
    </row>
    <row r="265" spans="1:11" ht="24.75" customHeight="1" x14ac:dyDescent="0.25">
      <c r="A265" s="4" t="s">
        <v>527</v>
      </c>
      <c r="B265" s="6" t="s">
        <v>254</v>
      </c>
      <c r="C265" s="5"/>
      <c r="D265" s="6" t="s">
        <v>11</v>
      </c>
      <c r="E265" s="2" t="s">
        <v>255</v>
      </c>
      <c r="F265" s="2" t="s">
        <v>255</v>
      </c>
      <c r="G265" s="33"/>
      <c r="H265" s="20">
        <f t="shared" si="37"/>
        <v>0</v>
      </c>
      <c r="I265" s="23"/>
      <c r="J265" s="21">
        <f t="shared" si="36"/>
        <v>0</v>
      </c>
      <c r="K265" s="21">
        <f t="shared" si="35"/>
        <v>0</v>
      </c>
    </row>
    <row r="266" spans="1:11" ht="24.75" customHeight="1" x14ac:dyDescent="0.25">
      <c r="A266" s="4" t="s">
        <v>528</v>
      </c>
      <c r="B266" s="6" t="s">
        <v>256</v>
      </c>
      <c r="C266" s="5"/>
      <c r="D266" s="6" t="s">
        <v>11</v>
      </c>
      <c r="E266" s="2" t="s">
        <v>257</v>
      </c>
      <c r="F266" s="2" t="s">
        <v>257</v>
      </c>
      <c r="G266" s="33"/>
      <c r="H266" s="20">
        <f t="shared" si="37"/>
        <v>0</v>
      </c>
      <c r="I266" s="23"/>
      <c r="J266" s="21">
        <f t="shared" si="36"/>
        <v>0</v>
      </c>
      <c r="K266" s="21">
        <f t="shared" si="35"/>
        <v>0</v>
      </c>
    </row>
    <row r="267" spans="1:11" ht="24.75" customHeight="1" x14ac:dyDescent="0.25">
      <c r="A267" s="4" t="s">
        <v>529</v>
      </c>
      <c r="B267" s="6" t="s">
        <v>258</v>
      </c>
      <c r="C267" s="5"/>
      <c r="D267" s="6" t="s">
        <v>59</v>
      </c>
      <c r="E267" s="2" t="s">
        <v>259</v>
      </c>
      <c r="F267" s="2" t="s">
        <v>259</v>
      </c>
      <c r="G267" s="33"/>
      <c r="H267" s="20">
        <f t="shared" si="37"/>
        <v>0</v>
      </c>
      <c r="I267" s="23"/>
      <c r="J267" s="21">
        <f t="shared" si="36"/>
        <v>0</v>
      </c>
      <c r="K267" s="21">
        <f t="shared" si="35"/>
        <v>0</v>
      </c>
    </row>
    <row r="268" spans="1:11" ht="24.75" customHeight="1" x14ac:dyDescent="0.25">
      <c r="A268" s="18" t="s">
        <v>530</v>
      </c>
      <c r="B268" s="17" t="s">
        <v>260</v>
      </c>
      <c r="C268" s="3"/>
      <c r="D268" s="5" t="s">
        <v>59</v>
      </c>
      <c r="E268" s="4" t="s">
        <v>262</v>
      </c>
      <c r="F268" s="4" t="s">
        <v>262</v>
      </c>
      <c r="G268" s="20"/>
      <c r="H268" s="20">
        <f t="shared" si="37"/>
        <v>0</v>
      </c>
      <c r="I268" s="33"/>
      <c r="J268" s="21">
        <f t="shared" si="36"/>
        <v>0</v>
      </c>
      <c r="K268" s="20">
        <f t="shared" si="35"/>
        <v>0</v>
      </c>
    </row>
    <row r="269" spans="1:11" ht="24.75" customHeight="1" x14ac:dyDescent="0.25">
      <c r="A269" s="4" t="s">
        <v>531</v>
      </c>
      <c r="B269" s="6" t="s">
        <v>261</v>
      </c>
      <c r="C269" s="5"/>
      <c r="D269" s="6" t="s">
        <v>59</v>
      </c>
      <c r="E269" s="2" t="s">
        <v>262</v>
      </c>
      <c r="F269" s="2" t="s">
        <v>262</v>
      </c>
      <c r="G269" s="33"/>
      <c r="H269" s="20">
        <f t="shared" si="37"/>
        <v>0</v>
      </c>
      <c r="I269" s="23"/>
      <c r="J269" s="21">
        <f t="shared" si="36"/>
        <v>0</v>
      </c>
      <c r="K269" s="21">
        <f t="shared" si="35"/>
        <v>0</v>
      </c>
    </row>
    <row r="270" spans="1:11" ht="24.75" customHeight="1" x14ac:dyDescent="0.25">
      <c r="A270" s="4" t="s">
        <v>532</v>
      </c>
      <c r="B270" s="6" t="s">
        <v>263</v>
      </c>
      <c r="C270" s="5"/>
      <c r="D270" s="6" t="s">
        <v>11</v>
      </c>
      <c r="E270" s="2" t="s">
        <v>264</v>
      </c>
      <c r="F270" s="2" t="s">
        <v>264</v>
      </c>
      <c r="G270" s="33"/>
      <c r="H270" s="20">
        <f t="shared" si="37"/>
        <v>0</v>
      </c>
      <c r="I270" s="23"/>
      <c r="J270" s="21">
        <f t="shared" si="36"/>
        <v>0</v>
      </c>
      <c r="K270" s="21">
        <f t="shared" si="35"/>
        <v>0</v>
      </c>
    </row>
    <row r="271" spans="1:11" ht="24.75" customHeight="1" x14ac:dyDescent="0.25">
      <c r="A271" s="4" t="s">
        <v>533</v>
      </c>
      <c r="B271" s="6" t="s">
        <v>265</v>
      </c>
      <c r="C271" s="5"/>
      <c r="D271" s="6" t="s">
        <v>11</v>
      </c>
      <c r="E271" s="2" t="s">
        <v>266</v>
      </c>
      <c r="F271" s="2" t="s">
        <v>266</v>
      </c>
      <c r="G271" s="33"/>
      <c r="H271" s="20">
        <f t="shared" si="37"/>
        <v>0</v>
      </c>
      <c r="I271" s="23"/>
      <c r="J271" s="21">
        <f t="shared" si="36"/>
        <v>0</v>
      </c>
      <c r="K271" s="21">
        <f t="shared" si="35"/>
        <v>0</v>
      </c>
    </row>
    <row r="272" spans="1:11" ht="24.75" customHeight="1" x14ac:dyDescent="0.25">
      <c r="A272" s="4" t="s">
        <v>534</v>
      </c>
      <c r="B272" s="6" t="s">
        <v>267</v>
      </c>
      <c r="C272" s="5"/>
      <c r="D272" s="6" t="s">
        <v>59</v>
      </c>
      <c r="E272" s="2" t="s">
        <v>268</v>
      </c>
      <c r="F272" s="2" t="s">
        <v>268</v>
      </c>
      <c r="G272" s="33"/>
      <c r="H272" s="20">
        <f t="shared" si="37"/>
        <v>0</v>
      </c>
      <c r="I272" s="23"/>
      <c r="J272" s="21">
        <f t="shared" si="36"/>
        <v>0</v>
      </c>
      <c r="K272" s="21">
        <f t="shared" si="35"/>
        <v>0</v>
      </c>
    </row>
    <row r="273" spans="1:11" ht="24.75" customHeight="1" x14ac:dyDescent="0.25">
      <c r="A273" s="18" t="s">
        <v>535</v>
      </c>
      <c r="B273" s="17" t="s">
        <v>269</v>
      </c>
      <c r="C273" s="3"/>
      <c r="D273" s="5" t="s">
        <v>11</v>
      </c>
      <c r="E273" s="4" t="s">
        <v>271</v>
      </c>
      <c r="F273" s="4" t="s">
        <v>271</v>
      </c>
      <c r="G273" s="20"/>
      <c r="H273" s="20">
        <f t="shared" si="37"/>
        <v>0</v>
      </c>
      <c r="I273" s="33"/>
      <c r="J273" s="21">
        <f t="shared" si="36"/>
        <v>0</v>
      </c>
      <c r="K273" s="20">
        <f t="shared" si="35"/>
        <v>0</v>
      </c>
    </row>
    <row r="274" spans="1:11" ht="24.75" customHeight="1" x14ac:dyDescent="0.25">
      <c r="A274" s="4" t="s">
        <v>536</v>
      </c>
      <c r="B274" s="6" t="s">
        <v>270</v>
      </c>
      <c r="C274" s="5"/>
      <c r="D274" s="6" t="s">
        <v>11</v>
      </c>
      <c r="E274" s="2" t="s">
        <v>271</v>
      </c>
      <c r="F274" s="2" t="s">
        <v>271</v>
      </c>
      <c r="G274" s="33"/>
      <c r="H274" s="20">
        <f t="shared" si="37"/>
        <v>0</v>
      </c>
      <c r="I274" s="23"/>
      <c r="J274" s="21">
        <f t="shared" si="36"/>
        <v>0</v>
      </c>
      <c r="K274" s="21">
        <f t="shared" ref="K274:K332" si="38">H274+J274</f>
        <v>0</v>
      </c>
    </row>
    <row r="275" spans="1:11" ht="24.75" customHeight="1" x14ac:dyDescent="0.25">
      <c r="A275" s="4" t="s">
        <v>537</v>
      </c>
      <c r="B275" s="6" t="s">
        <v>272</v>
      </c>
      <c r="C275" s="5"/>
      <c r="D275" s="6" t="s">
        <v>20</v>
      </c>
      <c r="E275" s="2" t="s">
        <v>273</v>
      </c>
      <c r="F275" s="2" t="s">
        <v>273</v>
      </c>
      <c r="G275" s="33"/>
      <c r="H275" s="20">
        <f t="shared" si="37"/>
        <v>0</v>
      </c>
      <c r="I275" s="23"/>
      <c r="J275" s="21">
        <f t="shared" si="36"/>
        <v>0</v>
      </c>
      <c r="K275" s="21">
        <f t="shared" si="38"/>
        <v>0</v>
      </c>
    </row>
    <row r="276" spans="1:11" ht="24.75" customHeight="1" x14ac:dyDescent="0.25">
      <c r="A276" s="4" t="s">
        <v>538</v>
      </c>
      <c r="B276" s="6" t="s">
        <v>48</v>
      </c>
      <c r="C276" s="5"/>
      <c r="D276" s="6" t="s">
        <v>49</v>
      </c>
      <c r="E276" s="2" t="s">
        <v>274</v>
      </c>
      <c r="F276" s="2" t="s">
        <v>274</v>
      </c>
      <c r="G276" s="33"/>
      <c r="H276" s="20">
        <f t="shared" si="37"/>
        <v>0</v>
      </c>
      <c r="I276" s="23"/>
      <c r="J276" s="21">
        <f t="shared" si="36"/>
        <v>0</v>
      </c>
      <c r="K276" s="21">
        <f t="shared" si="38"/>
        <v>0</v>
      </c>
    </row>
    <row r="277" spans="1:11" ht="24.75" customHeight="1" x14ac:dyDescent="0.25">
      <c r="A277" s="4" t="s">
        <v>539</v>
      </c>
      <c r="B277" s="6" t="s">
        <v>275</v>
      </c>
      <c r="C277" s="5"/>
      <c r="D277" s="6" t="s">
        <v>115</v>
      </c>
      <c r="E277" s="2" t="s">
        <v>276</v>
      </c>
      <c r="F277" s="2" t="s">
        <v>276</v>
      </c>
      <c r="G277" s="33"/>
      <c r="H277" s="20">
        <f t="shared" si="37"/>
        <v>0</v>
      </c>
      <c r="I277" s="23"/>
      <c r="J277" s="21">
        <f t="shared" si="36"/>
        <v>0</v>
      </c>
      <c r="K277" s="21">
        <f t="shared" si="38"/>
        <v>0</v>
      </c>
    </row>
    <row r="278" spans="1:11" ht="24.75" customHeight="1" x14ac:dyDescent="0.25">
      <c r="A278" s="4" t="s">
        <v>540</v>
      </c>
      <c r="B278" s="6" t="s">
        <v>277</v>
      </c>
      <c r="C278" s="5"/>
      <c r="D278" s="6" t="s">
        <v>73</v>
      </c>
      <c r="E278" s="2" t="s">
        <v>278</v>
      </c>
      <c r="F278" s="2" t="s">
        <v>278</v>
      </c>
      <c r="G278" s="33"/>
      <c r="H278" s="20">
        <f t="shared" si="37"/>
        <v>0</v>
      </c>
      <c r="I278" s="23"/>
      <c r="J278" s="21">
        <f t="shared" si="36"/>
        <v>0</v>
      </c>
      <c r="K278" s="21">
        <f t="shared" si="38"/>
        <v>0</v>
      </c>
    </row>
    <row r="279" spans="1:11" ht="24.75" customHeight="1" x14ac:dyDescent="0.25">
      <c r="A279" s="4" t="s">
        <v>541</v>
      </c>
      <c r="B279" s="6" t="s">
        <v>279</v>
      </c>
      <c r="C279" s="5"/>
      <c r="D279" s="6" t="s">
        <v>115</v>
      </c>
      <c r="E279" s="2" t="s">
        <v>280</v>
      </c>
      <c r="F279" s="2" t="s">
        <v>280</v>
      </c>
      <c r="G279" s="33"/>
      <c r="H279" s="20">
        <f t="shared" si="37"/>
        <v>0</v>
      </c>
      <c r="I279" s="23"/>
      <c r="J279" s="21">
        <f t="shared" si="36"/>
        <v>0</v>
      </c>
      <c r="K279" s="21">
        <f t="shared" si="38"/>
        <v>0</v>
      </c>
    </row>
    <row r="280" spans="1:11" ht="24.75" customHeight="1" x14ac:dyDescent="0.25">
      <c r="A280" s="4" t="s">
        <v>542</v>
      </c>
      <c r="B280" s="6" t="s">
        <v>281</v>
      </c>
      <c r="C280" s="5"/>
      <c r="D280" s="6" t="s">
        <v>73</v>
      </c>
      <c r="E280" s="2" t="s">
        <v>282</v>
      </c>
      <c r="F280" s="2" t="s">
        <v>282</v>
      </c>
      <c r="G280" s="33"/>
      <c r="H280" s="20">
        <f t="shared" si="37"/>
        <v>0</v>
      </c>
      <c r="I280" s="23"/>
      <c r="J280" s="21">
        <f t="shared" si="36"/>
        <v>0</v>
      </c>
      <c r="K280" s="21">
        <f t="shared" si="38"/>
        <v>0</v>
      </c>
    </row>
    <row r="281" spans="1:11" ht="24.75" customHeight="1" x14ac:dyDescent="0.25">
      <c r="A281" s="4" t="s">
        <v>543</v>
      </c>
      <c r="B281" s="6" t="s">
        <v>283</v>
      </c>
      <c r="C281" s="5"/>
      <c r="D281" s="6" t="s">
        <v>59</v>
      </c>
      <c r="E281" s="2" t="s">
        <v>284</v>
      </c>
      <c r="F281" s="2" t="s">
        <v>284</v>
      </c>
      <c r="G281" s="33"/>
      <c r="H281" s="20">
        <f t="shared" si="37"/>
        <v>0</v>
      </c>
      <c r="I281" s="23"/>
      <c r="J281" s="21">
        <f t="shared" si="36"/>
        <v>0</v>
      </c>
      <c r="K281" s="21">
        <f t="shared" si="38"/>
        <v>0</v>
      </c>
    </row>
    <row r="282" spans="1:11" ht="24.75" customHeight="1" x14ac:dyDescent="0.25">
      <c r="A282" s="4" t="s">
        <v>544</v>
      </c>
      <c r="B282" s="6" t="s">
        <v>285</v>
      </c>
      <c r="C282" s="5"/>
      <c r="D282" s="6" t="s">
        <v>11</v>
      </c>
      <c r="E282" s="2" t="s">
        <v>286</v>
      </c>
      <c r="F282" s="2" t="s">
        <v>286</v>
      </c>
      <c r="G282" s="33"/>
      <c r="H282" s="20">
        <f t="shared" si="37"/>
        <v>0</v>
      </c>
      <c r="I282" s="23"/>
      <c r="J282" s="21">
        <f t="shared" si="36"/>
        <v>0</v>
      </c>
      <c r="K282" s="21">
        <f t="shared" si="38"/>
        <v>0</v>
      </c>
    </row>
    <row r="283" spans="1:11" ht="24.75" customHeight="1" x14ac:dyDescent="0.25">
      <c r="A283" s="4" t="s">
        <v>545</v>
      </c>
      <c r="B283" s="6" t="s">
        <v>287</v>
      </c>
      <c r="C283" s="5"/>
      <c r="D283" s="6" t="s">
        <v>111</v>
      </c>
      <c r="E283" s="2" t="s">
        <v>153</v>
      </c>
      <c r="F283" s="2" t="s">
        <v>153</v>
      </c>
      <c r="G283" s="33"/>
      <c r="H283" s="20">
        <f t="shared" si="37"/>
        <v>0</v>
      </c>
      <c r="I283" s="23"/>
      <c r="J283" s="21">
        <f t="shared" si="36"/>
        <v>0</v>
      </c>
      <c r="K283" s="21">
        <f t="shared" si="38"/>
        <v>0</v>
      </c>
    </row>
    <row r="284" spans="1:11" ht="24.75" customHeight="1" x14ac:dyDescent="0.25">
      <c r="A284" s="4" t="s">
        <v>546</v>
      </c>
      <c r="B284" s="6" t="s">
        <v>288</v>
      </c>
      <c r="C284" s="5"/>
      <c r="D284" s="6" t="s">
        <v>115</v>
      </c>
      <c r="E284" s="2" t="s">
        <v>289</v>
      </c>
      <c r="F284" s="2" t="s">
        <v>289</v>
      </c>
      <c r="G284" s="33"/>
      <c r="H284" s="20">
        <f t="shared" si="37"/>
        <v>0</v>
      </c>
      <c r="I284" s="23"/>
      <c r="J284" s="21">
        <f t="shared" si="36"/>
        <v>0</v>
      </c>
      <c r="K284" s="21">
        <f t="shared" si="38"/>
        <v>0</v>
      </c>
    </row>
    <row r="285" spans="1:11" ht="24.75" customHeight="1" x14ac:dyDescent="0.25">
      <c r="A285" s="18" t="s">
        <v>547</v>
      </c>
      <c r="B285" s="17" t="s">
        <v>290</v>
      </c>
      <c r="C285" s="3"/>
      <c r="D285" s="5" t="s">
        <v>11</v>
      </c>
      <c r="E285" s="4" t="s">
        <v>291</v>
      </c>
      <c r="F285" s="4" t="s">
        <v>291</v>
      </c>
      <c r="G285" s="20"/>
      <c r="H285" s="20">
        <f t="shared" si="37"/>
        <v>0</v>
      </c>
      <c r="I285" s="37"/>
      <c r="J285" s="21">
        <f t="shared" si="36"/>
        <v>0</v>
      </c>
      <c r="K285" s="20">
        <f t="shared" si="38"/>
        <v>0</v>
      </c>
    </row>
    <row r="286" spans="1:11" ht="24.75" customHeight="1" x14ac:dyDescent="0.25">
      <c r="A286" s="4" t="s">
        <v>548</v>
      </c>
      <c r="B286" s="6" t="s">
        <v>270</v>
      </c>
      <c r="C286" s="5"/>
      <c r="D286" s="6" t="s">
        <v>11</v>
      </c>
      <c r="E286" s="2" t="s">
        <v>291</v>
      </c>
      <c r="F286" s="2" t="s">
        <v>291</v>
      </c>
      <c r="G286" s="33"/>
      <c r="H286" s="20">
        <f t="shared" si="37"/>
        <v>0</v>
      </c>
      <c r="I286" s="23"/>
      <c r="J286" s="21">
        <f t="shared" si="36"/>
        <v>0</v>
      </c>
      <c r="K286" s="21">
        <f t="shared" si="38"/>
        <v>0</v>
      </c>
    </row>
    <row r="287" spans="1:11" ht="24.75" customHeight="1" x14ac:dyDescent="0.25">
      <c r="A287" s="4" t="s">
        <v>549</v>
      </c>
      <c r="B287" s="6" t="s">
        <v>272</v>
      </c>
      <c r="C287" s="5"/>
      <c r="D287" s="6" t="s">
        <v>20</v>
      </c>
      <c r="E287" s="2" t="s">
        <v>292</v>
      </c>
      <c r="F287" s="2" t="s">
        <v>292</v>
      </c>
      <c r="G287" s="33"/>
      <c r="H287" s="20">
        <f t="shared" si="37"/>
        <v>0</v>
      </c>
      <c r="I287" s="23"/>
      <c r="J287" s="21">
        <f t="shared" si="36"/>
        <v>0</v>
      </c>
      <c r="K287" s="21">
        <f t="shared" si="38"/>
        <v>0</v>
      </c>
    </row>
    <row r="288" spans="1:11" ht="24.75" customHeight="1" x14ac:dyDescent="0.25">
      <c r="A288" s="4" t="s">
        <v>550</v>
      </c>
      <c r="B288" s="6" t="s">
        <v>48</v>
      </c>
      <c r="C288" s="5"/>
      <c r="D288" s="6" t="s">
        <v>49</v>
      </c>
      <c r="E288" s="2" t="s">
        <v>274</v>
      </c>
      <c r="F288" s="2" t="s">
        <v>274</v>
      </c>
      <c r="G288" s="33"/>
      <c r="H288" s="20">
        <f t="shared" si="37"/>
        <v>0</v>
      </c>
      <c r="I288" s="23"/>
      <c r="J288" s="21">
        <f t="shared" si="36"/>
        <v>0</v>
      </c>
      <c r="K288" s="21">
        <f t="shared" si="38"/>
        <v>0</v>
      </c>
    </row>
    <row r="289" spans="1:11" ht="24.75" customHeight="1" x14ac:dyDescent="0.25">
      <c r="A289" s="4" t="s">
        <v>551</v>
      </c>
      <c r="B289" s="6" t="s">
        <v>275</v>
      </c>
      <c r="C289" s="5"/>
      <c r="D289" s="6" t="s">
        <v>115</v>
      </c>
      <c r="E289" s="2" t="s">
        <v>293</v>
      </c>
      <c r="F289" s="2" t="s">
        <v>293</v>
      </c>
      <c r="G289" s="33"/>
      <c r="H289" s="20">
        <f t="shared" si="37"/>
        <v>0</v>
      </c>
      <c r="I289" s="23"/>
      <c r="J289" s="21">
        <f t="shared" si="36"/>
        <v>0</v>
      </c>
      <c r="K289" s="21">
        <f t="shared" si="38"/>
        <v>0</v>
      </c>
    </row>
    <row r="290" spans="1:11" ht="24.75" customHeight="1" x14ac:dyDescent="0.25">
      <c r="A290" s="4" t="s">
        <v>552</v>
      </c>
      <c r="B290" s="6" t="s">
        <v>277</v>
      </c>
      <c r="C290" s="5"/>
      <c r="D290" s="6" t="s">
        <v>73</v>
      </c>
      <c r="E290" s="2" t="s">
        <v>294</v>
      </c>
      <c r="F290" s="2" t="s">
        <v>294</v>
      </c>
      <c r="G290" s="33"/>
      <c r="H290" s="20">
        <f t="shared" si="37"/>
        <v>0</v>
      </c>
      <c r="I290" s="23"/>
      <c r="J290" s="21">
        <f t="shared" si="36"/>
        <v>0</v>
      </c>
      <c r="K290" s="21">
        <f t="shared" si="38"/>
        <v>0</v>
      </c>
    </row>
    <row r="291" spans="1:11" ht="24.75" customHeight="1" x14ac:dyDescent="0.25">
      <c r="A291" s="4" t="s">
        <v>553</v>
      </c>
      <c r="B291" s="6" t="s">
        <v>283</v>
      </c>
      <c r="C291" s="5"/>
      <c r="D291" s="6" t="s">
        <v>59</v>
      </c>
      <c r="E291" s="2" t="s">
        <v>295</v>
      </c>
      <c r="F291" s="2" t="s">
        <v>295</v>
      </c>
      <c r="G291" s="33"/>
      <c r="H291" s="20">
        <f t="shared" si="37"/>
        <v>0</v>
      </c>
      <c r="I291" s="23"/>
      <c r="J291" s="21">
        <f t="shared" si="36"/>
        <v>0</v>
      </c>
      <c r="K291" s="21">
        <f t="shared" si="38"/>
        <v>0</v>
      </c>
    </row>
    <row r="292" spans="1:11" ht="24.75" customHeight="1" x14ac:dyDescent="0.25">
      <c r="A292" s="4" t="s">
        <v>554</v>
      </c>
      <c r="B292" s="6" t="s">
        <v>285</v>
      </c>
      <c r="C292" s="5"/>
      <c r="D292" s="6" t="s">
        <v>11</v>
      </c>
      <c r="E292" s="2" t="s">
        <v>184</v>
      </c>
      <c r="F292" s="2" t="s">
        <v>184</v>
      </c>
      <c r="G292" s="33"/>
      <c r="H292" s="20">
        <f t="shared" si="37"/>
        <v>0</v>
      </c>
      <c r="I292" s="23"/>
      <c r="J292" s="21">
        <f t="shared" si="36"/>
        <v>0</v>
      </c>
      <c r="K292" s="21">
        <f t="shared" si="38"/>
        <v>0</v>
      </c>
    </row>
    <row r="293" spans="1:11" ht="24.75" customHeight="1" x14ac:dyDescent="0.25">
      <c r="A293" s="4" t="s">
        <v>555</v>
      </c>
      <c r="B293" s="6" t="s">
        <v>287</v>
      </c>
      <c r="C293" s="5"/>
      <c r="D293" s="6" t="s">
        <v>111</v>
      </c>
      <c r="E293" s="2" t="s">
        <v>296</v>
      </c>
      <c r="F293" s="2" t="s">
        <v>296</v>
      </c>
      <c r="G293" s="33"/>
      <c r="H293" s="20">
        <f t="shared" si="37"/>
        <v>0</v>
      </c>
      <c r="I293" s="23"/>
      <c r="J293" s="21">
        <f t="shared" si="36"/>
        <v>0</v>
      </c>
      <c r="K293" s="21">
        <f t="shared" si="38"/>
        <v>0</v>
      </c>
    </row>
    <row r="294" spans="1:11" ht="24.75" customHeight="1" x14ac:dyDescent="0.25">
      <c r="A294" s="4" t="s">
        <v>556</v>
      </c>
      <c r="B294" s="6" t="s">
        <v>288</v>
      </c>
      <c r="C294" s="5"/>
      <c r="D294" s="6" t="s">
        <v>115</v>
      </c>
      <c r="E294" s="2" t="s">
        <v>297</v>
      </c>
      <c r="F294" s="2" t="s">
        <v>297</v>
      </c>
      <c r="G294" s="33"/>
      <c r="H294" s="20">
        <f t="shared" si="37"/>
        <v>0</v>
      </c>
      <c r="I294" s="23"/>
      <c r="J294" s="21">
        <f t="shared" si="36"/>
        <v>0</v>
      </c>
      <c r="K294" s="21">
        <f t="shared" si="38"/>
        <v>0</v>
      </c>
    </row>
    <row r="295" spans="1:11" ht="24.75" customHeight="1" x14ac:dyDescent="0.25">
      <c r="A295" s="18" t="s">
        <v>557</v>
      </c>
      <c r="B295" s="17" t="s">
        <v>298</v>
      </c>
      <c r="C295" s="3"/>
      <c r="D295" s="5" t="s">
        <v>11</v>
      </c>
      <c r="E295" s="4" t="s">
        <v>271</v>
      </c>
      <c r="F295" s="4" t="s">
        <v>271</v>
      </c>
      <c r="G295" s="20"/>
      <c r="H295" s="20">
        <f t="shared" si="37"/>
        <v>0</v>
      </c>
      <c r="I295" s="33"/>
      <c r="J295" s="21">
        <f t="shared" si="36"/>
        <v>0</v>
      </c>
      <c r="K295" s="20">
        <f t="shared" si="38"/>
        <v>0</v>
      </c>
    </row>
    <row r="296" spans="1:11" ht="24.75" customHeight="1" x14ac:dyDescent="0.25">
      <c r="A296" s="4" t="s">
        <v>558</v>
      </c>
      <c r="B296" s="6" t="s">
        <v>270</v>
      </c>
      <c r="C296" s="5"/>
      <c r="D296" s="6" t="s">
        <v>11</v>
      </c>
      <c r="E296" s="2" t="s">
        <v>271</v>
      </c>
      <c r="F296" s="2" t="s">
        <v>271</v>
      </c>
      <c r="G296" s="33"/>
      <c r="H296" s="20">
        <f t="shared" si="37"/>
        <v>0</v>
      </c>
      <c r="I296" s="23"/>
      <c r="J296" s="21">
        <f t="shared" si="36"/>
        <v>0</v>
      </c>
      <c r="K296" s="21">
        <f t="shared" si="38"/>
        <v>0</v>
      </c>
    </row>
    <row r="297" spans="1:11" ht="24.75" customHeight="1" x14ac:dyDescent="0.25">
      <c r="A297" s="4" t="s">
        <v>559</v>
      </c>
      <c r="B297" s="6" t="s">
        <v>272</v>
      </c>
      <c r="C297" s="5"/>
      <c r="D297" s="6" t="s">
        <v>20</v>
      </c>
      <c r="E297" s="2" t="s">
        <v>273</v>
      </c>
      <c r="F297" s="2" t="s">
        <v>273</v>
      </c>
      <c r="G297" s="33"/>
      <c r="H297" s="20">
        <f t="shared" si="37"/>
        <v>0</v>
      </c>
      <c r="I297" s="23"/>
      <c r="J297" s="21">
        <f t="shared" si="36"/>
        <v>0</v>
      </c>
      <c r="K297" s="21">
        <f t="shared" si="38"/>
        <v>0</v>
      </c>
    </row>
    <row r="298" spans="1:11" ht="24.75" customHeight="1" x14ac:dyDescent="0.25">
      <c r="A298" s="4" t="s">
        <v>560</v>
      </c>
      <c r="B298" s="6" t="s">
        <v>48</v>
      </c>
      <c r="C298" s="5"/>
      <c r="D298" s="6" t="s">
        <v>49</v>
      </c>
      <c r="E298" s="2" t="s">
        <v>274</v>
      </c>
      <c r="F298" s="2" t="s">
        <v>274</v>
      </c>
      <c r="G298" s="33"/>
      <c r="H298" s="20">
        <f t="shared" si="37"/>
        <v>0</v>
      </c>
      <c r="I298" s="23"/>
      <c r="J298" s="21">
        <f t="shared" si="36"/>
        <v>0</v>
      </c>
      <c r="K298" s="21">
        <f t="shared" si="38"/>
        <v>0</v>
      </c>
    </row>
    <row r="299" spans="1:11" ht="24.75" customHeight="1" x14ac:dyDescent="0.25">
      <c r="A299" s="4" t="s">
        <v>561</v>
      </c>
      <c r="B299" s="6" t="s">
        <v>283</v>
      </c>
      <c r="C299" s="5"/>
      <c r="D299" s="6" t="s">
        <v>59</v>
      </c>
      <c r="E299" s="2" t="s">
        <v>284</v>
      </c>
      <c r="F299" s="2" t="s">
        <v>284</v>
      </c>
      <c r="G299" s="33"/>
      <c r="H299" s="20">
        <f t="shared" si="37"/>
        <v>0</v>
      </c>
      <c r="I299" s="23"/>
      <c r="J299" s="21">
        <f t="shared" ref="J299:J310" si="39">F299*I299</f>
        <v>0</v>
      </c>
      <c r="K299" s="21">
        <f t="shared" si="38"/>
        <v>0</v>
      </c>
    </row>
    <row r="300" spans="1:11" ht="24.75" customHeight="1" x14ac:dyDescent="0.25">
      <c r="A300" s="4" t="s">
        <v>562</v>
      </c>
      <c r="B300" s="6" t="s">
        <v>285</v>
      </c>
      <c r="C300" s="5"/>
      <c r="D300" s="6" t="s">
        <v>11</v>
      </c>
      <c r="E300" s="2" t="s">
        <v>286</v>
      </c>
      <c r="F300" s="2" t="s">
        <v>286</v>
      </c>
      <c r="G300" s="33"/>
      <c r="H300" s="20">
        <f t="shared" si="37"/>
        <v>0</v>
      </c>
      <c r="I300" s="23"/>
      <c r="J300" s="21">
        <f t="shared" si="39"/>
        <v>0</v>
      </c>
      <c r="K300" s="21">
        <f t="shared" si="38"/>
        <v>0</v>
      </c>
    </row>
    <row r="301" spans="1:11" ht="24.75" customHeight="1" x14ac:dyDescent="0.25">
      <c r="A301" s="4" t="s">
        <v>563</v>
      </c>
      <c r="B301" s="6" t="s">
        <v>287</v>
      </c>
      <c r="C301" s="5"/>
      <c r="D301" s="6" t="s">
        <v>111</v>
      </c>
      <c r="E301" s="2" t="s">
        <v>153</v>
      </c>
      <c r="F301" s="2" t="s">
        <v>153</v>
      </c>
      <c r="G301" s="33"/>
      <c r="H301" s="20">
        <f t="shared" si="37"/>
        <v>0</v>
      </c>
      <c r="I301" s="23"/>
      <c r="J301" s="21">
        <f t="shared" si="39"/>
        <v>0</v>
      </c>
      <c r="K301" s="21">
        <f t="shared" si="38"/>
        <v>0</v>
      </c>
    </row>
    <row r="302" spans="1:11" ht="24.75" customHeight="1" x14ac:dyDescent="0.25">
      <c r="A302" s="4" t="s">
        <v>564</v>
      </c>
      <c r="B302" s="6" t="s">
        <v>288</v>
      </c>
      <c r="C302" s="5"/>
      <c r="D302" s="6" t="s">
        <v>115</v>
      </c>
      <c r="E302" s="2" t="s">
        <v>289</v>
      </c>
      <c r="F302" s="2" t="s">
        <v>289</v>
      </c>
      <c r="G302" s="33"/>
      <c r="H302" s="20">
        <f t="shared" si="37"/>
        <v>0</v>
      </c>
      <c r="I302" s="23"/>
      <c r="J302" s="21">
        <f t="shared" si="39"/>
        <v>0</v>
      </c>
      <c r="K302" s="21">
        <f t="shared" si="38"/>
        <v>0</v>
      </c>
    </row>
    <row r="303" spans="1:11" ht="24.75" customHeight="1" x14ac:dyDescent="0.25">
      <c r="A303" s="18" t="s">
        <v>565</v>
      </c>
      <c r="B303" s="17" t="s">
        <v>299</v>
      </c>
      <c r="C303" s="17"/>
      <c r="D303" s="10" t="s">
        <v>11</v>
      </c>
      <c r="E303" s="11" t="s">
        <v>291</v>
      </c>
      <c r="F303" s="11" t="s">
        <v>291</v>
      </c>
      <c r="G303" s="25"/>
      <c r="H303" s="20">
        <f t="shared" si="37"/>
        <v>0</v>
      </c>
      <c r="I303" s="36"/>
      <c r="J303" s="21">
        <f t="shared" si="39"/>
        <v>0</v>
      </c>
      <c r="K303" s="25">
        <f t="shared" si="38"/>
        <v>0</v>
      </c>
    </row>
    <row r="304" spans="1:11" ht="24.75" customHeight="1" x14ac:dyDescent="0.25">
      <c r="A304" s="4" t="s">
        <v>566</v>
      </c>
      <c r="B304" s="6" t="s">
        <v>270</v>
      </c>
      <c r="C304" s="5"/>
      <c r="D304" s="6" t="s">
        <v>11</v>
      </c>
      <c r="E304" s="2" t="s">
        <v>291</v>
      </c>
      <c r="F304" s="2" t="s">
        <v>291</v>
      </c>
      <c r="G304" s="33"/>
      <c r="H304" s="20">
        <f t="shared" si="37"/>
        <v>0</v>
      </c>
      <c r="I304" s="23"/>
      <c r="J304" s="21">
        <f t="shared" si="39"/>
        <v>0</v>
      </c>
      <c r="K304" s="21">
        <f t="shared" si="38"/>
        <v>0</v>
      </c>
    </row>
    <row r="305" spans="1:11" ht="24.75" customHeight="1" x14ac:dyDescent="0.25">
      <c r="A305" s="4" t="s">
        <v>567</v>
      </c>
      <c r="B305" s="6" t="s">
        <v>272</v>
      </c>
      <c r="C305" s="5"/>
      <c r="D305" s="6" t="s">
        <v>20</v>
      </c>
      <c r="E305" s="2" t="s">
        <v>292</v>
      </c>
      <c r="F305" s="2" t="s">
        <v>292</v>
      </c>
      <c r="G305" s="33"/>
      <c r="H305" s="20">
        <f t="shared" si="37"/>
        <v>0</v>
      </c>
      <c r="I305" s="23"/>
      <c r="J305" s="21">
        <f t="shared" si="39"/>
        <v>0</v>
      </c>
      <c r="K305" s="21">
        <f t="shared" si="38"/>
        <v>0</v>
      </c>
    </row>
    <row r="306" spans="1:11" ht="24.75" customHeight="1" x14ac:dyDescent="0.25">
      <c r="A306" s="4" t="s">
        <v>568</v>
      </c>
      <c r="B306" s="6" t="s">
        <v>48</v>
      </c>
      <c r="C306" s="5"/>
      <c r="D306" s="6" t="s">
        <v>49</v>
      </c>
      <c r="E306" s="2" t="s">
        <v>274</v>
      </c>
      <c r="F306" s="2" t="s">
        <v>274</v>
      </c>
      <c r="G306" s="33"/>
      <c r="H306" s="20">
        <f t="shared" si="37"/>
        <v>0</v>
      </c>
      <c r="I306" s="23"/>
      <c r="J306" s="21">
        <f t="shared" si="39"/>
        <v>0</v>
      </c>
      <c r="K306" s="21">
        <f t="shared" si="38"/>
        <v>0</v>
      </c>
    </row>
    <row r="307" spans="1:11" ht="24.75" customHeight="1" x14ac:dyDescent="0.25">
      <c r="A307" s="4" t="s">
        <v>569</v>
      </c>
      <c r="B307" s="6" t="s">
        <v>283</v>
      </c>
      <c r="C307" s="5"/>
      <c r="D307" s="6" t="s">
        <v>59</v>
      </c>
      <c r="E307" s="2" t="s">
        <v>295</v>
      </c>
      <c r="F307" s="2" t="s">
        <v>295</v>
      </c>
      <c r="G307" s="33"/>
      <c r="H307" s="20">
        <f t="shared" si="37"/>
        <v>0</v>
      </c>
      <c r="I307" s="23"/>
      <c r="J307" s="21">
        <f t="shared" si="39"/>
        <v>0</v>
      </c>
      <c r="K307" s="21">
        <f t="shared" si="38"/>
        <v>0</v>
      </c>
    </row>
    <row r="308" spans="1:11" ht="24.75" customHeight="1" x14ac:dyDescent="0.25">
      <c r="A308" s="4" t="s">
        <v>570</v>
      </c>
      <c r="B308" s="6" t="s">
        <v>285</v>
      </c>
      <c r="C308" s="5"/>
      <c r="D308" s="6" t="s">
        <v>11</v>
      </c>
      <c r="E308" s="2" t="s">
        <v>184</v>
      </c>
      <c r="F308" s="2" t="s">
        <v>184</v>
      </c>
      <c r="G308" s="33"/>
      <c r="H308" s="20">
        <f t="shared" si="37"/>
        <v>0</v>
      </c>
      <c r="I308" s="23"/>
      <c r="J308" s="21">
        <f t="shared" si="39"/>
        <v>0</v>
      </c>
      <c r="K308" s="21">
        <f t="shared" si="38"/>
        <v>0</v>
      </c>
    </row>
    <row r="309" spans="1:11" ht="24.75" customHeight="1" x14ac:dyDescent="0.25">
      <c r="A309" s="4" t="s">
        <v>571</v>
      </c>
      <c r="B309" s="6" t="s">
        <v>287</v>
      </c>
      <c r="C309" s="5"/>
      <c r="D309" s="6" t="s">
        <v>111</v>
      </c>
      <c r="E309" s="2" t="s">
        <v>296</v>
      </c>
      <c r="F309" s="2" t="s">
        <v>296</v>
      </c>
      <c r="G309" s="33"/>
      <c r="H309" s="20">
        <f t="shared" si="37"/>
        <v>0</v>
      </c>
      <c r="I309" s="23"/>
      <c r="J309" s="21">
        <f t="shared" si="39"/>
        <v>0</v>
      </c>
      <c r="K309" s="21">
        <f t="shared" si="38"/>
        <v>0</v>
      </c>
    </row>
    <row r="310" spans="1:11" ht="24.75" customHeight="1" x14ac:dyDescent="0.25">
      <c r="A310" s="4" t="s">
        <v>572</v>
      </c>
      <c r="B310" s="6" t="s">
        <v>288</v>
      </c>
      <c r="C310" s="5"/>
      <c r="D310" s="6" t="s">
        <v>115</v>
      </c>
      <c r="E310" s="2" t="s">
        <v>297</v>
      </c>
      <c r="F310" s="2" t="s">
        <v>297</v>
      </c>
      <c r="G310" s="33"/>
      <c r="H310" s="20">
        <f t="shared" si="37"/>
        <v>0</v>
      </c>
      <c r="I310" s="23"/>
      <c r="J310" s="21">
        <f>F310*I310</f>
        <v>0</v>
      </c>
      <c r="K310" s="21">
        <f t="shared" si="38"/>
        <v>0</v>
      </c>
    </row>
    <row r="311" spans="1:11" ht="24.75" customHeight="1" x14ac:dyDescent="0.25">
      <c r="A311" s="18" t="s">
        <v>63</v>
      </c>
      <c r="B311" s="17" t="s">
        <v>300</v>
      </c>
      <c r="C311" s="17" t="s">
        <v>301</v>
      </c>
      <c r="D311" s="17" t="s">
        <v>3</v>
      </c>
      <c r="E311" s="18" t="s">
        <v>0</v>
      </c>
      <c r="F311" s="18"/>
      <c r="G311" s="22"/>
      <c r="H311" s="22"/>
      <c r="I311" s="22"/>
      <c r="J311" s="22"/>
      <c r="K311" s="22"/>
    </row>
    <row r="312" spans="1:11" ht="24.75" customHeight="1" x14ac:dyDescent="0.25">
      <c r="A312" s="18" t="s">
        <v>65</v>
      </c>
      <c r="B312" s="17" t="s">
        <v>302</v>
      </c>
      <c r="C312" s="3"/>
      <c r="D312" s="3"/>
      <c r="E312" s="1"/>
      <c r="F312" s="1"/>
      <c r="G312" s="22"/>
      <c r="H312" s="22"/>
      <c r="I312" s="22"/>
      <c r="J312" s="22"/>
      <c r="K312" s="22"/>
    </row>
    <row r="313" spans="1:11" ht="24.75" customHeight="1" x14ac:dyDescent="0.25">
      <c r="A313" s="4" t="s">
        <v>74</v>
      </c>
      <c r="B313" s="6" t="s">
        <v>303</v>
      </c>
      <c r="C313" s="5"/>
      <c r="D313" s="5" t="s">
        <v>73</v>
      </c>
      <c r="E313" s="4" t="s">
        <v>601</v>
      </c>
      <c r="F313" s="4" t="s">
        <v>601</v>
      </c>
      <c r="G313" s="20"/>
      <c r="H313" s="20">
        <f t="shared" ref="H313:H318" si="40">F313*G313</f>
        <v>0</v>
      </c>
      <c r="I313" s="33"/>
      <c r="J313" s="21">
        <f>F313*I313</f>
        <v>0</v>
      </c>
      <c r="K313" s="21">
        <f t="shared" si="38"/>
        <v>0</v>
      </c>
    </row>
    <row r="314" spans="1:11" ht="24.75" customHeight="1" x14ac:dyDescent="0.25">
      <c r="A314" s="18" t="s">
        <v>76</v>
      </c>
      <c r="B314" s="17" t="s">
        <v>352</v>
      </c>
      <c r="C314" s="3"/>
      <c r="D314" s="3"/>
      <c r="E314" s="1"/>
      <c r="F314" s="1"/>
      <c r="G314" s="22"/>
      <c r="H314" s="22"/>
      <c r="I314" s="22"/>
      <c r="J314" s="22"/>
      <c r="K314" s="22"/>
    </row>
    <row r="315" spans="1:11" ht="32.25" customHeight="1" x14ac:dyDescent="0.25">
      <c r="A315" s="4" t="s">
        <v>79</v>
      </c>
      <c r="B315" s="7" t="s">
        <v>304</v>
      </c>
      <c r="C315" s="5"/>
      <c r="D315" s="6" t="s">
        <v>35</v>
      </c>
      <c r="E315" s="6" t="s">
        <v>573</v>
      </c>
      <c r="F315" s="40"/>
      <c r="G315" s="33"/>
      <c r="H315" s="20">
        <f t="shared" si="40"/>
        <v>0</v>
      </c>
      <c r="I315" s="20"/>
      <c r="J315" s="21">
        <f t="shared" ref="J315:J335" si="41">F315*I315</f>
        <v>0</v>
      </c>
      <c r="K315" s="21">
        <f t="shared" si="38"/>
        <v>0</v>
      </c>
    </row>
    <row r="316" spans="1:11" ht="24.75" customHeight="1" x14ac:dyDescent="0.25">
      <c r="A316" s="4" t="s">
        <v>82</v>
      </c>
      <c r="B316" s="7" t="s">
        <v>305</v>
      </c>
      <c r="C316" s="5"/>
      <c r="D316" s="6" t="s">
        <v>11</v>
      </c>
      <c r="E316" s="6">
        <v>16.82</v>
      </c>
      <c r="F316" s="6">
        <v>16.82</v>
      </c>
      <c r="G316" s="33"/>
      <c r="H316" s="20">
        <f t="shared" si="40"/>
        <v>0</v>
      </c>
      <c r="I316" s="20"/>
      <c r="J316" s="21">
        <f t="shared" si="41"/>
        <v>0</v>
      </c>
      <c r="K316" s="21">
        <f t="shared" si="38"/>
        <v>0</v>
      </c>
    </row>
    <row r="317" spans="1:11" ht="24.75" customHeight="1" x14ac:dyDescent="0.25">
      <c r="A317" s="4" t="s">
        <v>84</v>
      </c>
      <c r="B317" s="7" t="s">
        <v>306</v>
      </c>
      <c r="C317" s="5"/>
      <c r="D317" s="6" t="s">
        <v>11</v>
      </c>
      <c r="E317" s="6">
        <v>0.86</v>
      </c>
      <c r="F317" s="6">
        <v>0.86</v>
      </c>
      <c r="G317" s="33"/>
      <c r="H317" s="20">
        <f t="shared" si="40"/>
        <v>0</v>
      </c>
      <c r="I317" s="20"/>
      <c r="J317" s="21">
        <f t="shared" si="41"/>
        <v>0</v>
      </c>
      <c r="K317" s="21">
        <f t="shared" si="38"/>
        <v>0</v>
      </c>
    </row>
    <row r="318" spans="1:11" ht="24.75" customHeight="1" x14ac:dyDescent="0.25">
      <c r="A318" s="11" t="s">
        <v>92</v>
      </c>
      <c r="B318" s="10" t="s">
        <v>307</v>
      </c>
      <c r="C318" s="5"/>
      <c r="D318" s="5" t="s">
        <v>3</v>
      </c>
      <c r="E318" s="4" t="s">
        <v>0</v>
      </c>
      <c r="F318" s="4" t="s">
        <v>0</v>
      </c>
      <c r="G318" s="20"/>
      <c r="H318" s="20">
        <f>F318*G318</f>
        <v>0</v>
      </c>
      <c r="I318" s="33"/>
      <c r="J318" s="21">
        <f t="shared" si="41"/>
        <v>0</v>
      </c>
      <c r="K318" s="20">
        <f t="shared" si="38"/>
        <v>0</v>
      </c>
    </row>
    <row r="319" spans="1:11" ht="24.75" customHeight="1" x14ac:dyDescent="0.25">
      <c r="A319" s="18" t="s">
        <v>94</v>
      </c>
      <c r="B319" s="17" t="s">
        <v>352</v>
      </c>
      <c r="C319" s="3"/>
      <c r="D319" s="3"/>
      <c r="E319" s="1"/>
      <c r="F319" s="1"/>
      <c r="G319" s="22"/>
      <c r="H319" s="22"/>
      <c r="I319" s="22"/>
      <c r="J319" s="22"/>
      <c r="K319" s="22"/>
    </row>
    <row r="320" spans="1:11" ht="24.75" customHeight="1" x14ac:dyDescent="0.25">
      <c r="A320" s="4" t="s">
        <v>102</v>
      </c>
      <c r="B320" s="7" t="s">
        <v>308</v>
      </c>
      <c r="C320" s="5"/>
      <c r="D320" s="6" t="s">
        <v>35</v>
      </c>
      <c r="E320" s="38" t="s">
        <v>602</v>
      </c>
      <c r="F320" s="53"/>
      <c r="G320" s="33"/>
      <c r="H320" s="20">
        <f t="shared" ref="H320:H335" si="42">F320*G320</f>
        <v>0</v>
      </c>
      <c r="I320" s="23"/>
      <c r="J320" s="21">
        <f t="shared" si="41"/>
        <v>0</v>
      </c>
      <c r="K320" s="23">
        <f t="shared" si="38"/>
        <v>0</v>
      </c>
    </row>
    <row r="321" spans="1:11" ht="24.75" customHeight="1" x14ac:dyDescent="0.25">
      <c r="A321" s="4" t="s">
        <v>104</v>
      </c>
      <c r="B321" s="7" t="s">
        <v>309</v>
      </c>
      <c r="C321" s="5"/>
      <c r="D321" s="6" t="s">
        <v>35</v>
      </c>
      <c r="E321" s="6" t="s">
        <v>310</v>
      </c>
      <c r="F321" s="40"/>
      <c r="G321" s="33"/>
      <c r="H321" s="20">
        <f t="shared" si="42"/>
        <v>0</v>
      </c>
      <c r="I321" s="23"/>
      <c r="J321" s="21">
        <f t="shared" si="41"/>
        <v>0</v>
      </c>
      <c r="K321" s="23">
        <f t="shared" si="38"/>
        <v>0</v>
      </c>
    </row>
    <row r="322" spans="1:11" ht="24.75" customHeight="1" x14ac:dyDescent="0.25">
      <c r="A322" s="4" t="s">
        <v>386</v>
      </c>
      <c r="B322" s="7" t="s">
        <v>311</v>
      </c>
      <c r="C322" s="5"/>
      <c r="D322" s="6" t="s">
        <v>35</v>
      </c>
      <c r="E322" s="6" t="s">
        <v>312</v>
      </c>
      <c r="F322" s="40"/>
      <c r="G322" s="33"/>
      <c r="H322" s="20">
        <f t="shared" si="42"/>
        <v>0</v>
      </c>
      <c r="I322" s="23"/>
      <c r="J322" s="21">
        <f t="shared" si="41"/>
        <v>0</v>
      </c>
      <c r="K322" s="23">
        <f t="shared" si="38"/>
        <v>0</v>
      </c>
    </row>
    <row r="323" spans="1:11" ht="24.75" customHeight="1" x14ac:dyDescent="0.25">
      <c r="A323" s="4" t="s">
        <v>387</v>
      </c>
      <c r="B323" s="7" t="s">
        <v>313</v>
      </c>
      <c r="C323" s="5"/>
      <c r="D323" s="6" t="s">
        <v>35</v>
      </c>
      <c r="E323" s="6" t="s">
        <v>314</v>
      </c>
      <c r="F323" s="40"/>
      <c r="G323" s="33"/>
      <c r="H323" s="20">
        <f t="shared" si="42"/>
        <v>0</v>
      </c>
      <c r="I323" s="23"/>
      <c r="J323" s="21">
        <f t="shared" si="41"/>
        <v>0</v>
      </c>
      <c r="K323" s="23">
        <f t="shared" si="38"/>
        <v>0</v>
      </c>
    </row>
    <row r="324" spans="1:11" ht="24.75" customHeight="1" x14ac:dyDescent="0.25">
      <c r="A324" s="4" t="s">
        <v>388</v>
      </c>
      <c r="B324" s="7" t="s">
        <v>315</v>
      </c>
      <c r="C324" s="5"/>
      <c r="D324" s="6" t="s">
        <v>316</v>
      </c>
      <c r="E324" s="6" t="s">
        <v>317</v>
      </c>
      <c r="F324" s="40"/>
      <c r="G324" s="33"/>
      <c r="H324" s="20">
        <f t="shared" si="42"/>
        <v>0</v>
      </c>
      <c r="I324" s="23"/>
      <c r="J324" s="21">
        <f t="shared" si="41"/>
        <v>0</v>
      </c>
      <c r="K324" s="23">
        <f t="shared" si="38"/>
        <v>0</v>
      </c>
    </row>
    <row r="325" spans="1:11" ht="24.75" customHeight="1" x14ac:dyDescent="0.25">
      <c r="A325" s="4" t="s">
        <v>389</v>
      </c>
      <c r="B325" s="7" t="s">
        <v>318</v>
      </c>
      <c r="C325" s="5"/>
      <c r="D325" s="6" t="s">
        <v>35</v>
      </c>
      <c r="E325" s="6" t="s">
        <v>319</v>
      </c>
      <c r="F325" s="40"/>
      <c r="G325" s="33"/>
      <c r="H325" s="20">
        <f t="shared" si="42"/>
        <v>0</v>
      </c>
      <c r="I325" s="23"/>
      <c r="J325" s="21">
        <f t="shared" si="41"/>
        <v>0</v>
      </c>
      <c r="K325" s="23">
        <f t="shared" si="38"/>
        <v>0</v>
      </c>
    </row>
    <row r="326" spans="1:11" ht="24.75" customHeight="1" x14ac:dyDescent="0.25">
      <c r="A326" s="4" t="s">
        <v>390</v>
      </c>
      <c r="B326" s="7" t="s">
        <v>320</v>
      </c>
      <c r="C326" s="5"/>
      <c r="D326" s="6" t="s">
        <v>321</v>
      </c>
      <c r="E326" s="6" t="s">
        <v>322</v>
      </c>
      <c r="F326" s="40"/>
      <c r="G326" s="33"/>
      <c r="H326" s="20">
        <f t="shared" si="42"/>
        <v>0</v>
      </c>
      <c r="I326" s="23"/>
      <c r="J326" s="21">
        <f t="shared" si="41"/>
        <v>0</v>
      </c>
      <c r="K326" s="23">
        <f t="shared" si="38"/>
        <v>0</v>
      </c>
    </row>
    <row r="327" spans="1:11" ht="24.75" customHeight="1" x14ac:dyDescent="0.25">
      <c r="A327" s="4" t="s">
        <v>391</v>
      </c>
      <c r="B327" s="7" t="s">
        <v>323</v>
      </c>
      <c r="C327" s="5"/>
      <c r="D327" s="6" t="s">
        <v>11</v>
      </c>
      <c r="E327" s="6">
        <v>0.02</v>
      </c>
      <c r="F327" s="6">
        <v>0.02</v>
      </c>
      <c r="G327" s="33"/>
      <c r="H327" s="20">
        <f t="shared" si="42"/>
        <v>0</v>
      </c>
      <c r="I327" s="23"/>
      <c r="J327" s="21">
        <f t="shared" si="41"/>
        <v>0</v>
      </c>
      <c r="K327" s="23">
        <f t="shared" si="38"/>
        <v>0</v>
      </c>
    </row>
    <row r="328" spans="1:11" ht="24.75" customHeight="1" x14ac:dyDescent="0.25">
      <c r="A328" s="4" t="s">
        <v>392</v>
      </c>
      <c r="B328" s="7" t="s">
        <v>324</v>
      </c>
      <c r="C328" s="5"/>
      <c r="D328" s="6" t="s">
        <v>11</v>
      </c>
      <c r="E328" s="6">
        <v>0.1</v>
      </c>
      <c r="F328" s="6">
        <v>0.1</v>
      </c>
      <c r="G328" s="33"/>
      <c r="H328" s="20">
        <f t="shared" si="42"/>
        <v>0</v>
      </c>
      <c r="I328" s="23"/>
      <c r="J328" s="21">
        <f t="shared" si="41"/>
        <v>0</v>
      </c>
      <c r="K328" s="23">
        <f t="shared" si="38"/>
        <v>0</v>
      </c>
    </row>
    <row r="329" spans="1:11" ht="24.75" customHeight="1" x14ac:dyDescent="0.25">
      <c r="A329" s="4" t="s">
        <v>393</v>
      </c>
      <c r="B329" s="7" t="s">
        <v>325</v>
      </c>
      <c r="C329" s="5"/>
      <c r="D329" s="6" t="s">
        <v>11</v>
      </c>
      <c r="E329" s="6">
        <v>0.1</v>
      </c>
      <c r="F329" s="6">
        <v>0.1</v>
      </c>
      <c r="G329" s="33"/>
      <c r="H329" s="20">
        <f t="shared" si="42"/>
        <v>0</v>
      </c>
      <c r="I329" s="23"/>
      <c r="J329" s="21">
        <f>F329*I329</f>
        <v>0</v>
      </c>
      <c r="K329" s="23">
        <f t="shared" si="38"/>
        <v>0</v>
      </c>
    </row>
    <row r="330" spans="1:11" ht="24.75" customHeight="1" x14ac:dyDescent="0.25">
      <c r="A330" s="4" t="s">
        <v>394</v>
      </c>
      <c r="B330" s="7" t="s">
        <v>326</v>
      </c>
      <c r="C330" s="5"/>
      <c r="D330" s="6" t="s">
        <v>177</v>
      </c>
      <c r="E330" s="6" t="s">
        <v>327</v>
      </c>
      <c r="F330" s="40"/>
      <c r="G330" s="33"/>
      <c r="H330" s="20">
        <f t="shared" si="42"/>
        <v>0</v>
      </c>
      <c r="I330" s="23"/>
      <c r="J330" s="21">
        <f>F330*I330</f>
        <v>0</v>
      </c>
      <c r="K330" s="23">
        <f t="shared" si="38"/>
        <v>0</v>
      </c>
    </row>
    <row r="331" spans="1:11" ht="24.75" customHeight="1" x14ac:dyDescent="0.25">
      <c r="A331" s="4" t="s">
        <v>395</v>
      </c>
      <c r="B331" s="7" t="s">
        <v>328</v>
      </c>
      <c r="C331" s="5"/>
      <c r="D331" s="6" t="s">
        <v>177</v>
      </c>
      <c r="E331" s="6" t="s">
        <v>329</v>
      </c>
      <c r="F331" s="40"/>
      <c r="G331" s="33"/>
      <c r="H331" s="20">
        <f t="shared" si="42"/>
        <v>0</v>
      </c>
      <c r="I331" s="23"/>
      <c r="J331" s="21">
        <f t="shared" si="41"/>
        <v>0</v>
      </c>
      <c r="K331" s="23">
        <f t="shared" si="38"/>
        <v>0</v>
      </c>
    </row>
    <row r="332" spans="1:11" ht="24.75" customHeight="1" x14ac:dyDescent="0.25">
      <c r="A332" s="4" t="s">
        <v>396</v>
      </c>
      <c r="B332" s="7" t="s">
        <v>330</v>
      </c>
      <c r="C332" s="5"/>
      <c r="D332" s="6" t="s">
        <v>177</v>
      </c>
      <c r="E332" s="6" t="s">
        <v>331</v>
      </c>
      <c r="F332" s="40"/>
      <c r="G332" s="33"/>
      <c r="H332" s="20">
        <f t="shared" si="42"/>
        <v>0</v>
      </c>
      <c r="I332" s="23"/>
      <c r="J332" s="21">
        <f t="shared" si="41"/>
        <v>0</v>
      </c>
      <c r="K332" s="23">
        <f t="shared" si="38"/>
        <v>0</v>
      </c>
    </row>
    <row r="333" spans="1:11" ht="31.5" customHeight="1" x14ac:dyDescent="0.25">
      <c r="A333" s="47" t="s">
        <v>581</v>
      </c>
      <c r="B333" s="48"/>
      <c r="C333" s="49"/>
      <c r="D333" s="6"/>
      <c r="E333" s="6"/>
      <c r="F333" s="6"/>
      <c r="G333" s="23"/>
      <c r="H333" s="20">
        <f t="shared" si="42"/>
        <v>0</v>
      </c>
      <c r="I333" s="23"/>
      <c r="J333" s="21">
        <f>F333*I333</f>
        <v>0</v>
      </c>
      <c r="K333" s="33"/>
    </row>
    <row r="334" spans="1:11" ht="31.5" customHeight="1" x14ac:dyDescent="0.25">
      <c r="A334" s="47" t="s">
        <v>582</v>
      </c>
      <c r="B334" s="48"/>
      <c r="C334" s="49"/>
      <c r="D334" s="6"/>
      <c r="E334" s="6"/>
      <c r="F334" s="6"/>
      <c r="G334" s="23"/>
      <c r="H334" s="20">
        <f t="shared" si="42"/>
        <v>0</v>
      </c>
      <c r="I334" s="23"/>
      <c r="J334" s="21">
        <f t="shared" si="41"/>
        <v>0</v>
      </c>
      <c r="K334" s="33"/>
    </row>
    <row r="335" spans="1:11" ht="31.5" customHeight="1" x14ac:dyDescent="0.25">
      <c r="A335" s="47" t="s">
        <v>583</v>
      </c>
      <c r="B335" s="48"/>
      <c r="C335" s="49"/>
      <c r="D335" s="6"/>
      <c r="E335" s="6"/>
      <c r="F335" s="6"/>
      <c r="G335" s="23"/>
      <c r="H335" s="20">
        <f t="shared" si="42"/>
        <v>0</v>
      </c>
      <c r="I335" s="23"/>
      <c r="J335" s="21">
        <f t="shared" si="41"/>
        <v>0</v>
      </c>
      <c r="K335" s="33"/>
    </row>
    <row r="336" spans="1:11" ht="31.5" customHeight="1" x14ac:dyDescent="0.25">
      <c r="A336" s="43" t="s">
        <v>584</v>
      </c>
      <c r="B336" s="44"/>
      <c r="C336" s="45"/>
      <c r="D336" s="15"/>
      <c r="E336" s="15"/>
      <c r="F336" s="15"/>
      <c r="G336" s="15"/>
      <c r="H336" s="27">
        <f>SUM(H11:H335)</f>
        <v>0</v>
      </c>
      <c r="I336" s="15"/>
      <c r="J336" s="27">
        <f>SUM(J11:J335)</f>
        <v>0</v>
      </c>
      <c r="K336" s="27">
        <f>SUM(K11:K335)</f>
        <v>0</v>
      </c>
    </row>
    <row r="337" spans="1:11" ht="24.75" customHeight="1" x14ac:dyDescent="0.25">
      <c r="A337" s="41" t="s">
        <v>574</v>
      </c>
      <c r="B337" s="41"/>
      <c r="C337" s="41"/>
      <c r="D337" s="41"/>
      <c r="E337" s="41"/>
      <c r="F337" s="31"/>
      <c r="G337" s="46"/>
      <c r="H337" s="46"/>
      <c r="I337" s="46"/>
      <c r="J337" s="46"/>
      <c r="K337" s="46"/>
    </row>
    <row r="338" spans="1:11" ht="24.75" customHeight="1" x14ac:dyDescent="0.25">
      <c r="A338" s="41" t="s">
        <v>575</v>
      </c>
      <c r="B338" s="41"/>
      <c r="C338" s="41"/>
      <c r="D338" s="41"/>
      <c r="E338" s="41"/>
      <c r="F338" s="31"/>
      <c r="G338" s="46"/>
      <c r="H338" s="46"/>
      <c r="I338" s="46"/>
      <c r="J338" s="46"/>
      <c r="K338" s="46"/>
    </row>
    <row r="339" spans="1:11" ht="24.75" customHeight="1" x14ac:dyDescent="0.25">
      <c r="A339" s="41" t="s">
        <v>576</v>
      </c>
      <c r="B339" s="41"/>
      <c r="C339" s="41"/>
      <c r="D339" s="41"/>
      <c r="E339" s="41"/>
      <c r="F339" s="31"/>
      <c r="G339" s="46"/>
      <c r="H339" s="46"/>
      <c r="I339" s="46"/>
      <c r="J339" s="46"/>
      <c r="K339" s="46"/>
    </row>
    <row r="340" spans="1:11" ht="24.75" customHeight="1" x14ac:dyDescent="0.25">
      <c r="A340" s="41" t="s">
        <v>577</v>
      </c>
      <c r="B340" s="41"/>
      <c r="C340" s="41"/>
      <c r="D340" s="41"/>
      <c r="E340" s="41"/>
      <c r="F340" s="31"/>
      <c r="G340" s="46"/>
      <c r="H340" s="46"/>
      <c r="I340" s="46"/>
      <c r="J340" s="46"/>
      <c r="K340" s="46"/>
    </row>
    <row r="341" spans="1:11" ht="24.75" customHeight="1" x14ac:dyDescent="0.25">
      <c r="A341" s="41" t="s">
        <v>578</v>
      </c>
      <c r="B341" s="41"/>
      <c r="C341" s="41"/>
      <c r="D341" s="41"/>
      <c r="E341" s="41"/>
      <c r="F341" s="31"/>
      <c r="G341" s="46"/>
      <c r="H341" s="46"/>
      <c r="I341" s="46"/>
      <c r="J341" s="46"/>
      <c r="K341" s="46"/>
    </row>
    <row r="342" spans="1:11" ht="24.75" customHeight="1" x14ac:dyDescent="0.25">
      <c r="A342" s="41" t="s">
        <v>579</v>
      </c>
      <c r="B342" s="41"/>
      <c r="C342" s="41"/>
      <c r="D342" s="41"/>
      <c r="E342" s="41"/>
      <c r="F342" s="31"/>
      <c r="G342" s="46"/>
      <c r="H342" s="46"/>
      <c r="I342" s="46"/>
      <c r="J342" s="46"/>
      <c r="K342" s="46"/>
    </row>
    <row r="343" spans="1:11" ht="24.75" customHeight="1" x14ac:dyDescent="0.25">
      <c r="A343" s="41" t="s">
        <v>580</v>
      </c>
      <c r="B343" s="41"/>
      <c r="C343" s="41"/>
      <c r="D343" s="41"/>
      <c r="E343" s="41"/>
      <c r="F343" s="31"/>
      <c r="G343" s="42"/>
      <c r="H343" s="42"/>
      <c r="I343" s="42"/>
      <c r="J343" s="42"/>
      <c r="K343" s="42"/>
    </row>
  </sheetData>
  <mergeCells count="23">
    <mergeCell ref="C4:D4"/>
    <mergeCell ref="C5:D5"/>
    <mergeCell ref="C6:D6"/>
    <mergeCell ref="B2:J2"/>
    <mergeCell ref="A333:C333"/>
    <mergeCell ref="G5:J5"/>
    <mergeCell ref="A334:C334"/>
    <mergeCell ref="A335:C335"/>
    <mergeCell ref="A337:E337"/>
    <mergeCell ref="G337:K337"/>
    <mergeCell ref="A342:E342"/>
    <mergeCell ref="G342:K342"/>
    <mergeCell ref="A343:E343"/>
    <mergeCell ref="G343:K343"/>
    <mergeCell ref="A336:C336"/>
    <mergeCell ref="A338:E338"/>
    <mergeCell ref="G338:K338"/>
    <mergeCell ref="A339:E339"/>
    <mergeCell ref="G339:K339"/>
    <mergeCell ref="A340:E340"/>
    <mergeCell ref="G340:K340"/>
    <mergeCell ref="A341:E341"/>
    <mergeCell ref="G341:K3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2025-02-06T06:44:53Z</dcterms:modified>
</cp:coreProperties>
</file>