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ВОР" sheetId="2" r:id="rId1"/>
  </sheets>
  <calcPr calcId="162913"/>
</workbook>
</file>

<file path=xl/calcChain.xml><?xml version="1.0" encoding="utf-8"?>
<calcChain xmlns="http://schemas.openxmlformats.org/spreadsheetml/2006/main">
  <c r="H128" i="2" l="1"/>
  <c r="H132" i="2"/>
  <c r="I132" i="2" s="1"/>
  <c r="J132" i="2" s="1"/>
  <c r="H134" i="2"/>
  <c r="H133" i="2"/>
  <c r="I133" i="2" s="1"/>
  <c r="H129" i="2"/>
  <c r="H131" i="2"/>
  <c r="H127" i="2"/>
  <c r="H130" i="2"/>
  <c r="I130" i="2" s="1"/>
  <c r="J130" i="2" s="1"/>
  <c r="I134" i="2" l="1"/>
  <c r="J134" i="2" s="1"/>
  <c r="I131" i="2"/>
  <c r="J131" i="2" s="1"/>
  <c r="J133" i="2"/>
  <c r="I127" i="2"/>
  <c r="J127" i="2" s="1"/>
  <c r="I129" i="2"/>
  <c r="J129" i="2" s="1"/>
  <c r="I128" i="2"/>
  <c r="J128" i="2" s="1"/>
  <c r="H135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68" i="2" l="1"/>
  <c r="L69" i="2"/>
  <c r="L70" i="2"/>
  <c r="L71" i="2"/>
  <c r="L72" i="2"/>
  <c r="L44" i="2" l="1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43" i="2"/>
</calcChain>
</file>

<file path=xl/sharedStrings.xml><?xml version="1.0" encoding="utf-8"?>
<sst xmlns="http://schemas.openxmlformats.org/spreadsheetml/2006/main" count="459" uniqueCount="251">
  <si>
    <t>Примечание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</si>
  <si>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</si>
  <si>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</si>
  <si>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</si>
  <si>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</si>
  <si>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</si>
  <si>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Наименование</t>
  </si>
  <si>
    <t>Ед. изм.</t>
  </si>
  <si>
    <t>Кол-во</t>
  </si>
  <si>
    <t>№ п/п</t>
  </si>
  <si>
    <t>ООО "АЭРОТЕРМИНАЛ"</t>
  </si>
  <si>
    <t>Обозначение, тип, марка, артикул</t>
  </si>
  <si>
    <t>м</t>
  </si>
  <si>
    <t>компл.</t>
  </si>
  <si>
    <t>шт.</t>
  </si>
  <si>
    <t>Оборудование</t>
  </si>
  <si>
    <t>Материалы</t>
  </si>
  <si>
    <t>Кабельная продукция</t>
  </si>
  <si>
    <t>«Электрокабель» Кольчугинский завод</t>
  </si>
  <si>
    <t>КВТ</t>
  </si>
  <si>
    <t>Россия</t>
  </si>
  <si>
    <t>Монтажные работы</t>
  </si>
  <si>
    <t>Монтаж оборудования</t>
  </si>
  <si>
    <t>Монтаж кабелей</t>
  </si>
  <si>
    <t xml:space="preserve">контрактный пакет:                                                                     </t>
  </si>
  <si>
    <t>ВРУ</t>
  </si>
  <si>
    <t>Изделия и материалы</t>
  </si>
  <si>
    <t>оборудование поз. 1</t>
  </si>
  <si>
    <t xml:space="preserve">Монтаж кабельных конструкций </t>
  </si>
  <si>
    <t>Вес ед., кг</t>
  </si>
  <si>
    <t>Вес общ., кг</t>
  </si>
  <si>
    <t>т</t>
  </si>
  <si>
    <t>шт</t>
  </si>
  <si>
    <t>1604 "Защитное сооружение гражданской обороны"</t>
  </si>
  <si>
    <r>
      <t xml:space="preserve">работ по монтажу электротехнического оборудования 
</t>
    </r>
    <r>
      <rPr>
        <sz val="11"/>
        <rFont val="Times New Roman"/>
        <family val="1"/>
        <charset val="204"/>
      </rPr>
      <t>защитного сооогружения гражданской обороны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(1322-Эт2-6-ЭМ1</t>
    </r>
    <r>
      <rPr>
        <sz val="11"/>
        <color theme="1"/>
        <rFont val="Times New Roman"/>
        <family val="1"/>
        <charset val="204"/>
      </rPr>
      <t>)</t>
    </r>
  </si>
  <si>
    <t>160402 "Система электроснабжения"</t>
  </si>
  <si>
    <t>Шкаф нвесной вводно-распределительный, согласно принципиальной однолинейной схеме и требованиям к НКУ</t>
  </si>
  <si>
    <t>Панель противопожарных устройств навесная, согласно принципиальной однолинейной схеме и требованиям к НКУ</t>
  </si>
  <si>
    <t>Счётчик учёта электрической энергии ПСЧ-4ТМ.05МК.10</t>
  </si>
  <si>
    <t>Ящик управления электродвигателем Я 5111-2574 1.1 кВт</t>
  </si>
  <si>
    <t>Ящик управления электродвигателем Я 5111-2774 2.2 кВт</t>
  </si>
  <si>
    <t>Ящик управления электродвигателем Я 5111-2974 3 кВт</t>
  </si>
  <si>
    <t>Техноэнерго</t>
  </si>
  <si>
    <t>ППУ</t>
  </si>
  <si>
    <t>ШУ-1, ШУ-2</t>
  </si>
  <si>
    <t>ЩУ-В1, ЩУ-В5</t>
  </si>
  <si>
    <t>ЩУ-П1, ЩУ-В2, 
ЩУ- В3, ЩУ-В4</t>
  </si>
  <si>
    <t>ЩУ-П1*, ЩУ-П2, 
ЩУ-П3, ЩУН</t>
  </si>
  <si>
    <t>ППГнг(А)-HF-0.66 - 3х2.5; ГОСТ 31996-2012</t>
  </si>
  <si>
    <t>ППГнг(А)-HF-0.66 - 4х2.5; ГОСТ 31996-2012</t>
  </si>
  <si>
    <t>ППГнг(А)-HF-0.66 - 5х2.5; ГОСТ 31996-2012</t>
  </si>
  <si>
    <t>Кабель контрольный</t>
  </si>
  <si>
    <t>КППГнг(А)-HF 10х2.5</t>
  </si>
  <si>
    <t>Наконечник медный лужёный под опрессовку для сечения жилы 2.5 мм2</t>
  </si>
  <si>
    <t>ТМЛ</t>
  </si>
  <si>
    <t>Наконечник медный лужёный под опрессовку для сечения жилы 10 мм2</t>
  </si>
  <si>
    <t>Кабель силовой с медными жилами, не распространяющий горение, с изоляцией и оболочкой из полимерных композиций, не содержащих галогенов</t>
  </si>
  <si>
    <t>Кабель силовой огнестойкий с медными жилами, не распространяющий го-рение, с изоляцией и оболочкой из полимерных композиций, не содержащих галогенов</t>
  </si>
  <si>
    <t>Лестничный лоток 50х200, L3000</t>
  </si>
  <si>
    <t>Лестничный лоток 50х300, L3000</t>
  </si>
  <si>
    <t>Лестничный лоток 50х500, L3000</t>
  </si>
  <si>
    <t>Лоток перфорированный 100х50 L3000 толщ.1,2 мм</t>
  </si>
  <si>
    <t>Лоток перфорированный 200х50 L3000 толщ.1,2 мм</t>
  </si>
  <si>
    <t>Лоток перфорированный 400х50 L3000 толщ.1,2 мм</t>
  </si>
  <si>
    <t>Лоток перфорированный 500х50 L3000 толщ.1,2 мм</t>
  </si>
  <si>
    <t>Горизонтальный изменяемый угол СРО 0-45град. 50х100, 1,2 мм, в комплекте с крепежными элементами</t>
  </si>
  <si>
    <t>Горизонтальный изменяемый угол СРО 0-45град. 50х200, 1,2 мм, в комплекте с крепежными элементами</t>
  </si>
  <si>
    <t>Ответвитель Т-образный 50х200, 1,2 мм, в комплекте с крепежными элементами</t>
  </si>
  <si>
    <t>Ответвитель Т-образный 50х500, 1,2 мм, в комплекте с крепежными элементами</t>
  </si>
  <si>
    <t>Т-ответвитель 50х300 R300</t>
  </si>
  <si>
    <t>Т-ответвитель 50х500 R300</t>
  </si>
  <si>
    <t>Угол вертикальный внешний 90 градусов 50х100, 1,2 мм, в комплекте с крепежными элементами</t>
  </si>
  <si>
    <t>Угол вертикальный шарнирный 50х300 универсальный</t>
  </si>
  <si>
    <t>Угол вертикальный шарнирный 50х500 универсальный</t>
  </si>
  <si>
    <t>Угол горизонтальный 90 50x200 R300</t>
  </si>
  <si>
    <t>Угол горизонтальный 90 50x300 R300</t>
  </si>
  <si>
    <t>Угол горизонтальный 90 градусов 50х100, 1,2 мм, в комплплекте с крепежными элементами</t>
  </si>
  <si>
    <t>Упрощенная редукция 100мм, Н50</t>
  </si>
  <si>
    <t>Упрощенная редукция 200мм, Н50</t>
  </si>
  <si>
    <t>Упрощенная редукция 300мм, Н50</t>
  </si>
  <si>
    <t>Крышка на лоток шириной 100 мм, L 3000, толщ. 1,2мм</t>
  </si>
  <si>
    <t>LL5020</t>
  </si>
  <si>
    <t>LL5030</t>
  </si>
  <si>
    <t>LL5050</t>
  </si>
  <si>
    <t>SVN510K</t>
  </si>
  <si>
    <t>уп.</t>
  </si>
  <si>
    <t>SVN520K</t>
  </si>
  <si>
    <t>STN520K</t>
  </si>
  <si>
    <t>STN550K</t>
  </si>
  <si>
    <t>LT5303</t>
  </si>
  <si>
    <t>LT5305</t>
  </si>
  <si>
    <t>SON510K</t>
  </si>
  <si>
    <t>LE5003</t>
  </si>
  <si>
    <t>LE5005</t>
  </si>
  <si>
    <t>LC5320</t>
  </si>
  <si>
    <t>LC5330</t>
  </si>
  <si>
    <t>SDN510K</t>
  </si>
  <si>
    <t>LR5100</t>
  </si>
  <si>
    <t>LR5200</t>
  </si>
  <si>
    <t>LR5300</t>
  </si>
  <si>
    <t>DKC</t>
  </si>
  <si>
    <t>Труба ПЛЛ гибкая гофр. не содержит галогенов д.25мм, ПВ-0, с протяжкой</t>
  </si>
  <si>
    <t>Труба ПЛЛ гибкая гофр. не содержит галогенов д.32мм, ПВ-0, с протяжкой</t>
  </si>
  <si>
    <t>Держатель оцинкованный двусторонний, д.32мм, с крепежными отверстиями 8,5 х 6 мм</t>
  </si>
  <si>
    <t>Плита из минерального волокна с огнестойким покрытием, 1000х500х52 мм</t>
  </si>
  <si>
    <t>Огнестойкий герметик, ведро 10 кг</t>
  </si>
  <si>
    <t>Огнестойкий герметик, картридж 300 мл</t>
  </si>
  <si>
    <t>Комплект (2 баллона пены DN1201 + пистолет DN1202)</t>
  </si>
  <si>
    <t>DP1201</t>
  </si>
  <si>
    <t>DS1201</t>
  </si>
  <si>
    <t>DS1202</t>
  </si>
  <si>
    <t>DN1220</t>
  </si>
  <si>
    <t xml:space="preserve">Держатель с защелкой и дюбелем Express, д.25мм </t>
  </si>
  <si>
    <t>Средства индивидуальной защиты (СИЗ)</t>
  </si>
  <si>
    <t xml:space="preserve">Перчатки диэлектрические резиновые номер 4 </t>
  </si>
  <si>
    <t>Галоши диэлектрические размер 300/315 для обуви размером 43-44</t>
  </si>
  <si>
    <t>Коврик диэлектрический 500х500мм до 15 кВ</t>
  </si>
  <si>
    <t xml:space="preserve">Очки "ТРУД" Т-01 защитные открытые </t>
  </si>
  <si>
    <t xml:space="preserve">Огнетушитель ОУ-3 ВСЕ углекислотный </t>
  </si>
  <si>
    <t xml:space="preserve">Указатель напряжения УННУ40-1000В 40-1000В </t>
  </si>
  <si>
    <t xml:space="preserve">Заземление ПЗРУ-1Д переносное для распределительных устройств до 1кВ </t>
  </si>
  <si>
    <t xml:space="preserve">Боты диэлектрические до 15кВ </t>
  </si>
  <si>
    <t xml:space="preserve">Каска СОМ3-55 FavoriT 75514 оранжевая универсальный размер </t>
  </si>
  <si>
    <t>Набор плакатов</t>
  </si>
  <si>
    <t xml:space="preserve">Аптечка для оказания первой мед. помощи </t>
  </si>
  <si>
    <t>Рамка для схемы РУНН</t>
  </si>
  <si>
    <t>Полка инвентарная</t>
  </si>
  <si>
    <t>Лестница переносная</t>
  </si>
  <si>
    <t>Лампа переносная ремонтного освещения с защитной сеткой, вилкой, шнуром 10м</t>
  </si>
  <si>
    <t>Противогаз, шлем-маска</t>
  </si>
  <si>
    <t>Клещи</t>
  </si>
  <si>
    <t>пара</t>
  </si>
  <si>
    <t>20.00.0</t>
  </si>
  <si>
    <t>ЭСИ-103.00.0</t>
  </si>
  <si>
    <t>ЭСИ-36.00.0</t>
  </si>
  <si>
    <t>ПЛС</t>
  </si>
  <si>
    <t>Ц4502</t>
  </si>
  <si>
    <t xml:space="preserve"> Эласто-Мет</t>
  </si>
  <si>
    <t xml:space="preserve"> РТИ Ростов на Дону</t>
  </si>
  <si>
    <t>РЕАХИМ Дзержинск</t>
  </si>
  <si>
    <t>Пожтехника Торжок</t>
  </si>
  <si>
    <t>Электроприбор Краснодар</t>
  </si>
  <si>
    <t>Диэлектрик Москва</t>
  </si>
  <si>
    <t>РТИ Ярославль</t>
  </si>
  <si>
    <t>РОСОМ3 Суксун</t>
  </si>
  <si>
    <t>монтаж не требуется</t>
  </si>
  <si>
    <t>Кабель силовой ППГнг(А)-HF-0.66 - 3х2.5</t>
  </si>
  <si>
    <t>Кабель силовой ППГнг(А)-HF-0.66 - 4х2.5</t>
  </si>
  <si>
    <t>Кабель силовой ВВГнг(А)-LS - 3х10</t>
  </si>
  <si>
    <t>Кабель контрольный КППГнг(А)-HF 10х2.5</t>
  </si>
  <si>
    <t>материалы поз. 7, 10</t>
  </si>
  <si>
    <t>оборудование поз. 2</t>
  </si>
  <si>
    <t>Шкаф навесной вводно-распределительный. Габариты ВxШxГ, 1000×600×300 мм</t>
  </si>
  <si>
    <t>Шкаф навесной вводно-распределительный. Габариты ВxШxГ, 1200×800×300 мм</t>
  </si>
  <si>
    <t xml:space="preserve">Шкаф учёта ШУ1/Т </t>
  </si>
  <si>
    <t>Панель противопожарных устройств навесная
Габариты  ВxШxГ, 1200×800×300 мм</t>
  </si>
  <si>
    <t>оборудование поз. 3</t>
  </si>
  <si>
    <t>оборудование поз. 4</t>
  </si>
  <si>
    <t>оборудование поз. 5-7</t>
  </si>
  <si>
    <t>Шкаф учёта ШУ1/Т. Габариты 600 x 400 x 155 мм</t>
  </si>
  <si>
    <t>Ящик управления электродвигателем Я 5111-2774. Габариты 400 x 300 x 220 мм</t>
  </si>
  <si>
    <t>Труба ПЛЛ гибкая гофр. не содержит галогенов д.25 мм</t>
  </si>
  <si>
    <t>Труба ПЛЛ гибкая гофр. не содержит галогенов д.32 мм</t>
  </si>
  <si>
    <t>Перегородка кабельная огнестойкая, 1000х500х52 мм</t>
  </si>
  <si>
    <t>ППГнг(А)-HF-0.66 - 5х4; ГОСТ 31996-2012</t>
  </si>
  <si>
    <t>ВВГнг(А)-HF-0.66 -5х10; ГОСТ 31996-2012</t>
  </si>
  <si>
    <t>ВВГнг(А)-HF-0.66 - 5х16; ГОСТ 31996-2012</t>
  </si>
  <si>
    <t>ППГнг(А)-FRHF-0.66 - 3х1.5; ГОСТ 31996-2012</t>
  </si>
  <si>
    <t>ППГнг(А)-FRHF-0.66 - 3х2.5; ГОСТ 31996-2012</t>
  </si>
  <si>
    <t>ВВГнг(А)-FRHF-3х10; ГОСТ 31996-2012</t>
  </si>
  <si>
    <t>ВВГнг(А)-FRHF-3х16; ГОСТ 31996-2012</t>
  </si>
  <si>
    <t>Наконечник медный лужёный под опрессовку для сечения жилы 4 мм2</t>
  </si>
  <si>
    <t>Наконечник медный лужёный под опрессовку для сечения жилы 16 мм2</t>
  </si>
  <si>
    <t>Труба стальная водогазопроводная д. 20, толщина стенки 2.8</t>
  </si>
  <si>
    <t>Проходная Втулка В 22 ГОФРОМАТИК для труб</t>
  </si>
  <si>
    <t>Консоль универсальная усиленная осн. 300 мм</t>
  </si>
  <si>
    <t>П-образный профиль PSM BPM29, толщ.2,5 мм</t>
  </si>
  <si>
    <t>Шпилька М10</t>
  </si>
  <si>
    <t>Шпилька М8</t>
  </si>
  <si>
    <t>BBN6030</t>
  </si>
  <si>
    <t>кг</t>
  </si>
  <si>
    <t>АО ДКС</t>
  </si>
  <si>
    <t>Кабель силовой ППГнг(А)-HF-0.66 - 5х2.5</t>
  </si>
  <si>
    <t>Кабель силовой ППГнг(А)-HF-0.66 - 5х4</t>
  </si>
  <si>
    <t>Кабель контрольный КППГнг(А)-HF 3х2.5</t>
  </si>
  <si>
    <t>Кабель силовой ВВГнг(А)-HF - 5х10</t>
  </si>
  <si>
    <t>Кабель силовой ВВГнг(А)-HF - 5х16</t>
  </si>
  <si>
    <t>Кабель силовой ППГнг(А)-FRHF-0.66 - 3х1.5</t>
  </si>
  <si>
    <t>Кабель силовой ВВГнг(А)-FRHF-3х16</t>
  </si>
  <si>
    <t>материалы поз. 1, 12</t>
  </si>
  <si>
    <t>материалы поз. 2, 12</t>
  </si>
  <si>
    <t>материалы поз. 3, 12</t>
  </si>
  <si>
    <t xml:space="preserve">материалы поз. 8, 12 </t>
  </si>
  <si>
    <t>материалы поз. 11</t>
  </si>
  <si>
    <t>материалы поз. 4, 13</t>
  </si>
  <si>
    <t>материалы поз. 5, 14</t>
  </si>
  <si>
    <t xml:space="preserve">материалы поз. 9, 14 </t>
  </si>
  <si>
    <t>материалы поз. 10, 15</t>
  </si>
  <si>
    <t xml:space="preserve">материалы поз. 6, 15 </t>
  </si>
  <si>
    <t>материалы поз. 47, 50</t>
  </si>
  <si>
    <t>материалы поз. 48, 49</t>
  </si>
  <si>
    <t>материалы поз. 51 - 54</t>
  </si>
  <si>
    <t>материалы поз. 55 - 56</t>
  </si>
  <si>
    <t>Кабельные проходки через стены</t>
  </si>
  <si>
    <t>Усиленная консоль 300 мм</t>
  </si>
  <si>
    <t>Скоба SPC под лоток осн.100 мм</t>
  </si>
  <si>
    <t>Стеновое крепление лотка (кронштейн)</t>
  </si>
  <si>
    <t>Прижим кабельного лотка</t>
  </si>
  <si>
    <t>BBH6030</t>
  </si>
  <si>
    <t>BMT1010</t>
  </si>
  <si>
    <t>LP5000</t>
  </si>
  <si>
    <t>LP1000</t>
  </si>
  <si>
    <t>Пластина крепежная GSV H50 (4 шт.) в комплекте с метизами, необходимымидля монтажа</t>
  </si>
  <si>
    <t>30013K</t>
  </si>
  <si>
    <t>зам. по изм.3</t>
  </si>
  <si>
    <t>изм.3</t>
  </si>
  <si>
    <t>Метизные изделия (гайки, шайбы, болты, анкеры)</t>
  </si>
  <si>
    <t>Крышка на лоток шириной 200 мм, L 3000, толщ. 1,2мм</t>
  </si>
  <si>
    <t>Крышка на лоток шириной 400 мм, L 3000, толщ. 1,2мм</t>
  </si>
  <si>
    <t>Опор</t>
  </si>
  <si>
    <t>Метизн.</t>
  </si>
  <si>
    <t>Лестничный лоток 200 мм</t>
  </si>
  <si>
    <t>Лестничный лоток 300 мм</t>
  </si>
  <si>
    <t>Лестничный лоток 500 мм</t>
  </si>
  <si>
    <t>Лоток перфорированный 100 мм</t>
  </si>
  <si>
    <t>Лоток перфорированный 200 мм</t>
  </si>
  <si>
    <t>Лоток перфорированный 400 мм</t>
  </si>
  <si>
    <t>Лоток перфорированный 500 мм</t>
  </si>
  <si>
    <t>Опорные конструкции для кабельных лотков</t>
  </si>
  <si>
    <t>вес, кг</t>
  </si>
  <si>
    <t>метизы, кг</t>
  </si>
  <si>
    <t>всего констр плюс метизы в т</t>
  </si>
  <si>
    <t>материалы поз.  16, 28, 46</t>
  </si>
  <si>
    <t>материалы поз.  17, 27, 30, 32, 33, 37, 46</t>
  </si>
  <si>
    <t>материалы поз.  18, 31, 46</t>
  </si>
  <si>
    <t>материалы поз.  19, 23, 29, 34, 35, 38, 46</t>
  </si>
  <si>
    <t>материалы поз.  20, 24, 25, 36, 39, 46</t>
  </si>
  <si>
    <t>материалы поз.  21, 40, 46</t>
  </si>
  <si>
    <t>материалы поз.  22, 26, 46</t>
  </si>
  <si>
    <t xml:space="preserve">материалы поз. 41 - 45, 57 - 60, 46 </t>
  </si>
  <si>
    <t xml:space="preserve">главный аналитик:              _____________________________     </t>
  </si>
  <si>
    <t>С.С. Сенцов</t>
  </si>
  <si>
    <t>Утверждаю:</t>
  </si>
  <si>
    <t>Директор по производству</t>
  </si>
  <si>
    <t>______________________________В.Г. Коктыш</t>
  </si>
  <si>
    <t>"___________"  __________________ 2024 г.</t>
  </si>
  <si>
    <t>№ 16-C021 "Устройство зданий ЗСГО, Кинологического комплекса, КПП №1, АПС–2"</t>
  </si>
  <si>
    <t>Разработал:</t>
  </si>
  <si>
    <t>Главный специалист по электроснабжению АВК</t>
  </si>
  <si>
    <t>П.С. Тузовский</t>
  </si>
  <si>
    <t>ВЕДОМОСТЬ ОБЪЕМОВ РАБОТ № 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</si>
</sst>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7" fillId="0" borderId="0"/>
  </cellStyleXfs>
  <cellXfs count="6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0" borderId="0" xfId="1"/>
    <xf numFmtId="0" fontId="5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vertical="center" wrapText="1"/>
    </xf>
    <xf numFmtId="0" fontId="2" fillId="3" borderId="4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right" vertical="top"/>
    </xf>
    <xf numFmtId="0" fontId="8" fillId="5" borderId="0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6" borderId="0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49" fontId="10" fillId="0" borderId="0" xfId="0" applyNumberFormat="1" applyFont="1" applyAlignment="1">
      <alignment vertical="center" wrapText="1"/>
    </xf>
    <xf numFmtId="0" fontId="14" fillId="7" borderId="0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49" fontId="0" fillId="0" borderId="0" xfId="0" applyNumberFormat="1"/>
    <xf numFmtId="49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153"/>
  <sheetViews>
    <sheetView tabSelected="1" zoomScaleNormal="100" zoomScaleSheetLayoutView="85" workbookViewId="0">
      <selection activeCell="A9" sqref="A9:F9"/>
    </sheetView>
  </sheetViews>
  <sheetFormatPr defaultColWidth="9.140625" defaultRowHeight="15" x14ac:dyDescent="0.25"/>
  <cols>
    <col min="1" max="1" width="5.140625" style="1" customWidth="1"/>
    <col min="2" max="2" width="50.85546875" style="1" customWidth="1"/>
    <col min="3" max="3" width="23.42578125" style="1" customWidth="1"/>
    <col min="4" max="4" width="11.28515625" style="1" customWidth="1"/>
    <col min="5" max="5" width="11" style="1" customWidth="1"/>
    <col min="6" max="6" width="20.85546875" style="1" customWidth="1"/>
    <col min="7" max="7" width="12.28515625" style="1" customWidth="1"/>
    <col min="8" max="8" width="14.7109375" style="1" customWidth="1"/>
    <col min="9" max="9" width="9.140625" style="1"/>
    <col min="10" max="10" width="15.140625" style="1" customWidth="1"/>
    <col min="11" max="11" width="10.28515625" style="1" customWidth="1"/>
    <col min="12" max="12" width="10.85546875" style="1" customWidth="1"/>
    <col min="13" max="13" width="16" style="1" customWidth="1"/>
    <col min="14" max="14" width="15.140625" style="1" customWidth="1"/>
    <col min="15" max="16384" width="9.140625" style="1"/>
  </cols>
  <sheetData>
    <row r="1" spans="1:6" x14ac:dyDescent="0.25">
      <c r="C1" s="57"/>
      <c r="D1" s="61" t="s">
        <v>242</v>
      </c>
      <c r="E1" s="61"/>
      <c r="F1" s="61"/>
    </row>
    <row r="2" spans="1:6" x14ac:dyDescent="0.25">
      <c r="C2" s="57"/>
      <c r="D2" s="58"/>
      <c r="E2" s="58"/>
      <c r="F2" s="58" t="s">
        <v>243</v>
      </c>
    </row>
    <row r="3" spans="1:6" x14ac:dyDescent="0.25">
      <c r="C3" s="57"/>
      <c r="D3" s="62" t="s">
        <v>10</v>
      </c>
      <c r="E3" s="62"/>
      <c r="F3" s="62"/>
    </row>
    <row r="4" spans="1:6" x14ac:dyDescent="0.25">
      <c r="C4" s="57"/>
      <c r="D4" s="62" t="s">
        <v>244</v>
      </c>
      <c r="E4" s="62"/>
      <c r="F4" s="62"/>
    </row>
    <row r="5" spans="1:6" x14ac:dyDescent="0.25">
      <c r="C5" s="57"/>
    </row>
    <row r="6" spans="1:6" x14ac:dyDescent="0.25">
      <c r="C6" s="57"/>
      <c r="D6" s="63" t="s">
        <v>245</v>
      </c>
      <c r="E6" s="63"/>
      <c r="F6" s="63"/>
    </row>
    <row r="7" spans="1:6" ht="12" customHeight="1" x14ac:dyDescent="0.25">
      <c r="A7" s="7"/>
      <c r="B7" s="7"/>
      <c r="C7" s="7"/>
      <c r="D7" s="67"/>
      <c r="E7" s="67"/>
      <c r="F7" s="67"/>
    </row>
    <row r="8" spans="1:6" ht="10.9" customHeight="1" x14ac:dyDescent="0.25">
      <c r="A8" s="7"/>
      <c r="B8" s="7"/>
      <c r="C8" s="7"/>
      <c r="D8" s="67"/>
      <c r="E8" s="67"/>
      <c r="F8" s="67"/>
    </row>
    <row r="9" spans="1:6" ht="19.149999999999999" customHeight="1" x14ac:dyDescent="0.25">
      <c r="A9" s="64" t="s">
        <v>250</v>
      </c>
      <c r="B9" s="64"/>
      <c r="C9" s="64"/>
      <c r="D9" s="64"/>
      <c r="E9" s="64"/>
      <c r="F9" s="64"/>
    </row>
    <row r="10" spans="1:6" ht="42.6" customHeight="1" x14ac:dyDescent="0.25">
      <c r="A10" s="3" t="s">
        <v>1</v>
      </c>
      <c r="B10" s="3"/>
      <c r="C10" s="65" t="s">
        <v>34</v>
      </c>
      <c r="D10" s="65"/>
      <c r="E10" s="65"/>
      <c r="F10" s="65"/>
    </row>
    <row r="11" spans="1:6" ht="39" customHeight="1" x14ac:dyDescent="0.25">
      <c r="A11" s="3" t="s">
        <v>2</v>
      </c>
      <c r="B11" s="3"/>
      <c r="C11" s="65" t="s">
        <v>3</v>
      </c>
      <c r="D11" s="65"/>
      <c r="E11" s="65"/>
      <c r="F11" s="65"/>
    </row>
    <row r="12" spans="1:6" ht="31.9" customHeight="1" x14ac:dyDescent="0.25">
      <c r="A12" s="3" t="s">
        <v>4</v>
      </c>
      <c r="B12" s="3"/>
      <c r="C12" s="65" t="s">
        <v>33</v>
      </c>
      <c r="D12" s="65"/>
      <c r="E12" s="65"/>
      <c r="F12" s="65"/>
    </row>
    <row r="13" spans="1:6" ht="26.45" customHeight="1" x14ac:dyDescent="0.25">
      <c r="A13" s="3" t="s">
        <v>5</v>
      </c>
      <c r="B13" s="3"/>
      <c r="C13" s="10" t="s">
        <v>35</v>
      </c>
      <c r="D13" s="10"/>
      <c r="E13" s="10"/>
      <c r="F13" s="10"/>
    </row>
    <row r="14" spans="1:6" ht="24.6" customHeight="1" x14ac:dyDescent="0.25">
      <c r="A14" s="3" t="s">
        <v>240</v>
      </c>
      <c r="B14" s="3"/>
      <c r="C14" s="3" t="s">
        <v>241</v>
      </c>
      <c r="D14" s="3"/>
      <c r="E14" s="3"/>
      <c r="F14" s="3"/>
    </row>
    <row r="15" spans="1:6" ht="30.75" customHeight="1" x14ac:dyDescent="0.25">
      <c r="A15" s="66" t="s">
        <v>24</v>
      </c>
      <c r="B15" s="66"/>
      <c r="C15" s="66" t="s">
        <v>246</v>
      </c>
      <c r="D15" s="66"/>
      <c r="E15" s="66"/>
      <c r="F15" s="66"/>
    </row>
    <row r="16" spans="1:6" ht="29.45" customHeight="1" x14ac:dyDescent="0.25">
      <c r="A16" s="19" t="s">
        <v>9</v>
      </c>
      <c r="B16" s="19" t="s">
        <v>6</v>
      </c>
      <c r="C16" s="19" t="s">
        <v>11</v>
      </c>
      <c r="D16" s="19" t="s">
        <v>7</v>
      </c>
      <c r="E16" s="19" t="s">
        <v>8</v>
      </c>
      <c r="F16" s="19" t="s">
        <v>0</v>
      </c>
    </row>
    <row r="17" spans="1:155" ht="19.149999999999999" customHeight="1" x14ac:dyDescent="0.25">
      <c r="A17" s="35"/>
      <c r="B17" s="36" t="s">
        <v>15</v>
      </c>
      <c r="C17" s="37"/>
      <c r="D17" s="37"/>
      <c r="E17" s="37"/>
      <c r="F17" s="38"/>
    </row>
    <row r="18" spans="1:155" s="11" customFormat="1" ht="45" x14ac:dyDescent="0.25">
      <c r="A18" s="13">
        <v>1</v>
      </c>
      <c r="B18" s="27" t="s">
        <v>36</v>
      </c>
      <c r="C18" s="13" t="s">
        <v>25</v>
      </c>
      <c r="D18" s="13" t="s">
        <v>13</v>
      </c>
      <c r="E18" s="28">
        <v>1</v>
      </c>
      <c r="F18" s="13" t="s">
        <v>20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</row>
    <row r="19" spans="1:155" s="11" customFormat="1" ht="45" x14ac:dyDescent="0.25">
      <c r="A19" s="13">
        <v>2</v>
      </c>
      <c r="B19" s="27" t="s">
        <v>37</v>
      </c>
      <c r="C19" s="13" t="s">
        <v>43</v>
      </c>
      <c r="D19" s="13" t="s">
        <v>13</v>
      </c>
      <c r="E19" s="28">
        <v>1</v>
      </c>
      <c r="F19" s="13" t="s">
        <v>20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</row>
    <row r="20" spans="1:155" s="11" customFormat="1" ht="24.6" customHeight="1" x14ac:dyDescent="0.25">
      <c r="A20" s="13">
        <v>3</v>
      </c>
      <c r="B20" s="27" t="s">
        <v>154</v>
      </c>
      <c r="C20" s="13" t="s">
        <v>44</v>
      </c>
      <c r="D20" s="13" t="s">
        <v>32</v>
      </c>
      <c r="E20" s="28">
        <v>2</v>
      </c>
      <c r="F20" s="13" t="s">
        <v>20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</row>
    <row r="21" spans="1:155" s="11" customFormat="1" ht="30" x14ac:dyDescent="0.25">
      <c r="A21" s="13">
        <v>4</v>
      </c>
      <c r="B21" s="27" t="s">
        <v>38</v>
      </c>
      <c r="C21" s="13"/>
      <c r="D21" s="13" t="s">
        <v>32</v>
      </c>
      <c r="E21" s="28">
        <v>2</v>
      </c>
      <c r="F21" s="13" t="s">
        <v>42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</row>
    <row r="22" spans="1:155" s="11" customFormat="1" ht="30" x14ac:dyDescent="0.25">
      <c r="A22" s="13">
        <v>5</v>
      </c>
      <c r="B22" s="27" t="s">
        <v>39</v>
      </c>
      <c r="C22" s="13" t="s">
        <v>45</v>
      </c>
      <c r="D22" s="13" t="s">
        <v>32</v>
      </c>
      <c r="E22" s="28">
        <v>2</v>
      </c>
      <c r="F22" s="13" t="s">
        <v>20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</row>
    <row r="23" spans="1:155" s="11" customFormat="1" ht="30" x14ac:dyDescent="0.25">
      <c r="A23" s="13">
        <v>6</v>
      </c>
      <c r="B23" s="27" t="s">
        <v>40</v>
      </c>
      <c r="C23" s="13" t="s">
        <v>46</v>
      </c>
      <c r="D23" s="13" t="s">
        <v>32</v>
      </c>
      <c r="E23" s="28">
        <v>4</v>
      </c>
      <c r="F23" s="13" t="s">
        <v>20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</row>
    <row r="24" spans="1:155" s="11" customFormat="1" ht="30" x14ac:dyDescent="0.25">
      <c r="A24" s="13">
        <v>7</v>
      </c>
      <c r="B24" s="27" t="s">
        <v>41</v>
      </c>
      <c r="C24" s="13" t="s">
        <v>47</v>
      </c>
      <c r="D24" s="13" t="s">
        <v>32</v>
      </c>
      <c r="E24" s="28">
        <v>4</v>
      </c>
      <c r="F24" s="13" t="s">
        <v>20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</row>
    <row r="25" spans="1:155" ht="21.6" customHeight="1" x14ac:dyDescent="0.25">
      <c r="A25" s="35"/>
      <c r="B25" s="39" t="s">
        <v>16</v>
      </c>
      <c r="C25" s="37"/>
      <c r="D25" s="37"/>
      <c r="E25" s="40"/>
      <c r="F25" s="38"/>
    </row>
    <row r="26" spans="1:155" ht="22.9" customHeight="1" x14ac:dyDescent="0.25">
      <c r="A26" s="20"/>
      <c r="B26" s="23" t="s">
        <v>17</v>
      </c>
      <c r="C26" s="21"/>
      <c r="D26" s="21"/>
      <c r="E26" s="29"/>
      <c r="F26" s="22"/>
    </row>
    <row r="27" spans="1:155" s="11" customFormat="1" ht="45" x14ac:dyDescent="0.25">
      <c r="A27" s="13">
        <v>1</v>
      </c>
      <c r="B27" s="14" t="s">
        <v>56</v>
      </c>
      <c r="C27" s="13" t="s">
        <v>48</v>
      </c>
      <c r="D27" s="13" t="s">
        <v>12</v>
      </c>
      <c r="E27" s="28">
        <v>95</v>
      </c>
      <c r="F27" s="13" t="s">
        <v>18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</row>
    <row r="28" spans="1:155" s="11" customFormat="1" ht="45" x14ac:dyDescent="0.25">
      <c r="A28" s="13">
        <v>2</v>
      </c>
      <c r="B28" s="14" t="s">
        <v>56</v>
      </c>
      <c r="C28" s="13" t="s">
        <v>49</v>
      </c>
      <c r="D28" s="13" t="s">
        <v>12</v>
      </c>
      <c r="E28" s="28">
        <v>59</v>
      </c>
      <c r="F28" s="13" t="s">
        <v>18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</row>
    <row r="29" spans="1:155" s="11" customFormat="1" ht="45" x14ac:dyDescent="0.25">
      <c r="A29" s="13">
        <v>3</v>
      </c>
      <c r="B29" s="14" t="s">
        <v>56</v>
      </c>
      <c r="C29" s="13" t="s">
        <v>50</v>
      </c>
      <c r="D29" s="13" t="s">
        <v>12</v>
      </c>
      <c r="E29" s="28">
        <v>474</v>
      </c>
      <c r="F29" s="13" t="s">
        <v>18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</row>
    <row r="30" spans="1:155" s="11" customFormat="1" ht="45" x14ac:dyDescent="0.25">
      <c r="A30" s="13">
        <v>4</v>
      </c>
      <c r="B30" s="14" t="s">
        <v>56</v>
      </c>
      <c r="C30" s="13" t="s">
        <v>164</v>
      </c>
      <c r="D30" s="13" t="s">
        <v>12</v>
      </c>
      <c r="E30" s="28">
        <v>20</v>
      </c>
      <c r="F30" s="13" t="s">
        <v>18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</row>
    <row r="31" spans="1:155" s="11" customFormat="1" ht="45" x14ac:dyDescent="0.25">
      <c r="A31" s="13">
        <v>5</v>
      </c>
      <c r="B31" s="14" t="s">
        <v>56</v>
      </c>
      <c r="C31" s="13" t="s">
        <v>165</v>
      </c>
      <c r="D31" s="13" t="s">
        <v>12</v>
      </c>
      <c r="E31" s="28">
        <v>5</v>
      </c>
      <c r="F31" s="13" t="s">
        <v>18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</row>
    <row r="32" spans="1:155" s="11" customFormat="1" ht="45" x14ac:dyDescent="0.25">
      <c r="A32" s="13">
        <v>6</v>
      </c>
      <c r="B32" s="14" t="s">
        <v>56</v>
      </c>
      <c r="C32" s="13" t="s">
        <v>166</v>
      </c>
      <c r="D32" s="13" t="s">
        <v>12</v>
      </c>
      <c r="E32" s="28">
        <v>5</v>
      </c>
      <c r="F32" s="13" t="s">
        <v>18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</row>
    <row r="33" spans="1:155" s="11" customFormat="1" ht="45" x14ac:dyDescent="0.25">
      <c r="A33" s="13">
        <v>7</v>
      </c>
      <c r="B33" s="14" t="s">
        <v>57</v>
      </c>
      <c r="C33" s="13" t="s">
        <v>167</v>
      </c>
      <c r="D33" s="13" t="s">
        <v>12</v>
      </c>
      <c r="E33" s="28">
        <v>30</v>
      </c>
      <c r="F33" s="13" t="s">
        <v>18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</row>
    <row r="34" spans="1:155" s="11" customFormat="1" ht="45" x14ac:dyDescent="0.25">
      <c r="A34" s="13">
        <v>8</v>
      </c>
      <c r="B34" s="14" t="s">
        <v>57</v>
      </c>
      <c r="C34" s="13" t="s">
        <v>168</v>
      </c>
      <c r="D34" s="13" t="s">
        <v>12</v>
      </c>
      <c r="E34" s="28">
        <v>20</v>
      </c>
      <c r="F34" s="13" t="s">
        <v>18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</row>
    <row r="35" spans="1:155" s="11" customFormat="1" ht="45" x14ac:dyDescent="0.25">
      <c r="A35" s="13">
        <v>9</v>
      </c>
      <c r="B35" s="14" t="s">
        <v>57</v>
      </c>
      <c r="C35" s="13" t="s">
        <v>169</v>
      </c>
      <c r="D35" s="13" t="s">
        <v>12</v>
      </c>
      <c r="E35" s="28">
        <v>40</v>
      </c>
      <c r="F35" s="13" t="s">
        <v>18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</row>
    <row r="36" spans="1:155" s="11" customFormat="1" ht="45" x14ac:dyDescent="0.25">
      <c r="A36" s="13">
        <v>10</v>
      </c>
      <c r="B36" s="14" t="s">
        <v>57</v>
      </c>
      <c r="C36" s="13" t="s">
        <v>170</v>
      </c>
      <c r="D36" s="13" t="s">
        <v>12</v>
      </c>
      <c r="E36" s="28">
        <v>12</v>
      </c>
      <c r="F36" s="13" t="s">
        <v>18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</row>
    <row r="37" spans="1:155" s="11" customFormat="1" ht="20.25" x14ac:dyDescent="0.25">
      <c r="A37" s="13">
        <v>11</v>
      </c>
      <c r="B37" s="14" t="s">
        <v>51</v>
      </c>
      <c r="C37" s="13" t="s">
        <v>52</v>
      </c>
      <c r="D37" s="13" t="s">
        <v>12</v>
      </c>
      <c r="E37" s="28">
        <v>14</v>
      </c>
      <c r="F37" s="13" t="s">
        <v>20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</row>
    <row r="38" spans="1:155" s="11" customFormat="1" ht="30" x14ac:dyDescent="0.25">
      <c r="A38" s="13">
        <v>12</v>
      </c>
      <c r="B38" s="14" t="s">
        <v>53</v>
      </c>
      <c r="C38" s="13" t="s">
        <v>54</v>
      </c>
      <c r="D38" s="13" t="s">
        <v>32</v>
      </c>
      <c r="E38" s="28">
        <v>286</v>
      </c>
      <c r="F38" s="13" t="s">
        <v>19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</row>
    <row r="39" spans="1:155" s="11" customFormat="1" ht="30" x14ac:dyDescent="0.25">
      <c r="A39" s="13">
        <v>13</v>
      </c>
      <c r="B39" s="14" t="s">
        <v>171</v>
      </c>
      <c r="C39" s="13" t="s">
        <v>54</v>
      </c>
      <c r="D39" s="13" t="s">
        <v>32</v>
      </c>
      <c r="E39" s="28">
        <v>20</v>
      </c>
      <c r="F39" s="13" t="s">
        <v>19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</row>
    <row r="40" spans="1:155" s="11" customFormat="1" ht="30" x14ac:dyDescent="0.25">
      <c r="A40" s="13">
        <v>14</v>
      </c>
      <c r="B40" s="14" t="s">
        <v>55</v>
      </c>
      <c r="C40" s="13" t="s">
        <v>54</v>
      </c>
      <c r="D40" s="13" t="s">
        <v>32</v>
      </c>
      <c r="E40" s="28">
        <v>36</v>
      </c>
      <c r="F40" s="13" t="s">
        <v>19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</row>
    <row r="41" spans="1:155" s="11" customFormat="1" ht="30" x14ac:dyDescent="0.25">
      <c r="A41" s="13">
        <v>15</v>
      </c>
      <c r="B41" s="14" t="s">
        <v>172</v>
      </c>
      <c r="C41" s="13" t="s">
        <v>54</v>
      </c>
      <c r="D41" s="13" t="s">
        <v>32</v>
      </c>
      <c r="E41" s="28">
        <v>10</v>
      </c>
      <c r="F41" s="13" t="s">
        <v>19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</row>
    <row r="42" spans="1:155" ht="25.9" customHeight="1" x14ac:dyDescent="0.25">
      <c r="A42" s="20"/>
      <c r="B42" s="23" t="s">
        <v>26</v>
      </c>
      <c r="C42" s="21"/>
      <c r="D42" s="21"/>
      <c r="E42" s="29"/>
      <c r="F42" s="22"/>
      <c r="H42" s="1" t="s">
        <v>30</v>
      </c>
      <c r="K42" s="2" t="s">
        <v>29</v>
      </c>
      <c r="L42" s="2" t="s">
        <v>30</v>
      </c>
    </row>
    <row r="43" spans="1:155" s="11" customFormat="1" ht="20.25" x14ac:dyDescent="0.25">
      <c r="A43" s="13">
        <v>16</v>
      </c>
      <c r="B43" s="15" t="s">
        <v>58</v>
      </c>
      <c r="C43" s="16" t="s">
        <v>81</v>
      </c>
      <c r="D43" s="16" t="s">
        <v>12</v>
      </c>
      <c r="E43" s="18">
        <v>11</v>
      </c>
      <c r="F43" s="16" t="s">
        <v>100</v>
      </c>
      <c r="G43" s="51">
        <v>200</v>
      </c>
      <c r="H43" s="50">
        <v>23.1</v>
      </c>
      <c r="I43" s="12"/>
      <c r="J43" s="12"/>
      <c r="K43" s="31">
        <v>2.1</v>
      </c>
      <c r="L43" s="31">
        <f t="shared" ref="L43:L87" si="0">E43*K43</f>
        <v>23.1</v>
      </c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</row>
    <row r="44" spans="1:155" s="11" customFormat="1" ht="20.25" x14ac:dyDescent="0.25">
      <c r="A44" s="13">
        <v>17</v>
      </c>
      <c r="B44" s="15" t="s">
        <v>59</v>
      </c>
      <c r="C44" s="16" t="s">
        <v>82</v>
      </c>
      <c r="D44" s="16" t="s">
        <v>12</v>
      </c>
      <c r="E44" s="18">
        <v>15</v>
      </c>
      <c r="F44" s="16" t="s">
        <v>100</v>
      </c>
      <c r="G44" s="51">
        <v>300</v>
      </c>
      <c r="H44" s="50">
        <v>34.5</v>
      </c>
      <c r="I44" s="12"/>
      <c r="J44" s="12"/>
      <c r="K44" s="31">
        <v>2.2999999999999998</v>
      </c>
      <c r="L44" s="31">
        <f t="shared" si="0"/>
        <v>34.5</v>
      </c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</row>
    <row r="45" spans="1:155" s="11" customFormat="1" ht="20.25" x14ac:dyDescent="0.25">
      <c r="A45" s="13">
        <v>18</v>
      </c>
      <c r="B45" s="15" t="s">
        <v>60</v>
      </c>
      <c r="C45" s="16" t="s">
        <v>83</v>
      </c>
      <c r="D45" s="16" t="s">
        <v>12</v>
      </c>
      <c r="E45" s="18">
        <v>4</v>
      </c>
      <c r="F45" s="16" t="s">
        <v>100</v>
      </c>
      <c r="G45" s="51">
        <v>500</v>
      </c>
      <c r="H45" s="50">
        <v>10.92</v>
      </c>
      <c r="I45" s="12"/>
      <c r="J45" s="12"/>
      <c r="K45" s="31">
        <v>2.73</v>
      </c>
      <c r="L45" s="31">
        <f t="shared" si="0"/>
        <v>10.92</v>
      </c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</row>
    <row r="46" spans="1:155" s="11" customFormat="1" ht="20.25" x14ac:dyDescent="0.25">
      <c r="A46" s="13">
        <v>19</v>
      </c>
      <c r="B46" s="15" t="s">
        <v>61</v>
      </c>
      <c r="C46" s="16">
        <v>3526212</v>
      </c>
      <c r="D46" s="16" t="s">
        <v>12</v>
      </c>
      <c r="E46" s="18">
        <v>38</v>
      </c>
      <c r="F46" s="16" t="s">
        <v>100</v>
      </c>
      <c r="G46" s="52">
        <v>100</v>
      </c>
      <c r="H46" s="48">
        <v>78.28</v>
      </c>
      <c r="I46" s="12"/>
      <c r="J46" s="12"/>
      <c r="K46" s="31">
        <v>2.06</v>
      </c>
      <c r="L46" s="31">
        <f t="shared" si="0"/>
        <v>78.28</v>
      </c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</row>
    <row r="47" spans="1:155" s="11" customFormat="1" ht="20.25" x14ac:dyDescent="0.25">
      <c r="A47" s="13">
        <v>20</v>
      </c>
      <c r="B47" s="15" t="s">
        <v>62</v>
      </c>
      <c r="C47" s="16">
        <v>3526412</v>
      </c>
      <c r="D47" s="16" t="s">
        <v>12</v>
      </c>
      <c r="E47" s="18">
        <v>32</v>
      </c>
      <c r="F47" s="16" t="s">
        <v>100</v>
      </c>
      <c r="G47" s="52">
        <v>200</v>
      </c>
      <c r="H47" s="48">
        <v>78.72</v>
      </c>
      <c r="I47" s="12"/>
      <c r="J47" s="12"/>
      <c r="K47" s="31">
        <v>2.46</v>
      </c>
      <c r="L47" s="31">
        <f t="shared" si="0"/>
        <v>78.72</v>
      </c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</row>
    <row r="48" spans="1:155" s="11" customFormat="1" ht="20.25" x14ac:dyDescent="0.25">
      <c r="A48" s="13">
        <v>21</v>
      </c>
      <c r="B48" s="15" t="s">
        <v>63</v>
      </c>
      <c r="C48" s="16">
        <v>3526612</v>
      </c>
      <c r="D48" s="16" t="s">
        <v>12</v>
      </c>
      <c r="E48" s="18">
        <v>20</v>
      </c>
      <c r="F48" s="16" t="s">
        <v>100</v>
      </c>
      <c r="G48" s="52">
        <v>400</v>
      </c>
      <c r="H48" s="48">
        <v>91.6</v>
      </c>
      <c r="I48" s="12"/>
      <c r="J48" s="12"/>
      <c r="K48" s="31">
        <v>4.58</v>
      </c>
      <c r="L48" s="31">
        <f t="shared" si="0"/>
        <v>91.6</v>
      </c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</row>
    <row r="49" spans="1:155" s="11" customFormat="1" ht="20.25" x14ac:dyDescent="0.25">
      <c r="A49" s="13">
        <v>22</v>
      </c>
      <c r="B49" s="15" t="s">
        <v>64</v>
      </c>
      <c r="C49" s="16">
        <v>3526712</v>
      </c>
      <c r="D49" s="16" t="s">
        <v>12</v>
      </c>
      <c r="E49" s="18">
        <v>9</v>
      </c>
      <c r="F49" s="16" t="s">
        <v>100</v>
      </c>
      <c r="G49" s="52">
        <v>500</v>
      </c>
      <c r="H49" s="48">
        <v>43.47</v>
      </c>
      <c r="I49" s="12"/>
      <c r="J49" s="12"/>
      <c r="K49" s="31">
        <v>4.83</v>
      </c>
      <c r="L49" s="31">
        <f t="shared" si="0"/>
        <v>43.47</v>
      </c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</row>
    <row r="50" spans="1:155" s="11" customFormat="1" ht="45" x14ac:dyDescent="0.25">
      <c r="A50" s="13">
        <v>23</v>
      </c>
      <c r="B50" s="15" t="s">
        <v>65</v>
      </c>
      <c r="C50" s="16" t="s">
        <v>84</v>
      </c>
      <c r="D50" s="16" t="s">
        <v>85</v>
      </c>
      <c r="E50" s="18">
        <v>3</v>
      </c>
      <c r="F50" s="16" t="s">
        <v>100</v>
      </c>
      <c r="G50" s="52">
        <v>100</v>
      </c>
      <c r="H50" s="48">
        <v>0.51</v>
      </c>
      <c r="I50" s="12"/>
      <c r="J50" s="12"/>
      <c r="K50" s="31">
        <v>0.17</v>
      </c>
      <c r="L50" s="31">
        <f t="shared" si="0"/>
        <v>0.51</v>
      </c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</row>
    <row r="51" spans="1:155" s="11" customFormat="1" ht="45" x14ac:dyDescent="0.25">
      <c r="A51" s="13">
        <v>24</v>
      </c>
      <c r="B51" s="15" t="s">
        <v>66</v>
      </c>
      <c r="C51" s="16" t="s">
        <v>86</v>
      </c>
      <c r="D51" s="16" t="s">
        <v>85</v>
      </c>
      <c r="E51" s="18">
        <v>5</v>
      </c>
      <c r="F51" s="16" t="s">
        <v>100</v>
      </c>
      <c r="G51" s="52">
        <v>200</v>
      </c>
      <c r="H51" s="48">
        <v>1.7000000000000002</v>
      </c>
      <c r="I51" s="12"/>
      <c r="J51" s="12"/>
      <c r="K51" s="31">
        <v>0.34</v>
      </c>
      <c r="L51" s="31">
        <f t="shared" si="0"/>
        <v>1.7000000000000002</v>
      </c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</row>
    <row r="52" spans="1:155" s="11" customFormat="1" ht="30" x14ac:dyDescent="0.25">
      <c r="A52" s="13">
        <v>25</v>
      </c>
      <c r="B52" s="15" t="s">
        <v>67</v>
      </c>
      <c r="C52" s="16" t="s">
        <v>87</v>
      </c>
      <c r="D52" s="16" t="s">
        <v>85</v>
      </c>
      <c r="E52" s="18">
        <v>2</v>
      </c>
      <c r="F52" s="16" t="s">
        <v>100</v>
      </c>
      <c r="G52" s="52">
        <v>200</v>
      </c>
      <c r="H52" s="48">
        <v>5.38</v>
      </c>
      <c r="I52" s="12"/>
      <c r="J52" s="12"/>
      <c r="K52" s="31">
        <v>2.69</v>
      </c>
      <c r="L52" s="31">
        <f t="shared" si="0"/>
        <v>5.38</v>
      </c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</row>
    <row r="53" spans="1:155" s="11" customFormat="1" ht="30" x14ac:dyDescent="0.25">
      <c r="A53" s="13">
        <v>26</v>
      </c>
      <c r="B53" s="15" t="s">
        <v>68</v>
      </c>
      <c r="C53" s="16" t="s">
        <v>88</v>
      </c>
      <c r="D53" s="16" t="s">
        <v>85</v>
      </c>
      <c r="E53" s="18">
        <v>2</v>
      </c>
      <c r="F53" s="16" t="s">
        <v>100</v>
      </c>
      <c r="G53" s="52">
        <v>500</v>
      </c>
      <c r="H53" s="48">
        <v>12.8</v>
      </c>
      <c r="I53" s="12"/>
      <c r="J53" s="12"/>
      <c r="K53" s="31">
        <v>6.4</v>
      </c>
      <c r="L53" s="31">
        <f t="shared" si="0"/>
        <v>12.8</v>
      </c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</row>
    <row r="54" spans="1:155" s="11" customFormat="1" ht="20.25" x14ac:dyDescent="0.25">
      <c r="A54" s="13">
        <v>27</v>
      </c>
      <c r="B54" s="15" t="s">
        <v>69</v>
      </c>
      <c r="C54" s="16" t="s">
        <v>89</v>
      </c>
      <c r="D54" s="16" t="s">
        <v>32</v>
      </c>
      <c r="E54" s="18">
        <v>1</v>
      </c>
      <c r="F54" s="16" t="s">
        <v>100</v>
      </c>
      <c r="G54" s="51">
        <v>300</v>
      </c>
      <c r="H54" s="50">
        <v>3.3210000000000002</v>
      </c>
      <c r="I54" s="12"/>
      <c r="J54" s="12"/>
      <c r="K54" s="31">
        <v>3.3210000000000002</v>
      </c>
      <c r="L54" s="31">
        <f t="shared" si="0"/>
        <v>3.3210000000000002</v>
      </c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</row>
    <row r="55" spans="1:155" s="11" customFormat="1" ht="20.25" x14ac:dyDescent="0.25">
      <c r="A55" s="13">
        <v>28</v>
      </c>
      <c r="B55" s="15" t="s">
        <v>70</v>
      </c>
      <c r="C55" s="16" t="s">
        <v>90</v>
      </c>
      <c r="D55" s="16" t="s">
        <v>32</v>
      </c>
      <c r="E55" s="18">
        <v>2</v>
      </c>
      <c r="F55" s="16" t="s">
        <v>100</v>
      </c>
      <c r="G55" s="51">
        <v>200</v>
      </c>
      <c r="H55" s="50">
        <v>5.4459999999999997</v>
      </c>
      <c r="I55" s="12"/>
      <c r="J55" s="12"/>
      <c r="K55" s="31">
        <v>2.7229999999999999</v>
      </c>
      <c r="L55" s="31">
        <f t="shared" si="0"/>
        <v>5.4459999999999997</v>
      </c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</row>
    <row r="56" spans="1:155" s="11" customFormat="1" ht="30" x14ac:dyDescent="0.25">
      <c r="A56" s="13">
        <v>29</v>
      </c>
      <c r="B56" s="15" t="s">
        <v>71</v>
      </c>
      <c r="C56" s="16" t="s">
        <v>91</v>
      </c>
      <c r="D56" s="16" t="s">
        <v>85</v>
      </c>
      <c r="E56" s="18">
        <v>2</v>
      </c>
      <c r="F56" s="16" t="s">
        <v>100</v>
      </c>
      <c r="G56" s="52">
        <v>100</v>
      </c>
      <c r="H56" s="48">
        <v>2</v>
      </c>
      <c r="I56" s="12"/>
      <c r="J56" s="12"/>
      <c r="K56" s="31">
        <v>1</v>
      </c>
      <c r="L56" s="31">
        <f t="shared" si="0"/>
        <v>2</v>
      </c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</row>
    <row r="57" spans="1:155" s="11" customFormat="1" ht="30" x14ac:dyDescent="0.25">
      <c r="A57" s="13">
        <v>30</v>
      </c>
      <c r="B57" s="15" t="s">
        <v>72</v>
      </c>
      <c r="C57" s="16" t="s">
        <v>92</v>
      </c>
      <c r="D57" s="16" t="s">
        <v>32</v>
      </c>
      <c r="E57" s="18">
        <v>1</v>
      </c>
      <c r="F57" s="16" t="s">
        <v>100</v>
      </c>
      <c r="G57" s="51">
        <v>300</v>
      </c>
      <c r="H57" s="50">
        <v>2.21</v>
      </c>
      <c r="I57" s="12"/>
      <c r="J57" s="12"/>
      <c r="K57" s="31">
        <v>2.21</v>
      </c>
      <c r="L57" s="31">
        <f t="shared" si="0"/>
        <v>2.21</v>
      </c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</row>
    <row r="58" spans="1:155" s="11" customFormat="1" ht="30" x14ac:dyDescent="0.25">
      <c r="A58" s="13">
        <v>31</v>
      </c>
      <c r="B58" s="15" t="s">
        <v>73</v>
      </c>
      <c r="C58" s="16" t="s">
        <v>93</v>
      </c>
      <c r="D58" s="16" t="s">
        <v>32</v>
      </c>
      <c r="E58" s="18">
        <v>2</v>
      </c>
      <c r="F58" s="16" t="s">
        <v>100</v>
      </c>
      <c r="G58" s="51">
        <v>500</v>
      </c>
      <c r="H58" s="50">
        <v>5.2</v>
      </c>
      <c r="I58" s="12"/>
      <c r="J58" s="12"/>
      <c r="K58" s="31">
        <v>2.6</v>
      </c>
      <c r="L58" s="31">
        <f t="shared" si="0"/>
        <v>5.2</v>
      </c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</row>
    <row r="59" spans="1:155" s="11" customFormat="1" ht="20.25" x14ac:dyDescent="0.25">
      <c r="A59" s="13">
        <v>32</v>
      </c>
      <c r="B59" s="15" t="s">
        <v>74</v>
      </c>
      <c r="C59" s="16" t="s">
        <v>94</v>
      </c>
      <c r="D59" s="16" t="s">
        <v>32</v>
      </c>
      <c r="E59" s="18">
        <v>2</v>
      </c>
      <c r="F59" s="16" t="s">
        <v>100</v>
      </c>
      <c r="G59" s="51">
        <v>300</v>
      </c>
      <c r="H59" s="50">
        <v>10.039999999999999</v>
      </c>
      <c r="I59" s="12"/>
      <c r="J59" s="12"/>
      <c r="K59" s="31">
        <v>5.0199999999999996</v>
      </c>
      <c r="L59" s="31">
        <f t="shared" si="0"/>
        <v>10.039999999999999</v>
      </c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</row>
    <row r="60" spans="1:155" s="11" customFormat="1" ht="20.25" x14ac:dyDescent="0.25">
      <c r="A60" s="13">
        <v>33</v>
      </c>
      <c r="B60" s="15" t="s">
        <v>75</v>
      </c>
      <c r="C60" s="16" t="s">
        <v>95</v>
      </c>
      <c r="D60" s="16" t="s">
        <v>32</v>
      </c>
      <c r="E60" s="18">
        <v>3</v>
      </c>
      <c r="F60" s="16" t="s">
        <v>100</v>
      </c>
      <c r="G60" s="51">
        <v>300</v>
      </c>
      <c r="H60" s="50">
        <v>8.6999999999999993</v>
      </c>
      <c r="I60" s="12"/>
      <c r="J60" s="12"/>
      <c r="K60" s="31">
        <v>2.9</v>
      </c>
      <c r="L60" s="31">
        <f t="shared" si="0"/>
        <v>8.6999999999999993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</row>
    <row r="61" spans="1:155" s="11" customFormat="1" ht="30" x14ac:dyDescent="0.25">
      <c r="A61" s="13">
        <v>34</v>
      </c>
      <c r="B61" s="15" t="s">
        <v>76</v>
      </c>
      <c r="C61" s="16" t="s">
        <v>96</v>
      </c>
      <c r="D61" s="16" t="s">
        <v>85</v>
      </c>
      <c r="E61" s="18">
        <v>2</v>
      </c>
      <c r="F61" s="16" t="s">
        <v>100</v>
      </c>
      <c r="G61" s="52">
        <v>100</v>
      </c>
      <c r="H61" s="48">
        <v>2.36</v>
      </c>
      <c r="I61" s="12"/>
      <c r="J61" s="12"/>
      <c r="K61" s="31">
        <v>1.18</v>
      </c>
      <c r="L61" s="31">
        <f t="shared" si="0"/>
        <v>2.36</v>
      </c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</row>
    <row r="62" spans="1:155" s="11" customFormat="1" ht="20.25" x14ac:dyDescent="0.25">
      <c r="A62" s="13">
        <v>35</v>
      </c>
      <c r="B62" s="15" t="s">
        <v>77</v>
      </c>
      <c r="C62" s="16" t="s">
        <v>97</v>
      </c>
      <c r="D62" s="16" t="s">
        <v>32</v>
      </c>
      <c r="E62" s="18">
        <v>5</v>
      </c>
      <c r="F62" s="16" t="s">
        <v>100</v>
      </c>
      <c r="G62" s="52">
        <v>100</v>
      </c>
      <c r="H62" s="48">
        <v>0.5</v>
      </c>
      <c r="I62" s="12"/>
      <c r="J62" s="12"/>
      <c r="K62" s="31">
        <v>0.1</v>
      </c>
      <c r="L62" s="31">
        <f t="shared" si="0"/>
        <v>0.5</v>
      </c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</row>
    <row r="63" spans="1:155" s="11" customFormat="1" ht="20.25" x14ac:dyDescent="0.25">
      <c r="A63" s="13">
        <v>36</v>
      </c>
      <c r="B63" s="15" t="s">
        <v>78</v>
      </c>
      <c r="C63" s="16" t="s">
        <v>98</v>
      </c>
      <c r="D63" s="16" t="s">
        <v>32</v>
      </c>
      <c r="E63" s="18">
        <v>2</v>
      </c>
      <c r="F63" s="16" t="s">
        <v>100</v>
      </c>
      <c r="G63" s="52">
        <v>200</v>
      </c>
      <c r="H63" s="48">
        <v>0.316</v>
      </c>
      <c r="I63" s="12"/>
      <c r="J63" s="12"/>
      <c r="K63" s="31">
        <v>0.158</v>
      </c>
      <c r="L63" s="31">
        <f t="shared" si="0"/>
        <v>0.316</v>
      </c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</row>
    <row r="64" spans="1:155" s="11" customFormat="1" ht="20.25" x14ac:dyDescent="0.25">
      <c r="A64" s="13">
        <v>37</v>
      </c>
      <c r="B64" s="15" t="s">
        <v>79</v>
      </c>
      <c r="C64" s="16" t="s">
        <v>99</v>
      </c>
      <c r="D64" s="16" t="s">
        <v>32</v>
      </c>
      <c r="E64" s="18">
        <v>2</v>
      </c>
      <c r="F64" s="16" t="s">
        <v>100</v>
      </c>
      <c r="G64" s="55">
        <v>300</v>
      </c>
      <c r="H64" s="48">
        <v>0.42399999999999999</v>
      </c>
      <c r="I64" s="12"/>
      <c r="J64" s="12"/>
      <c r="K64" s="31">
        <v>0.21199999999999999</v>
      </c>
      <c r="L64" s="31">
        <f t="shared" si="0"/>
        <v>0.42399999999999999</v>
      </c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</row>
    <row r="65" spans="1:155" s="11" customFormat="1" ht="30" x14ac:dyDescent="0.25">
      <c r="A65" s="13">
        <v>38</v>
      </c>
      <c r="B65" s="15" t="s">
        <v>80</v>
      </c>
      <c r="C65" s="16">
        <v>3552212</v>
      </c>
      <c r="D65" s="16" t="s">
        <v>32</v>
      </c>
      <c r="E65" s="18">
        <v>1</v>
      </c>
      <c r="F65" s="16" t="s">
        <v>100</v>
      </c>
      <c r="G65" s="52">
        <v>100</v>
      </c>
      <c r="H65" s="48">
        <v>1.25</v>
      </c>
      <c r="I65" s="12"/>
      <c r="J65" s="12"/>
      <c r="K65" s="31">
        <v>1.25</v>
      </c>
      <c r="L65" s="31">
        <f t="shared" si="0"/>
        <v>1.25</v>
      </c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</row>
    <row r="66" spans="1:155" s="11" customFormat="1" ht="30" x14ac:dyDescent="0.25">
      <c r="A66" s="13">
        <v>39</v>
      </c>
      <c r="B66" s="15" t="s">
        <v>217</v>
      </c>
      <c r="C66" s="16">
        <v>3552412</v>
      </c>
      <c r="D66" s="16" t="s">
        <v>32</v>
      </c>
      <c r="E66" s="18">
        <v>1</v>
      </c>
      <c r="F66" s="16" t="s">
        <v>100</v>
      </c>
      <c r="G66" s="52">
        <v>200</v>
      </c>
      <c r="H66" s="48">
        <v>2.19</v>
      </c>
      <c r="I66" s="12"/>
      <c r="J66" s="12"/>
      <c r="K66" s="31">
        <v>2.19</v>
      </c>
      <c r="L66" s="31">
        <f t="shared" si="0"/>
        <v>2.19</v>
      </c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</row>
    <row r="67" spans="1:155" s="11" customFormat="1" ht="30" x14ac:dyDescent="0.25">
      <c r="A67" s="13">
        <v>40</v>
      </c>
      <c r="B67" s="15" t="s">
        <v>218</v>
      </c>
      <c r="C67" s="16">
        <v>3552612</v>
      </c>
      <c r="D67" s="16" t="s">
        <v>32</v>
      </c>
      <c r="E67" s="18">
        <v>1</v>
      </c>
      <c r="F67" s="16" t="s">
        <v>100</v>
      </c>
      <c r="G67" s="55">
        <v>400</v>
      </c>
      <c r="H67" s="48">
        <v>4.07</v>
      </c>
      <c r="I67" s="12"/>
      <c r="J67" s="12"/>
      <c r="K67" s="31">
        <v>4.07</v>
      </c>
      <c r="L67" s="31">
        <f t="shared" si="0"/>
        <v>4.07</v>
      </c>
      <c r="M67" s="31"/>
      <c r="N67" s="31">
        <v>429</v>
      </c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</row>
    <row r="68" spans="1:155" s="11" customFormat="1" ht="20.25" x14ac:dyDescent="0.25">
      <c r="A68" s="13">
        <v>41</v>
      </c>
      <c r="B68" s="15" t="s">
        <v>204</v>
      </c>
      <c r="C68" s="16" t="s">
        <v>208</v>
      </c>
      <c r="D68" s="16" t="s">
        <v>32</v>
      </c>
      <c r="E68" s="18">
        <v>4</v>
      </c>
      <c r="F68" s="16" t="s">
        <v>181</v>
      </c>
      <c r="G68" s="52" t="s">
        <v>219</v>
      </c>
      <c r="H68" s="48">
        <v>2.54</v>
      </c>
      <c r="I68" s="12"/>
      <c r="J68" s="12"/>
      <c r="K68" s="47">
        <v>0.63500000000000001</v>
      </c>
      <c r="L68" s="31">
        <f t="shared" si="0"/>
        <v>2.54</v>
      </c>
      <c r="M68" s="46" t="s">
        <v>214</v>
      </c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</row>
    <row r="69" spans="1:155" s="11" customFormat="1" ht="20.25" x14ac:dyDescent="0.25">
      <c r="A69" s="13">
        <v>42</v>
      </c>
      <c r="B69" s="15" t="s">
        <v>175</v>
      </c>
      <c r="C69" s="16" t="s">
        <v>179</v>
      </c>
      <c r="D69" s="16" t="s">
        <v>32</v>
      </c>
      <c r="E69" s="18">
        <v>4</v>
      </c>
      <c r="F69" s="16" t="s">
        <v>181</v>
      </c>
      <c r="G69" s="52" t="s">
        <v>219</v>
      </c>
      <c r="H69" s="48">
        <v>2.56</v>
      </c>
      <c r="I69" s="12"/>
      <c r="J69" s="12"/>
      <c r="K69" s="31">
        <v>0.64</v>
      </c>
      <c r="L69" s="31">
        <f t="shared" si="0"/>
        <v>2.56</v>
      </c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</row>
    <row r="70" spans="1:155" s="11" customFormat="1" ht="20.25" x14ac:dyDescent="0.25">
      <c r="A70" s="13">
        <v>43</v>
      </c>
      <c r="B70" s="15" t="s">
        <v>176</v>
      </c>
      <c r="C70" s="16"/>
      <c r="D70" s="16" t="s">
        <v>12</v>
      </c>
      <c r="E70" s="18">
        <v>46</v>
      </c>
      <c r="F70" s="16" t="s">
        <v>181</v>
      </c>
      <c r="G70" s="52" t="s">
        <v>219</v>
      </c>
      <c r="H70" s="48">
        <v>77.28</v>
      </c>
      <c r="I70" s="12"/>
      <c r="J70" s="12"/>
      <c r="K70" s="47">
        <v>1.68</v>
      </c>
      <c r="L70" s="31">
        <f t="shared" si="0"/>
        <v>77.28</v>
      </c>
      <c r="M70" s="46" t="s">
        <v>215</v>
      </c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</row>
    <row r="71" spans="1:155" s="11" customFormat="1" ht="20.25" x14ac:dyDescent="0.25">
      <c r="A71" s="13">
        <v>44</v>
      </c>
      <c r="B71" s="15" t="s">
        <v>177</v>
      </c>
      <c r="C71" s="16"/>
      <c r="D71" s="16" t="s">
        <v>12</v>
      </c>
      <c r="E71" s="18">
        <v>30</v>
      </c>
      <c r="F71" s="16" t="s">
        <v>181</v>
      </c>
      <c r="G71" s="52" t="s">
        <v>219</v>
      </c>
      <c r="H71" s="48">
        <v>13.26</v>
      </c>
      <c r="I71" s="12"/>
      <c r="J71" s="12"/>
      <c r="K71" s="47">
        <v>0.442</v>
      </c>
      <c r="L71" s="31">
        <f t="shared" si="0"/>
        <v>13.26</v>
      </c>
      <c r="M71" s="46" t="s">
        <v>215</v>
      </c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</row>
    <row r="72" spans="1:155" s="11" customFormat="1" ht="20.25" x14ac:dyDescent="0.25">
      <c r="A72" s="13">
        <v>45</v>
      </c>
      <c r="B72" s="15" t="s">
        <v>178</v>
      </c>
      <c r="C72" s="16"/>
      <c r="D72" s="16" t="s">
        <v>12</v>
      </c>
      <c r="E72" s="18">
        <v>239</v>
      </c>
      <c r="F72" s="16" t="s">
        <v>181</v>
      </c>
      <c r="G72" s="52" t="s">
        <v>219</v>
      </c>
      <c r="H72" s="48">
        <v>75.284999999999997</v>
      </c>
      <c r="I72" s="12"/>
      <c r="J72" s="12"/>
      <c r="K72" s="47">
        <v>0.315</v>
      </c>
      <c r="L72" s="31">
        <f t="shared" si="0"/>
        <v>75.284999999999997</v>
      </c>
      <c r="M72" s="46" t="s">
        <v>215</v>
      </c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</row>
    <row r="73" spans="1:155" s="11" customFormat="1" ht="20.25" x14ac:dyDescent="0.25">
      <c r="A73" s="13">
        <v>46</v>
      </c>
      <c r="B73" s="15" t="s">
        <v>216</v>
      </c>
      <c r="C73" s="16"/>
      <c r="D73" s="16" t="s">
        <v>180</v>
      </c>
      <c r="E73" s="18">
        <v>25</v>
      </c>
      <c r="F73" s="16" t="s">
        <v>181</v>
      </c>
      <c r="G73" s="52" t="s">
        <v>220</v>
      </c>
      <c r="H73" s="48">
        <v>25</v>
      </c>
      <c r="I73" s="12"/>
      <c r="J73" s="12"/>
      <c r="K73" s="12">
        <v>1</v>
      </c>
      <c r="L73" s="31">
        <f t="shared" si="0"/>
        <v>25</v>
      </c>
      <c r="M73" s="46" t="s">
        <v>215</v>
      </c>
      <c r="N73" s="31">
        <v>202</v>
      </c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</row>
    <row r="74" spans="1:155" s="11" customFormat="1" ht="30" x14ac:dyDescent="0.25">
      <c r="A74" s="13">
        <v>47</v>
      </c>
      <c r="B74" s="15" t="s">
        <v>101</v>
      </c>
      <c r="C74" s="16">
        <v>81825</v>
      </c>
      <c r="D74" s="16" t="s">
        <v>12</v>
      </c>
      <c r="E74" s="18">
        <v>48</v>
      </c>
      <c r="F74" s="16" t="s">
        <v>100</v>
      </c>
      <c r="G74" s="52"/>
      <c r="H74" s="48"/>
      <c r="I74" s="12"/>
      <c r="J74" s="12"/>
      <c r="K74" s="32"/>
      <c r="L74" s="31">
        <f t="shared" si="0"/>
        <v>0</v>
      </c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</row>
    <row r="75" spans="1:155" s="11" customFormat="1" ht="30" x14ac:dyDescent="0.25">
      <c r="A75" s="13">
        <v>48</v>
      </c>
      <c r="B75" s="15" t="s">
        <v>102</v>
      </c>
      <c r="C75" s="16">
        <v>81832</v>
      </c>
      <c r="D75" s="16" t="s">
        <v>12</v>
      </c>
      <c r="E75" s="18">
        <v>11</v>
      </c>
      <c r="F75" s="16" t="s">
        <v>100</v>
      </c>
      <c r="G75" s="52"/>
      <c r="H75" s="48"/>
      <c r="I75" s="12"/>
      <c r="J75" s="12"/>
      <c r="K75" s="32"/>
      <c r="L75" s="31">
        <f t="shared" si="0"/>
        <v>0</v>
      </c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</row>
    <row r="76" spans="1:155" s="11" customFormat="1" ht="30" x14ac:dyDescent="0.25">
      <c r="A76" s="13">
        <v>49</v>
      </c>
      <c r="B76" s="15" t="s">
        <v>103</v>
      </c>
      <c r="C76" s="16">
        <v>53359</v>
      </c>
      <c r="D76" s="16" t="s">
        <v>14</v>
      </c>
      <c r="E76" s="18">
        <v>25</v>
      </c>
      <c r="F76" s="16" t="s">
        <v>100</v>
      </c>
      <c r="G76" s="52"/>
      <c r="H76" s="48"/>
      <c r="I76" s="12"/>
      <c r="J76" s="12"/>
      <c r="K76" s="32"/>
      <c r="L76" s="31">
        <f t="shared" si="0"/>
        <v>0</v>
      </c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</row>
    <row r="77" spans="1:155" s="11" customFormat="1" ht="20.25" x14ac:dyDescent="0.25">
      <c r="A77" s="13">
        <v>50</v>
      </c>
      <c r="B77" s="15" t="s">
        <v>112</v>
      </c>
      <c r="C77" s="16">
        <v>51325</v>
      </c>
      <c r="D77" s="16" t="s">
        <v>14</v>
      </c>
      <c r="E77" s="18">
        <v>112</v>
      </c>
      <c r="F77" s="16" t="s">
        <v>100</v>
      </c>
      <c r="G77" s="52"/>
      <c r="H77" s="48"/>
      <c r="I77" s="12"/>
      <c r="J77" s="12"/>
      <c r="K77" s="32"/>
      <c r="L77" s="31">
        <f t="shared" si="0"/>
        <v>0</v>
      </c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</row>
    <row r="78" spans="1:155" s="11" customFormat="1" ht="26.45" customHeight="1" x14ac:dyDescent="0.25">
      <c r="A78" s="13">
        <v>51</v>
      </c>
      <c r="B78" s="15" t="s">
        <v>104</v>
      </c>
      <c r="C78" s="16" t="s">
        <v>108</v>
      </c>
      <c r="D78" s="16" t="s">
        <v>14</v>
      </c>
      <c r="E78" s="18">
        <v>6</v>
      </c>
      <c r="F78" s="16" t="s">
        <v>100</v>
      </c>
      <c r="G78" s="52"/>
      <c r="H78" s="48"/>
      <c r="I78" s="12"/>
      <c r="J78" s="12"/>
      <c r="K78" s="32"/>
      <c r="L78" s="31">
        <f t="shared" si="0"/>
        <v>0</v>
      </c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</row>
    <row r="79" spans="1:155" s="11" customFormat="1" ht="20.25" x14ac:dyDescent="0.25">
      <c r="A79" s="13">
        <v>52</v>
      </c>
      <c r="B79" s="15" t="s">
        <v>105</v>
      </c>
      <c r="C79" s="16" t="s">
        <v>109</v>
      </c>
      <c r="D79" s="16" t="s">
        <v>14</v>
      </c>
      <c r="E79" s="18">
        <v>2</v>
      </c>
      <c r="F79" s="16" t="s">
        <v>100</v>
      </c>
      <c r="G79" s="52"/>
      <c r="H79" s="48"/>
      <c r="I79" s="12"/>
      <c r="J79" s="12"/>
      <c r="K79" s="32"/>
      <c r="L79" s="31">
        <f t="shared" si="0"/>
        <v>0</v>
      </c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</row>
    <row r="80" spans="1:155" s="11" customFormat="1" ht="20.25" x14ac:dyDescent="0.25">
      <c r="A80" s="13">
        <v>53</v>
      </c>
      <c r="B80" s="15" t="s">
        <v>106</v>
      </c>
      <c r="C80" s="16" t="s">
        <v>110</v>
      </c>
      <c r="D80" s="16" t="s">
        <v>14</v>
      </c>
      <c r="E80" s="18">
        <v>1</v>
      </c>
      <c r="F80" s="16" t="s">
        <v>100</v>
      </c>
      <c r="G80" s="52"/>
      <c r="H80" s="48"/>
      <c r="I80" s="12"/>
      <c r="J80" s="12"/>
      <c r="K80" s="32"/>
      <c r="L80" s="31">
        <f t="shared" si="0"/>
        <v>0</v>
      </c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</row>
    <row r="81" spans="1:155" s="11" customFormat="1" ht="23.45" customHeight="1" x14ac:dyDescent="0.25">
      <c r="A81" s="13">
        <v>54</v>
      </c>
      <c r="B81" s="15" t="s">
        <v>107</v>
      </c>
      <c r="C81" s="16" t="s">
        <v>111</v>
      </c>
      <c r="D81" s="16" t="s">
        <v>14</v>
      </c>
      <c r="E81" s="18">
        <v>1</v>
      </c>
      <c r="F81" s="16" t="s">
        <v>100</v>
      </c>
      <c r="G81" s="52"/>
      <c r="H81" s="48"/>
      <c r="I81" s="12"/>
      <c r="J81" s="12"/>
      <c r="K81" s="32"/>
      <c r="L81" s="31">
        <f t="shared" si="0"/>
        <v>0</v>
      </c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</row>
    <row r="82" spans="1:155" s="11" customFormat="1" ht="30" x14ac:dyDescent="0.25">
      <c r="A82" s="13">
        <v>55</v>
      </c>
      <c r="B82" s="15" t="s">
        <v>173</v>
      </c>
      <c r="C82" s="16"/>
      <c r="D82" s="16" t="s">
        <v>12</v>
      </c>
      <c r="E82" s="18">
        <v>1</v>
      </c>
      <c r="F82" s="16" t="s">
        <v>20</v>
      </c>
      <c r="G82" s="52"/>
      <c r="H82" s="48"/>
      <c r="I82" s="12"/>
      <c r="J82" s="12"/>
      <c r="K82" s="12"/>
      <c r="L82" s="31">
        <f t="shared" si="0"/>
        <v>0</v>
      </c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</row>
    <row r="83" spans="1:155" s="11" customFormat="1" ht="20.25" x14ac:dyDescent="0.25">
      <c r="A83" s="13">
        <v>56</v>
      </c>
      <c r="B83" s="15" t="s">
        <v>174</v>
      </c>
      <c r="C83" s="16"/>
      <c r="D83" s="16" t="s">
        <v>14</v>
      </c>
      <c r="E83" s="18">
        <v>10</v>
      </c>
      <c r="F83" s="16" t="s">
        <v>20</v>
      </c>
      <c r="G83" s="52"/>
      <c r="H83" s="48"/>
      <c r="I83" s="12"/>
      <c r="J83" s="12"/>
      <c r="K83" s="12"/>
      <c r="L83" s="31">
        <f t="shared" si="0"/>
        <v>0</v>
      </c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</row>
    <row r="84" spans="1:155" s="11" customFormat="1" ht="30" x14ac:dyDescent="0.25">
      <c r="A84" s="13">
        <v>57</v>
      </c>
      <c r="B84" s="15" t="s">
        <v>212</v>
      </c>
      <c r="C84" s="16" t="s">
        <v>213</v>
      </c>
      <c r="D84" s="16" t="s">
        <v>14</v>
      </c>
      <c r="E84" s="18">
        <v>20</v>
      </c>
      <c r="F84" s="16" t="s">
        <v>100</v>
      </c>
      <c r="G84" s="52" t="s">
        <v>219</v>
      </c>
      <c r="H84" s="48">
        <v>6</v>
      </c>
      <c r="I84" s="12"/>
      <c r="J84" s="12"/>
      <c r="K84" s="32">
        <v>0.3</v>
      </c>
      <c r="L84" s="31">
        <f t="shared" si="0"/>
        <v>6</v>
      </c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</row>
    <row r="85" spans="1:155" s="11" customFormat="1" ht="23.45" customHeight="1" x14ac:dyDescent="0.25">
      <c r="A85" s="13">
        <v>58</v>
      </c>
      <c r="B85" s="15" t="s">
        <v>205</v>
      </c>
      <c r="C85" s="16" t="s">
        <v>209</v>
      </c>
      <c r="D85" s="16" t="s">
        <v>14</v>
      </c>
      <c r="E85" s="18">
        <v>49</v>
      </c>
      <c r="F85" s="16" t="s">
        <v>181</v>
      </c>
      <c r="G85" s="52" t="s">
        <v>219</v>
      </c>
      <c r="H85" s="48">
        <v>9.8000000000000007</v>
      </c>
      <c r="I85" s="12"/>
      <c r="J85" s="12"/>
      <c r="K85" s="32">
        <v>0.2</v>
      </c>
      <c r="L85" s="31">
        <f t="shared" si="0"/>
        <v>9.8000000000000007</v>
      </c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</row>
    <row r="86" spans="1:155" s="11" customFormat="1" ht="20.25" x14ac:dyDescent="0.25">
      <c r="A86" s="13">
        <v>59</v>
      </c>
      <c r="B86" s="15" t="s">
        <v>206</v>
      </c>
      <c r="C86" s="16" t="s">
        <v>210</v>
      </c>
      <c r="D86" s="16" t="s">
        <v>14</v>
      </c>
      <c r="E86" s="18">
        <v>28</v>
      </c>
      <c r="F86" s="16" t="s">
        <v>181</v>
      </c>
      <c r="G86" s="52" t="s">
        <v>219</v>
      </c>
      <c r="H86" s="48">
        <v>2.8000000000000003</v>
      </c>
      <c r="I86" s="12"/>
      <c r="J86" s="12"/>
      <c r="K86" s="32">
        <v>0.1</v>
      </c>
      <c r="L86" s="31">
        <f t="shared" si="0"/>
        <v>2.8000000000000003</v>
      </c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</row>
    <row r="87" spans="1:155" s="11" customFormat="1" ht="20.25" x14ac:dyDescent="0.25">
      <c r="A87" s="13">
        <v>60</v>
      </c>
      <c r="B87" s="15" t="s">
        <v>207</v>
      </c>
      <c r="C87" s="16" t="s">
        <v>211</v>
      </c>
      <c r="D87" s="16" t="s">
        <v>14</v>
      </c>
      <c r="E87" s="18">
        <v>60</v>
      </c>
      <c r="F87" s="16" t="s">
        <v>181</v>
      </c>
      <c r="G87" s="52" t="s">
        <v>219</v>
      </c>
      <c r="H87" s="48">
        <v>1.6199999999999999</v>
      </c>
      <c r="I87" s="12"/>
      <c r="J87" s="12"/>
      <c r="K87" s="32">
        <v>2.7E-2</v>
      </c>
      <c r="L87" s="31">
        <f t="shared" si="0"/>
        <v>1.6199999999999999</v>
      </c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</row>
    <row r="88" spans="1:155" ht="21.6" customHeight="1" x14ac:dyDescent="0.25">
      <c r="A88" s="35"/>
      <c r="B88" s="39" t="s">
        <v>113</v>
      </c>
      <c r="C88" s="37"/>
      <c r="D88" s="37"/>
      <c r="E88" s="40"/>
      <c r="F88" s="38"/>
      <c r="H88" s="49"/>
      <c r="M88" s="1">
        <v>645.15200000000004</v>
      </c>
    </row>
    <row r="89" spans="1:155" s="11" customFormat="1" ht="20.25" x14ac:dyDescent="0.25">
      <c r="A89" s="16">
        <v>1</v>
      </c>
      <c r="B89" s="15" t="s">
        <v>114</v>
      </c>
      <c r="C89" s="16"/>
      <c r="D89" s="16" t="s">
        <v>131</v>
      </c>
      <c r="E89" s="18">
        <v>1</v>
      </c>
      <c r="F89" s="16" t="s">
        <v>145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</row>
    <row r="90" spans="1:155" s="11" customFormat="1" ht="30" x14ac:dyDescent="0.25">
      <c r="A90" s="16">
        <v>2</v>
      </c>
      <c r="B90" s="15" t="s">
        <v>115</v>
      </c>
      <c r="C90" s="16" t="s">
        <v>137</v>
      </c>
      <c r="D90" s="16" t="s">
        <v>131</v>
      </c>
      <c r="E90" s="18">
        <v>1</v>
      </c>
      <c r="F90" s="16" t="s">
        <v>145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</row>
    <row r="91" spans="1:155" s="11" customFormat="1" ht="20.25" x14ac:dyDescent="0.25">
      <c r="A91" s="16">
        <v>3</v>
      </c>
      <c r="B91" s="14" t="s">
        <v>116</v>
      </c>
      <c r="C91" s="13" t="s">
        <v>138</v>
      </c>
      <c r="D91" s="13" t="s">
        <v>14</v>
      </c>
      <c r="E91" s="28">
        <v>2</v>
      </c>
      <c r="F91" s="13" t="s">
        <v>145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</row>
    <row r="92" spans="1:155" s="11" customFormat="1" ht="20.25" x14ac:dyDescent="0.25">
      <c r="A92" s="16">
        <v>4</v>
      </c>
      <c r="B92" s="14" t="s">
        <v>117</v>
      </c>
      <c r="C92" s="13" t="s">
        <v>139</v>
      </c>
      <c r="D92" s="13" t="s">
        <v>14</v>
      </c>
      <c r="E92" s="28">
        <v>1</v>
      </c>
      <c r="F92" s="13" t="s">
        <v>145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</row>
    <row r="93" spans="1:155" s="11" customFormat="1" ht="20.25" x14ac:dyDescent="0.25">
      <c r="A93" s="16">
        <v>5</v>
      </c>
      <c r="B93" s="14" t="s">
        <v>118</v>
      </c>
      <c r="C93" s="13" t="s">
        <v>140</v>
      </c>
      <c r="D93" s="13" t="s">
        <v>14</v>
      </c>
      <c r="E93" s="28">
        <v>2</v>
      </c>
      <c r="F93" s="13" t="s">
        <v>145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</row>
    <row r="94" spans="1:155" s="11" customFormat="1" ht="30" x14ac:dyDescent="0.25">
      <c r="A94" s="16">
        <v>6</v>
      </c>
      <c r="B94" s="14" t="s">
        <v>119</v>
      </c>
      <c r="C94" s="13" t="s">
        <v>141</v>
      </c>
      <c r="D94" s="13" t="s">
        <v>14</v>
      </c>
      <c r="E94" s="28">
        <v>1</v>
      </c>
      <c r="F94" s="13" t="s">
        <v>145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</row>
    <row r="95" spans="1:155" s="11" customFormat="1" ht="30" x14ac:dyDescent="0.25">
      <c r="A95" s="16">
        <v>7</v>
      </c>
      <c r="B95" s="14" t="s">
        <v>120</v>
      </c>
      <c r="C95" s="13" t="s">
        <v>142</v>
      </c>
      <c r="D95" s="13" t="s">
        <v>14</v>
      </c>
      <c r="E95" s="28">
        <v>1</v>
      </c>
      <c r="F95" s="13" t="s">
        <v>145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</row>
    <row r="96" spans="1:155" s="11" customFormat="1" ht="20.25" x14ac:dyDescent="0.25">
      <c r="A96" s="16">
        <v>8</v>
      </c>
      <c r="B96" s="14" t="s">
        <v>121</v>
      </c>
      <c r="C96" s="13" t="s">
        <v>143</v>
      </c>
      <c r="D96" s="13" t="s">
        <v>131</v>
      </c>
      <c r="E96" s="28">
        <v>1</v>
      </c>
      <c r="F96" s="13" t="s">
        <v>145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</row>
    <row r="97" spans="1:155" s="11" customFormat="1" ht="30" x14ac:dyDescent="0.25">
      <c r="A97" s="16">
        <v>9</v>
      </c>
      <c r="B97" s="14" t="s">
        <v>122</v>
      </c>
      <c r="C97" s="13" t="s">
        <v>144</v>
      </c>
      <c r="D97" s="13" t="s">
        <v>14</v>
      </c>
      <c r="E97" s="28">
        <v>1</v>
      </c>
      <c r="F97" s="13" t="s">
        <v>145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</row>
    <row r="98" spans="1:155" s="11" customFormat="1" ht="20.25" x14ac:dyDescent="0.25">
      <c r="A98" s="16">
        <v>10</v>
      </c>
      <c r="B98" s="14" t="s">
        <v>123</v>
      </c>
      <c r="C98" s="13"/>
      <c r="D98" s="13" t="s">
        <v>13</v>
      </c>
      <c r="E98" s="28">
        <v>1</v>
      </c>
      <c r="F98" s="13" t="s">
        <v>145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</row>
    <row r="99" spans="1:155" s="11" customFormat="1" ht="20.25" x14ac:dyDescent="0.25">
      <c r="A99" s="16">
        <v>11</v>
      </c>
      <c r="B99" s="14" t="s">
        <v>124</v>
      </c>
      <c r="C99" s="13"/>
      <c r="D99" s="13" t="s">
        <v>13</v>
      </c>
      <c r="E99" s="28">
        <v>1</v>
      </c>
      <c r="F99" s="13" t="s">
        <v>145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</row>
    <row r="100" spans="1:155" s="11" customFormat="1" ht="20.25" x14ac:dyDescent="0.25">
      <c r="A100" s="16">
        <v>12</v>
      </c>
      <c r="B100" s="14" t="s">
        <v>125</v>
      </c>
      <c r="C100" s="13" t="s">
        <v>132</v>
      </c>
      <c r="D100" s="13" t="s">
        <v>14</v>
      </c>
      <c r="E100" s="28">
        <v>1</v>
      </c>
      <c r="F100" s="13" t="s">
        <v>145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</row>
    <row r="101" spans="1:155" s="11" customFormat="1" ht="20.25" x14ac:dyDescent="0.25">
      <c r="A101" s="16">
        <v>13</v>
      </c>
      <c r="B101" s="14" t="s">
        <v>126</v>
      </c>
      <c r="C101" s="13" t="s">
        <v>133</v>
      </c>
      <c r="D101" s="13" t="s">
        <v>14</v>
      </c>
      <c r="E101" s="28">
        <v>1</v>
      </c>
      <c r="F101" s="13" t="s">
        <v>145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</row>
    <row r="102" spans="1:155" s="11" customFormat="1" ht="20.25" x14ac:dyDescent="0.25">
      <c r="A102" s="16">
        <v>14</v>
      </c>
      <c r="B102" s="14" t="s">
        <v>127</v>
      </c>
      <c r="C102" s="13" t="s">
        <v>134</v>
      </c>
      <c r="D102" s="13" t="s">
        <v>14</v>
      </c>
      <c r="E102" s="28">
        <v>1</v>
      </c>
      <c r="F102" s="13" t="s">
        <v>145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</row>
    <row r="103" spans="1:155" s="11" customFormat="1" ht="30" x14ac:dyDescent="0.25">
      <c r="A103" s="16">
        <v>15</v>
      </c>
      <c r="B103" s="14" t="s">
        <v>128</v>
      </c>
      <c r="C103" s="13" t="s">
        <v>135</v>
      </c>
      <c r="D103" s="13" t="s">
        <v>14</v>
      </c>
      <c r="E103" s="28">
        <v>1</v>
      </c>
      <c r="F103" s="13" t="s">
        <v>145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</row>
    <row r="104" spans="1:155" s="11" customFormat="1" ht="20.25" x14ac:dyDescent="0.25">
      <c r="A104" s="16">
        <v>16</v>
      </c>
      <c r="B104" s="14" t="s">
        <v>129</v>
      </c>
      <c r="C104" s="13"/>
      <c r="D104" s="13" t="s">
        <v>14</v>
      </c>
      <c r="E104" s="28">
        <v>1</v>
      </c>
      <c r="F104" s="13" t="s">
        <v>145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</row>
    <row r="105" spans="1:155" s="11" customFormat="1" ht="20.25" x14ac:dyDescent="0.25">
      <c r="A105" s="16">
        <v>17</v>
      </c>
      <c r="B105" s="14" t="s">
        <v>130</v>
      </c>
      <c r="C105" s="13" t="s">
        <v>136</v>
      </c>
      <c r="D105" s="13" t="s">
        <v>14</v>
      </c>
      <c r="E105" s="28">
        <v>1</v>
      </c>
      <c r="F105" s="13" t="s">
        <v>145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</row>
    <row r="106" spans="1:155" ht="22.9" customHeight="1" x14ac:dyDescent="0.25">
      <c r="A106" s="41"/>
      <c r="B106" s="39" t="s">
        <v>21</v>
      </c>
      <c r="C106" s="42"/>
      <c r="D106" s="42"/>
      <c r="E106" s="43"/>
      <c r="F106" s="44"/>
    </row>
    <row r="107" spans="1:155" ht="22.9" customHeight="1" x14ac:dyDescent="0.25">
      <c r="A107" s="23"/>
      <c r="B107" s="23" t="s">
        <v>22</v>
      </c>
      <c r="C107" s="24"/>
      <c r="D107" s="24"/>
      <c r="E107" s="30"/>
      <c r="F107" s="25"/>
      <c r="G107" s="33"/>
    </row>
    <row r="108" spans="1:155" ht="36" customHeight="1" x14ac:dyDescent="0.25">
      <c r="A108" s="17">
        <v>1</v>
      </c>
      <c r="B108" s="15" t="s">
        <v>153</v>
      </c>
      <c r="C108" s="26"/>
      <c r="D108" s="16" t="s">
        <v>14</v>
      </c>
      <c r="E108" s="28">
        <v>1</v>
      </c>
      <c r="F108" s="13" t="s">
        <v>27</v>
      </c>
      <c r="G108" s="33"/>
    </row>
    <row r="109" spans="1:155" ht="34.15" customHeight="1" x14ac:dyDescent="0.25">
      <c r="A109" s="18">
        <v>2</v>
      </c>
      <c r="B109" s="15" t="s">
        <v>152</v>
      </c>
      <c r="C109" s="26"/>
      <c r="D109" s="16" t="s">
        <v>14</v>
      </c>
      <c r="E109" s="28">
        <v>1</v>
      </c>
      <c r="F109" s="13" t="s">
        <v>27</v>
      </c>
      <c r="G109" s="33"/>
    </row>
    <row r="110" spans="1:155" ht="37.15" customHeight="1" x14ac:dyDescent="0.25">
      <c r="A110" s="17">
        <v>3</v>
      </c>
      <c r="B110" s="15" t="s">
        <v>155</v>
      </c>
      <c r="C110" s="26"/>
      <c r="D110" s="16" t="s">
        <v>13</v>
      </c>
      <c r="E110" s="28">
        <v>1</v>
      </c>
      <c r="F110" s="13" t="s">
        <v>151</v>
      </c>
      <c r="G110" s="33"/>
    </row>
    <row r="111" spans="1:155" ht="29.45" customHeight="1" x14ac:dyDescent="0.25">
      <c r="A111" s="18">
        <v>4</v>
      </c>
      <c r="B111" s="15" t="s">
        <v>159</v>
      </c>
      <c r="C111" s="26"/>
      <c r="D111" s="16" t="s">
        <v>14</v>
      </c>
      <c r="E111" s="28">
        <v>2</v>
      </c>
      <c r="F111" s="13" t="s">
        <v>156</v>
      </c>
      <c r="G111" s="33"/>
    </row>
    <row r="112" spans="1:155" ht="33.6" customHeight="1" x14ac:dyDescent="0.25">
      <c r="A112" s="17">
        <v>5</v>
      </c>
      <c r="B112" s="15" t="s">
        <v>38</v>
      </c>
      <c r="C112" s="26"/>
      <c r="D112" s="13" t="s">
        <v>32</v>
      </c>
      <c r="E112" s="28">
        <v>2</v>
      </c>
      <c r="F112" s="13" t="s">
        <v>157</v>
      </c>
      <c r="G112" s="33"/>
    </row>
    <row r="113" spans="1:155" ht="36" customHeight="1" x14ac:dyDescent="0.25">
      <c r="A113" s="18">
        <v>6</v>
      </c>
      <c r="B113" s="15" t="s">
        <v>160</v>
      </c>
      <c r="C113" s="26"/>
      <c r="D113" s="16" t="s">
        <v>13</v>
      </c>
      <c r="E113" s="28">
        <v>4</v>
      </c>
      <c r="F113" s="13" t="s">
        <v>158</v>
      </c>
      <c r="G113" s="33"/>
    </row>
    <row r="114" spans="1:155" ht="22.9" customHeight="1" x14ac:dyDescent="0.25">
      <c r="A114" s="23"/>
      <c r="B114" s="23" t="s">
        <v>23</v>
      </c>
      <c r="C114" s="24"/>
      <c r="D114" s="24"/>
      <c r="E114" s="30"/>
      <c r="F114" s="25"/>
      <c r="G114" s="33"/>
    </row>
    <row r="115" spans="1:155" s="11" customFormat="1" ht="20.25" x14ac:dyDescent="0.25">
      <c r="A115" s="13">
        <v>1</v>
      </c>
      <c r="B115" s="14" t="s">
        <v>146</v>
      </c>
      <c r="C115" s="13"/>
      <c r="D115" s="13" t="s">
        <v>12</v>
      </c>
      <c r="E115" s="28">
        <v>95</v>
      </c>
      <c r="F115" s="13" t="s">
        <v>189</v>
      </c>
      <c r="G115" s="34"/>
      <c r="H115" s="12"/>
      <c r="I115" s="12"/>
      <c r="J115" s="12"/>
      <c r="K115" s="12"/>
      <c r="L115" s="12"/>
      <c r="M115" s="12"/>
      <c r="N115" s="45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</row>
    <row r="116" spans="1:155" s="11" customFormat="1" ht="20.25" x14ac:dyDescent="0.25">
      <c r="A116" s="13">
        <v>2</v>
      </c>
      <c r="B116" s="14" t="s">
        <v>147</v>
      </c>
      <c r="C116" s="13"/>
      <c r="D116" s="13" t="s">
        <v>12</v>
      </c>
      <c r="E116" s="28">
        <v>59</v>
      </c>
      <c r="F116" s="13" t="s">
        <v>190</v>
      </c>
      <c r="G116" s="34"/>
      <c r="H116" s="12"/>
      <c r="I116" s="12"/>
      <c r="J116" s="12"/>
      <c r="K116" s="12"/>
      <c r="M116" s="12"/>
      <c r="N116" s="45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</row>
    <row r="117" spans="1:155" s="11" customFormat="1" ht="20.25" x14ac:dyDescent="0.25">
      <c r="A117" s="13">
        <v>3</v>
      </c>
      <c r="B117" s="14" t="s">
        <v>182</v>
      </c>
      <c r="C117" s="13"/>
      <c r="D117" s="13" t="s">
        <v>12</v>
      </c>
      <c r="E117" s="28">
        <v>474</v>
      </c>
      <c r="F117" s="13" t="s">
        <v>191</v>
      </c>
      <c r="G117" s="34"/>
      <c r="H117" s="12"/>
      <c r="I117" s="12"/>
      <c r="J117" s="12"/>
      <c r="K117" s="12"/>
      <c r="L117" s="12"/>
      <c r="M117" s="12"/>
      <c r="N117" s="45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</row>
    <row r="118" spans="1:155" s="11" customFormat="1" ht="20.25" x14ac:dyDescent="0.25">
      <c r="A118" s="13">
        <v>4</v>
      </c>
      <c r="B118" s="14" t="s">
        <v>183</v>
      </c>
      <c r="C118" s="13"/>
      <c r="D118" s="13" t="s">
        <v>12</v>
      </c>
      <c r="E118" s="28">
        <v>20</v>
      </c>
      <c r="F118" s="13" t="s">
        <v>194</v>
      </c>
      <c r="G118" s="34"/>
      <c r="H118" s="12"/>
      <c r="I118" s="12"/>
      <c r="J118" s="12"/>
      <c r="K118" s="12"/>
      <c r="L118" s="12"/>
      <c r="M118" s="12"/>
      <c r="N118" s="45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</row>
    <row r="119" spans="1:155" s="11" customFormat="1" ht="20.25" x14ac:dyDescent="0.25">
      <c r="A119" s="13">
        <v>5</v>
      </c>
      <c r="B119" s="14" t="s">
        <v>185</v>
      </c>
      <c r="C119" s="13"/>
      <c r="D119" s="13" t="s">
        <v>12</v>
      </c>
      <c r="E119" s="28">
        <v>5</v>
      </c>
      <c r="F119" s="13" t="s">
        <v>195</v>
      </c>
      <c r="G119" s="34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</row>
    <row r="120" spans="1:155" s="11" customFormat="1" ht="20.25" x14ac:dyDescent="0.25">
      <c r="A120" s="13">
        <v>6</v>
      </c>
      <c r="B120" s="14" t="s">
        <v>186</v>
      </c>
      <c r="C120" s="13"/>
      <c r="D120" s="13" t="s">
        <v>12</v>
      </c>
      <c r="E120" s="28">
        <v>5</v>
      </c>
      <c r="F120" s="13" t="s">
        <v>198</v>
      </c>
      <c r="G120" s="34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</row>
    <row r="121" spans="1:155" s="11" customFormat="1" ht="20.25" x14ac:dyDescent="0.25">
      <c r="A121" s="13">
        <v>7</v>
      </c>
      <c r="B121" s="14" t="s">
        <v>187</v>
      </c>
      <c r="C121" s="13"/>
      <c r="D121" s="13" t="s">
        <v>12</v>
      </c>
      <c r="E121" s="28">
        <v>30</v>
      </c>
      <c r="F121" s="13" t="s">
        <v>150</v>
      </c>
      <c r="G121" s="34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</row>
    <row r="122" spans="1:155" s="11" customFormat="1" ht="20.25" x14ac:dyDescent="0.25">
      <c r="A122" s="13">
        <v>8</v>
      </c>
      <c r="B122" s="14" t="s">
        <v>184</v>
      </c>
      <c r="C122" s="13"/>
      <c r="D122" s="13" t="s">
        <v>12</v>
      </c>
      <c r="E122" s="28">
        <v>20</v>
      </c>
      <c r="F122" s="13" t="s">
        <v>192</v>
      </c>
      <c r="G122" s="34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</row>
    <row r="123" spans="1:155" s="11" customFormat="1" ht="20.25" x14ac:dyDescent="0.25">
      <c r="A123" s="13">
        <v>9</v>
      </c>
      <c r="B123" s="14" t="s">
        <v>148</v>
      </c>
      <c r="C123" s="13"/>
      <c r="D123" s="13" t="s">
        <v>12</v>
      </c>
      <c r="E123" s="28">
        <v>40</v>
      </c>
      <c r="F123" s="13" t="s">
        <v>196</v>
      </c>
      <c r="G123" s="34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</row>
    <row r="124" spans="1:155" s="11" customFormat="1" ht="20.25" x14ac:dyDescent="0.25">
      <c r="A124" s="13">
        <v>10</v>
      </c>
      <c r="B124" s="14" t="s">
        <v>188</v>
      </c>
      <c r="C124" s="13"/>
      <c r="D124" s="13" t="s">
        <v>12</v>
      </c>
      <c r="E124" s="28">
        <v>12</v>
      </c>
      <c r="F124" s="13" t="s">
        <v>197</v>
      </c>
      <c r="G124" s="34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</row>
    <row r="125" spans="1:155" s="11" customFormat="1" ht="20.25" x14ac:dyDescent="0.25">
      <c r="A125" s="13">
        <v>11</v>
      </c>
      <c r="B125" s="14" t="s">
        <v>149</v>
      </c>
      <c r="C125" s="13"/>
      <c r="D125" s="13" t="s">
        <v>12</v>
      </c>
      <c r="E125" s="28">
        <v>14</v>
      </c>
      <c r="F125" s="13" t="s">
        <v>193</v>
      </c>
      <c r="G125" s="34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</row>
    <row r="126" spans="1:155" ht="27.6" customHeight="1" x14ac:dyDescent="0.25">
      <c r="A126" s="23"/>
      <c r="B126" s="23" t="s">
        <v>28</v>
      </c>
      <c r="C126" s="24"/>
      <c r="D126" s="24"/>
      <c r="E126" s="30"/>
      <c r="F126" s="25"/>
      <c r="H126" s="1" t="s">
        <v>229</v>
      </c>
      <c r="I126" s="54" t="s">
        <v>230</v>
      </c>
      <c r="J126" s="2" t="s">
        <v>231</v>
      </c>
    </row>
    <row r="127" spans="1:155" s="11" customFormat="1" ht="31.9" customHeight="1" x14ac:dyDescent="0.25">
      <c r="A127" s="13">
        <v>12</v>
      </c>
      <c r="B127" s="14" t="s">
        <v>221</v>
      </c>
      <c r="C127" s="13"/>
      <c r="D127" s="13" t="s">
        <v>31</v>
      </c>
      <c r="E127" s="56">
        <v>2.9696766263754695E-2</v>
      </c>
      <c r="F127" s="13" t="s">
        <v>232</v>
      </c>
      <c r="G127" s="50">
        <v>200</v>
      </c>
      <c r="H127" s="50">
        <f>H43+H55</f>
        <v>28.545999999999999</v>
      </c>
      <c r="I127" s="48">
        <f>H127*25/620.152</f>
        <v>1.1507662637546923</v>
      </c>
      <c r="J127" s="48">
        <f>(H127+I127)/1000</f>
        <v>2.9696766263754695E-2</v>
      </c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</row>
    <row r="128" spans="1:155" s="11" customFormat="1" ht="31.15" customHeight="1" x14ac:dyDescent="0.25">
      <c r="A128" s="13">
        <v>13</v>
      </c>
      <c r="B128" s="14" t="s">
        <v>222</v>
      </c>
      <c r="C128" s="13"/>
      <c r="D128" s="13" t="s">
        <v>31</v>
      </c>
      <c r="E128" s="56">
        <v>6.1581310130419641E-2</v>
      </c>
      <c r="F128" s="13" t="s">
        <v>233</v>
      </c>
      <c r="G128" s="50">
        <v>300</v>
      </c>
      <c r="H128" s="50">
        <f>H44+H54+H57+H59+H60+H64</f>
        <v>59.195</v>
      </c>
      <c r="I128" s="48">
        <f t="shared" ref="I128:I134" si="1">H128*25/620.152</f>
        <v>2.386310130419639</v>
      </c>
      <c r="J128" s="48">
        <f t="shared" ref="J128:J134" si="2">(H128+I128)/1000</f>
        <v>6.1581310130419641E-2</v>
      </c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</row>
    <row r="129" spans="1:155" s="11" customFormat="1" ht="31.15" customHeight="1" x14ac:dyDescent="0.25">
      <c r="A129" s="13">
        <v>14</v>
      </c>
      <c r="B129" s="14" t="s">
        <v>223</v>
      </c>
      <c r="C129" s="13"/>
      <c r="D129" s="13" t="s">
        <v>31</v>
      </c>
      <c r="E129" s="56">
        <v>1.6769840684219352E-2</v>
      </c>
      <c r="F129" s="13" t="s">
        <v>234</v>
      </c>
      <c r="G129" s="50">
        <v>500</v>
      </c>
      <c r="H129" s="50">
        <f>H45+H58</f>
        <v>16.12</v>
      </c>
      <c r="I129" s="48">
        <f t="shared" si="1"/>
        <v>0.64984068421935259</v>
      </c>
      <c r="J129" s="48">
        <f t="shared" si="2"/>
        <v>1.6769840684219352E-2</v>
      </c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</row>
    <row r="130" spans="1:155" s="11" customFormat="1" ht="31.15" customHeight="1" x14ac:dyDescent="0.25">
      <c r="A130" s="13">
        <v>15</v>
      </c>
      <c r="B130" s="14" t="s">
        <v>224</v>
      </c>
      <c r="C130" s="13"/>
      <c r="D130" s="13" t="s">
        <v>31</v>
      </c>
      <c r="E130" s="56">
        <v>8.8322548020485295E-2</v>
      </c>
      <c r="F130" s="13" t="s">
        <v>235</v>
      </c>
      <c r="G130" s="48">
        <v>100</v>
      </c>
      <c r="H130" s="48">
        <f>H46+H50+H56+H61+H62+H65</f>
        <v>84.9</v>
      </c>
      <c r="I130" s="48">
        <f t="shared" si="1"/>
        <v>3.4225480204853</v>
      </c>
      <c r="J130" s="48">
        <f t="shared" si="2"/>
        <v>8.8322548020485295E-2</v>
      </c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</row>
    <row r="131" spans="1:155" s="11" customFormat="1" ht="31.15" customHeight="1" x14ac:dyDescent="0.25">
      <c r="A131" s="13">
        <v>16</v>
      </c>
      <c r="B131" s="14" t="s">
        <v>225</v>
      </c>
      <c r="C131" s="13"/>
      <c r="D131" s="13" t="s">
        <v>31</v>
      </c>
      <c r="E131" s="56">
        <v>9.1865853068280032E-2</v>
      </c>
      <c r="F131" s="13" t="s">
        <v>236</v>
      </c>
      <c r="G131" s="48">
        <v>200</v>
      </c>
      <c r="H131" s="48">
        <f>H47+H51+H52+H63+H66</f>
        <v>88.305999999999997</v>
      </c>
      <c r="I131" s="48">
        <f t="shared" si="1"/>
        <v>3.5598530682800344</v>
      </c>
      <c r="J131" s="48">
        <f t="shared" si="2"/>
        <v>9.1865853068280032E-2</v>
      </c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</row>
    <row r="132" spans="1:155" s="11" customFormat="1" ht="31.15" customHeight="1" x14ac:dyDescent="0.25">
      <c r="A132" s="13">
        <v>17</v>
      </c>
      <c r="B132" s="14" t="s">
        <v>226</v>
      </c>
      <c r="C132" s="13"/>
      <c r="D132" s="13" t="s">
        <v>31</v>
      </c>
      <c r="E132" s="56">
        <v>9.9526715772907268E-2</v>
      </c>
      <c r="F132" s="13" t="s">
        <v>237</v>
      </c>
      <c r="G132" s="48">
        <v>400</v>
      </c>
      <c r="H132" s="48">
        <f>H48+H67</f>
        <v>95.669999999999987</v>
      </c>
      <c r="I132" s="48">
        <f t="shared" si="1"/>
        <v>3.8567157729072861</v>
      </c>
      <c r="J132" s="48">
        <f t="shared" si="2"/>
        <v>9.9526715772907268E-2</v>
      </c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</row>
    <row r="133" spans="1:155" s="11" customFormat="1" ht="31.15" customHeight="1" x14ac:dyDescent="0.25">
      <c r="A133" s="13">
        <v>18</v>
      </c>
      <c r="B133" s="14" t="s">
        <v>227</v>
      </c>
      <c r="C133" s="13"/>
      <c r="D133" s="13" t="s">
        <v>31</v>
      </c>
      <c r="E133" s="56">
        <v>5.8538395490137896E-2</v>
      </c>
      <c r="F133" s="13" t="s">
        <v>238</v>
      </c>
      <c r="G133" s="48">
        <v>500</v>
      </c>
      <c r="H133" s="48">
        <f>H49+H53</f>
        <v>56.269999999999996</v>
      </c>
      <c r="I133" s="48">
        <f t="shared" si="1"/>
        <v>2.2683954901379013</v>
      </c>
      <c r="J133" s="48">
        <f t="shared" si="2"/>
        <v>5.8538395490137896E-2</v>
      </c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</row>
    <row r="134" spans="1:155" s="11" customFormat="1" ht="31.15" customHeight="1" x14ac:dyDescent="0.25">
      <c r="A134" s="13">
        <v>19</v>
      </c>
      <c r="B134" s="14" t="s">
        <v>228</v>
      </c>
      <c r="C134" s="13"/>
      <c r="D134" s="13" t="s">
        <v>31</v>
      </c>
      <c r="E134" s="56">
        <v>0.19885057056979583</v>
      </c>
      <c r="F134" s="13" t="s">
        <v>239</v>
      </c>
      <c r="G134" s="48" t="s">
        <v>219</v>
      </c>
      <c r="H134" s="48">
        <f>H68+H69+H70+H71+H72+H84+H85+H86+H87</f>
        <v>191.14500000000004</v>
      </c>
      <c r="I134" s="48">
        <f t="shared" si="1"/>
        <v>7.7055705697957926</v>
      </c>
      <c r="J134" s="48">
        <f t="shared" si="2"/>
        <v>0.19885057056979583</v>
      </c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</row>
    <row r="135" spans="1:155" s="11" customFormat="1" ht="24" customHeight="1" x14ac:dyDescent="0.25">
      <c r="A135" s="13">
        <v>20</v>
      </c>
      <c r="B135" s="14" t="s">
        <v>161</v>
      </c>
      <c r="C135" s="13"/>
      <c r="D135" s="13" t="s">
        <v>12</v>
      </c>
      <c r="E135" s="28">
        <v>48</v>
      </c>
      <c r="F135" s="13" t="s">
        <v>199</v>
      </c>
      <c r="G135" s="12"/>
      <c r="H135" s="12">
        <f>H127+H128+H129+H130+H131+H132+H133+H134</f>
        <v>620.15200000000004</v>
      </c>
      <c r="I135" s="12">
        <v>25</v>
      </c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</row>
    <row r="136" spans="1:155" s="11" customFormat="1" ht="30" x14ac:dyDescent="0.25">
      <c r="A136" s="13">
        <v>21</v>
      </c>
      <c r="B136" s="14" t="s">
        <v>162</v>
      </c>
      <c r="C136" s="13"/>
      <c r="D136" s="13" t="s">
        <v>12</v>
      </c>
      <c r="E136" s="28">
        <v>11</v>
      </c>
      <c r="F136" s="13" t="s">
        <v>200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</row>
    <row r="137" spans="1:155" s="11" customFormat="1" ht="23.45" customHeight="1" x14ac:dyDescent="0.25">
      <c r="A137" s="13">
        <v>22</v>
      </c>
      <c r="B137" s="14" t="s">
        <v>163</v>
      </c>
      <c r="C137" s="13"/>
      <c r="D137" s="13" t="s">
        <v>32</v>
      </c>
      <c r="E137" s="28">
        <v>6</v>
      </c>
      <c r="F137" s="13" t="s">
        <v>201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</row>
    <row r="138" spans="1:155" s="11" customFormat="1" ht="30" customHeight="1" x14ac:dyDescent="0.25">
      <c r="A138" s="13">
        <v>23</v>
      </c>
      <c r="B138" s="14" t="s">
        <v>203</v>
      </c>
      <c r="C138" s="13"/>
      <c r="D138" s="13" t="s">
        <v>32</v>
      </c>
      <c r="E138" s="28">
        <v>5</v>
      </c>
      <c r="F138" s="13" t="s">
        <v>202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</row>
    <row r="139" spans="1:155" ht="11.45" customHeight="1" x14ac:dyDescent="0.25">
      <c r="A139" s="5"/>
      <c r="B139" s="6"/>
      <c r="C139" s="7"/>
      <c r="D139" s="8"/>
      <c r="E139" s="9"/>
      <c r="F139" s="7"/>
    </row>
    <row r="140" spans="1:155" x14ac:dyDescent="0.25">
      <c r="A140" s="1" t="s">
        <v>247</v>
      </c>
      <c r="B140"/>
      <c r="C140" s="59"/>
      <c r="D140"/>
      <c r="E140"/>
    </row>
    <row r="141" spans="1:155" x14ac:dyDescent="0.25">
      <c r="A141"/>
      <c r="B141" s="2" t="s">
        <v>248</v>
      </c>
      <c r="C141" s="60"/>
      <c r="D141" s="1" t="s">
        <v>249</v>
      </c>
      <c r="E141"/>
    </row>
    <row r="143" spans="1:155" x14ac:dyDescent="0.25">
      <c r="A143" s="4"/>
      <c r="B143" s="4"/>
      <c r="C143" s="4"/>
      <c r="D143" s="4"/>
      <c r="E143" s="4"/>
      <c r="F143" s="4"/>
    </row>
    <row r="144" spans="1:155" x14ac:dyDescent="0.25">
      <c r="A144" s="4"/>
      <c r="B144" s="4"/>
      <c r="C144" s="4"/>
      <c r="D144" s="4"/>
      <c r="E144" s="4"/>
      <c r="F144" s="4"/>
    </row>
    <row r="145" spans="1:8" x14ac:dyDescent="0.25">
      <c r="A145" s="4"/>
      <c r="B145" s="4"/>
      <c r="C145" s="4"/>
      <c r="D145" s="4"/>
      <c r="E145" s="4"/>
      <c r="F145" s="4"/>
    </row>
    <row r="146" spans="1:8" x14ac:dyDescent="0.25">
      <c r="A146" s="4"/>
      <c r="B146" s="4"/>
      <c r="C146" s="4"/>
      <c r="D146" s="4"/>
      <c r="E146" s="4"/>
      <c r="F146" s="4"/>
    </row>
    <row r="147" spans="1:8" x14ac:dyDescent="0.25">
      <c r="A147" s="4"/>
      <c r="B147" s="4"/>
      <c r="C147" s="4"/>
      <c r="D147" s="4"/>
      <c r="E147" s="4"/>
      <c r="F147" s="4"/>
    </row>
    <row r="148" spans="1:8" x14ac:dyDescent="0.25">
      <c r="A148" s="4"/>
      <c r="B148" s="4"/>
      <c r="C148" s="4"/>
      <c r="D148" s="4"/>
      <c r="E148" s="4"/>
      <c r="F148" s="4"/>
    </row>
    <row r="149" spans="1:8" x14ac:dyDescent="0.25">
      <c r="A149" s="4"/>
      <c r="B149" s="4"/>
      <c r="C149" s="4"/>
      <c r="D149" s="4"/>
      <c r="E149" s="4"/>
      <c r="F149" s="4"/>
    </row>
    <row r="150" spans="1:8" x14ac:dyDescent="0.25">
      <c r="A150" s="4"/>
      <c r="B150" s="4"/>
      <c r="C150" s="4"/>
      <c r="D150" s="4"/>
      <c r="E150" s="4"/>
      <c r="F150" s="4"/>
    </row>
    <row r="151" spans="1:8" x14ac:dyDescent="0.25">
      <c r="A151" s="4"/>
      <c r="B151" s="4"/>
      <c r="C151" s="4"/>
      <c r="D151" s="4"/>
      <c r="E151" s="4"/>
      <c r="F151" s="4"/>
    </row>
    <row r="152" spans="1:8" x14ac:dyDescent="0.25">
      <c r="A152" s="4"/>
      <c r="B152" s="4"/>
      <c r="C152" s="4"/>
      <c r="D152" s="4"/>
      <c r="E152" s="4"/>
      <c r="F152" s="4"/>
    </row>
    <row r="153" spans="1:8" ht="15.75" x14ac:dyDescent="0.25">
      <c r="H153" s="53"/>
    </row>
  </sheetData>
  <mergeCells count="12">
    <mergeCell ref="C10:F10"/>
    <mergeCell ref="C11:F11"/>
    <mergeCell ref="C12:F12"/>
    <mergeCell ref="C15:F15"/>
    <mergeCell ref="A15:B15"/>
    <mergeCell ref="D1:F1"/>
    <mergeCell ref="D3:F3"/>
    <mergeCell ref="D4:F4"/>
    <mergeCell ref="D6:F6"/>
    <mergeCell ref="A9:F9"/>
    <mergeCell ref="D8:F8"/>
    <mergeCell ref="D7:F7"/>
  </mergeCells>
  <phoneticPr fontId="6" type="noConversion"/>
  <pageMargins left="0.34" right="0.26" top="0.45" bottom="0.48" header="0.31" footer="0.2"/>
  <pageSetup paperSize="9" scale="10" fitToHeight="0" orientation="portrait" r:id="rId1"/>
  <headerFooter>
    <oddFooter>&amp;R&amp;"Times New Roman,обычный"стр.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2024-09-10T13:55:35Z</dcterms:modified>
</cp:coreProperties>
</file>