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4\Desktop\Тендер на устройство дверных блоков\"/>
    </mc:Choice>
  </mc:AlternateContent>
  <xr:revisionPtr revIDLastSave="0" documentId="13_ncr:1_{F66B1E0F-218B-491D-AF89-5924253CA3E9}" xr6:coauthVersionLast="47" xr6:coauthVersionMax="47" xr10:uidLastSave="{00000000-0000-0000-0000-000000000000}"/>
  <bookViews>
    <workbookView xWindow="-28920" yWindow="855" windowWidth="29040" windowHeight="15840" xr2:uid="{F9569BD8-D06C-45BE-AA3A-192ABEF1794F}"/>
  </bookViews>
  <sheets>
    <sheet name="РДЦ на тендер" sheetId="3" r:id="rId1"/>
    <sheet name="РДЦ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3" l="1"/>
  <c r="E43" i="3"/>
  <c r="E37" i="3"/>
  <c r="E35" i="3"/>
  <c r="E34" i="3"/>
  <c r="E33" i="3"/>
  <c r="E32" i="3"/>
  <c r="E31" i="3"/>
  <c r="E27" i="3"/>
  <c r="E22" i="3"/>
  <c r="E18" i="3"/>
  <c r="E17" i="3"/>
  <c r="E15" i="3"/>
  <c r="E14" i="3"/>
  <c r="E39" i="3" s="1"/>
  <c r="E27" i="2"/>
  <c r="E37" i="2" l="1"/>
  <c r="E35" i="2"/>
  <c r="E34" i="2"/>
  <c r="E33" i="2"/>
  <c r="E32" i="2"/>
  <c r="E31" i="2"/>
  <c r="E43" i="2"/>
  <c r="E45" i="2" s="1"/>
  <c r="E22" i="2"/>
  <c r="E18" i="2"/>
  <c r="E17" i="2"/>
  <c r="E14" i="2" l="1"/>
  <c r="E15" i="2"/>
  <c r="E39" i="2" l="1"/>
</calcChain>
</file>

<file path=xl/sharedStrings.xml><?xml version="1.0" encoding="utf-8"?>
<sst xmlns="http://schemas.openxmlformats.org/spreadsheetml/2006/main" count="401" uniqueCount="163">
  <si>
    <t>Наименование организации ___________________________</t>
  </si>
  <si>
    <t>Дата подачи коммерческого предложения ________________</t>
  </si>
  <si>
    <t xml:space="preserve">РАСЧЕТ СТОИМОСТИ </t>
  </si>
  <si>
    <t xml:space="preserve">на объекте строительства:  "Многоквартирный дом со встроенными помещениями и встроенно-пристроенным подземным гаражом ( ЖК «Лайнеръ»)" 
по адресу: г. Санкт-Петербург, Невский район, Октябрьская набережная, участок 237, на земельном участке с кадастровым номером: 78:12:0006357:8089
</t>
  </si>
  <si>
    <t>№ п/п</t>
  </si>
  <si>
    <t>Ед. изм.</t>
  </si>
  <si>
    <t>Кол-во</t>
  </si>
  <si>
    <t>Стоимость единицы, руб. с НДС 20%</t>
  </si>
  <si>
    <t>Общая стоимость, руб. с НДС 20%</t>
  </si>
  <si>
    <t>Материалы</t>
  </si>
  <si>
    <t>Работа</t>
  </si>
  <si>
    <t>Итого стоимость единицы</t>
  </si>
  <si>
    <t>ВСЕГО, руб. с НДС 20%</t>
  </si>
  <si>
    <t>ВСЕГО:</t>
  </si>
  <si>
    <t>В том числе генподрядные услуги - 2%:</t>
  </si>
  <si>
    <t>В том числе НДС 20%:</t>
  </si>
  <si>
    <t>2</t>
  </si>
  <si>
    <t>Примечание:</t>
  </si>
  <si>
    <t>Генеральный директор ООО ",,,,,,,,,,,,,"    __________________________ /…............................../</t>
  </si>
  <si>
    <t>мп</t>
  </si>
  <si>
    <t>шт</t>
  </si>
  <si>
    <t>Марка по проекту</t>
  </si>
  <si>
    <t>ЖИЛОЙ ДОМ</t>
  </si>
  <si>
    <t>ГАРАЖ</t>
  </si>
  <si>
    <t>Примечание</t>
  </si>
  <si>
    <t>ДН1</t>
  </si>
  <si>
    <t>ДН2</t>
  </si>
  <si>
    <t>ДН3</t>
  </si>
  <si>
    <t>ДН4</t>
  </si>
  <si>
    <t>ДН5</t>
  </si>
  <si>
    <t>ДН6</t>
  </si>
  <si>
    <t>ДН7</t>
  </si>
  <si>
    <t>ДН8</t>
  </si>
  <si>
    <t>ДН9</t>
  </si>
  <si>
    <t>ДН10</t>
  </si>
  <si>
    <t>ДН11</t>
  </si>
  <si>
    <t>ДН11*</t>
  </si>
  <si>
    <t>ДН12</t>
  </si>
  <si>
    <t>ДН13</t>
  </si>
  <si>
    <t>ДН14</t>
  </si>
  <si>
    <t>ДН14/1</t>
  </si>
  <si>
    <t>ДН15</t>
  </si>
  <si>
    <t>Д-1</t>
  </si>
  <si>
    <t>Д-2</t>
  </si>
  <si>
    <t>Д-3</t>
  </si>
  <si>
    <t>Д-6</t>
  </si>
  <si>
    <t>Д-7</t>
  </si>
  <si>
    <t>Д-8</t>
  </si>
  <si>
    <t>Тип дверного блока</t>
  </si>
  <si>
    <t>Итого Жилой дом:</t>
  </si>
  <si>
    <t>ДСН, Дп,  Н, 2850-1450</t>
  </si>
  <si>
    <t>Итого Гараж:</t>
  </si>
  <si>
    <t>1 и 7</t>
  </si>
  <si>
    <t>ДСН, Дп,  Н, 2550-1450</t>
  </si>
  <si>
    <t>1.1</t>
  </si>
  <si>
    <t>1.2</t>
  </si>
  <si>
    <t>1.3</t>
  </si>
  <si>
    <t>1.4</t>
  </si>
  <si>
    <t>1.5</t>
  </si>
  <si>
    <t>ДСН, Дп, Н, 2100-1450</t>
  </si>
  <si>
    <t>ДСН, Дп, Н, 2550-1300</t>
  </si>
  <si>
    <t>ДСН, Дп,  Н, 2100-1300</t>
  </si>
  <si>
    <t>ДСН, Оп,  Н, 2100-1130</t>
  </si>
  <si>
    <t>1.6</t>
  </si>
  <si>
    <t>ДСН, Оп, Н, 2550-1100</t>
  </si>
  <si>
    <t>1.7</t>
  </si>
  <si>
    <t>ДСН, Оп, Н, 2100-1100</t>
  </si>
  <si>
    <t>1.8</t>
  </si>
  <si>
    <t>1.9</t>
  </si>
  <si>
    <t>ДСН, Оп,  Н, 2100-1000</t>
  </si>
  <si>
    <t>1.10</t>
  </si>
  <si>
    <t>1.11</t>
  </si>
  <si>
    <t>1.12</t>
  </si>
  <si>
    <t>ДСВ, Оп,  Вн, 2100-1000</t>
  </si>
  <si>
    <t>ДСН, Оп, Н, 1790-1000</t>
  </si>
  <si>
    <t>1.13</t>
  </si>
  <si>
    <t>ДСН, Оп,  Н, 1700-1000</t>
  </si>
  <si>
    <t>1.14</t>
  </si>
  <si>
    <t>1.15</t>
  </si>
  <si>
    <t>1.16</t>
  </si>
  <si>
    <t>ДСН, Оп, Н, 2100-1000</t>
  </si>
  <si>
    <t>1.17</t>
  </si>
  <si>
    <t>1.18</t>
  </si>
  <si>
    <t>1.19</t>
  </si>
  <si>
    <t>1.20</t>
  </si>
  <si>
    <t>1.21</t>
  </si>
  <si>
    <t>1.22</t>
  </si>
  <si>
    <t>1.23</t>
  </si>
  <si>
    <t>1.24</t>
  </si>
  <si>
    <t>ДСВ, Оп,  2100-1130</t>
  </si>
  <si>
    <t>ДСВ, Оп,  2100-1000</t>
  </si>
  <si>
    <t>1.25</t>
  </si>
  <si>
    <t>1.26</t>
  </si>
  <si>
    <t>2.1</t>
  </si>
  <si>
    <t>на выполнение полного комплекса работ по изготовлению и монтажу стальных и стальных противопожарных дверных блоков</t>
  </si>
  <si>
    <t>Металлическая, глухая, противопожарная (EI30), с уплотнением в притворе, двупольная, открывание - согласно проекта, цвет RAL 7021  мелкая шагрень</t>
  </si>
  <si>
    <t>Металлическая, глухая, однопольная (ширина створки не менее 900мм), открывание - согласно проекта, цвет RAL 7021  мелкая шагрень</t>
  </si>
  <si>
    <t>Металлическая, глухая, противопожарная (EI30), с уплотнением в притворе,  однопольная (ширина створки не менее 900мм), открывание - согласно проекта, цвет RAL 7021  мелкая шагрень</t>
  </si>
  <si>
    <t>Металлическая, глухая, противопожарная (EI60), с уплотнением в притворе,  однопольная (ширина створки не менее 900мм), открывание - согласно проекта, цвет RAL 7021  мелкая шагрень</t>
  </si>
  <si>
    <t>Металлическая, глухая, противопожарная (EI30), с уплотнением в притворе,  двупольная (ширина рабочей створки не менее 900мм), открывание - согласно проекта, цвет RAL 7021  мелкая шагрень</t>
  </si>
  <si>
    <r>
      <t xml:space="preserve">ДПС 01  2100-1000   </t>
    </r>
    <r>
      <rPr>
        <b/>
        <sz val="14"/>
        <color rgb="FFFF0000"/>
        <rFont val="Calibri"/>
        <family val="2"/>
        <charset val="204"/>
        <scheme val="minor"/>
      </rPr>
      <t>EI60</t>
    </r>
  </si>
  <si>
    <r>
      <t xml:space="preserve">ДПС 01  2100-1000   </t>
    </r>
    <r>
      <rPr>
        <b/>
        <sz val="14"/>
        <color rgb="FFFF0000"/>
        <rFont val="Calibri"/>
        <family val="2"/>
        <charset val="204"/>
        <scheme val="minor"/>
      </rPr>
      <t>EI30</t>
    </r>
  </si>
  <si>
    <r>
      <t xml:space="preserve">ДПС 01  1750-900   </t>
    </r>
    <r>
      <rPr>
        <b/>
        <sz val="14"/>
        <color rgb="FFFF0000"/>
        <rFont val="Calibri"/>
        <family val="2"/>
        <charset val="204"/>
        <scheme val="minor"/>
      </rPr>
      <t>EI30</t>
    </r>
  </si>
  <si>
    <r>
      <t xml:space="preserve">ДПС 01  1700-900   </t>
    </r>
    <r>
      <rPr>
        <b/>
        <sz val="14"/>
        <color rgb="FFFF0000"/>
        <rFont val="Calibri"/>
        <family val="2"/>
        <charset val="204"/>
        <scheme val="minor"/>
      </rPr>
      <t>EI30</t>
    </r>
  </si>
  <si>
    <r>
      <t xml:space="preserve">ДПС 02  2100-1600   </t>
    </r>
    <r>
      <rPr>
        <b/>
        <sz val="14"/>
        <color rgb="FFFF0000"/>
        <rFont val="Calibri"/>
        <family val="2"/>
        <charset val="204"/>
        <scheme val="minor"/>
      </rPr>
      <t>EI30</t>
    </r>
  </si>
  <si>
    <r>
      <t xml:space="preserve">ДПСО 02  2100-1450   </t>
    </r>
    <r>
      <rPr>
        <b/>
        <sz val="14"/>
        <color rgb="FFFF0000"/>
        <rFont val="Calibri"/>
        <family val="2"/>
        <charset val="204"/>
        <scheme val="minor"/>
      </rPr>
      <t>EI60</t>
    </r>
  </si>
  <si>
    <r>
      <t xml:space="preserve">ДПСО 02  2100-1450  </t>
    </r>
    <r>
      <rPr>
        <b/>
        <sz val="14"/>
        <color rgb="FFFF0000"/>
        <rFont val="Calibri"/>
        <family val="2"/>
        <charset val="204"/>
        <scheme val="minor"/>
      </rPr>
      <t>EIS60</t>
    </r>
  </si>
  <si>
    <r>
      <t xml:space="preserve">ДПСО 02  2100-1300   </t>
    </r>
    <r>
      <rPr>
        <b/>
        <sz val="14"/>
        <color rgb="FFFF0000"/>
        <rFont val="Calibri"/>
        <family val="2"/>
        <charset val="204"/>
        <scheme val="minor"/>
      </rPr>
      <t>EIS60</t>
    </r>
  </si>
  <si>
    <r>
      <t xml:space="preserve">ДПСО 01  1790-1000   </t>
    </r>
    <r>
      <rPr>
        <b/>
        <sz val="14"/>
        <color rgb="FFFF0000"/>
        <rFont val="Calibri"/>
        <family val="2"/>
        <charset val="204"/>
        <scheme val="minor"/>
      </rPr>
      <t>EI60</t>
    </r>
  </si>
  <si>
    <r>
      <t xml:space="preserve">ДПС 02  2100-1450  </t>
    </r>
    <r>
      <rPr>
        <b/>
        <sz val="14"/>
        <color rgb="FFFF0000"/>
        <rFont val="Calibri"/>
        <family val="2"/>
        <charset val="204"/>
        <scheme val="minor"/>
      </rPr>
      <t xml:space="preserve"> EI30</t>
    </r>
  </si>
  <si>
    <t>Управляйка</t>
  </si>
  <si>
    <t>Входная группа, выход из подвала</t>
  </si>
  <si>
    <t>Вход на "чёрную" лестницу</t>
  </si>
  <si>
    <t>Переходной балкон</t>
  </si>
  <si>
    <t>Мусоросборная камера</t>
  </si>
  <si>
    <t>Насосная</t>
  </si>
  <si>
    <t>Вход в Гараж с пандуса, выход из подвала, ГРЩ на 1 этаже, Вход на техэтаж с улицы</t>
  </si>
  <si>
    <t>Выход на кровлю с 15 этажа</t>
  </si>
  <si>
    <t>Вход на техэтаж с улицы</t>
  </si>
  <si>
    <t>Вход в подвал Ж/дома</t>
  </si>
  <si>
    <t>Выход на кровлю с 17 этажа</t>
  </si>
  <si>
    <t>Выход на кровлю из ЛК сек.2</t>
  </si>
  <si>
    <t>Диспетчерская</t>
  </si>
  <si>
    <t>Выход из Гаража в ЛК</t>
  </si>
  <si>
    <t>Выход из Гаража в тамбур ЛЛУ и на лестницу ж/дома</t>
  </si>
  <si>
    <t>Выход из Гаража и лестницы в Лифтовой холл</t>
  </si>
  <si>
    <t>Лифтовой холл/коридор</t>
  </si>
  <si>
    <t>Колясочная, кабинеты управляйки</t>
  </si>
  <si>
    <t xml:space="preserve">Электрощитовая Гаража, </t>
  </si>
  <si>
    <t>Сети связи, 3 шт ИТП</t>
  </si>
  <si>
    <t>Кабельная в подвале</t>
  </si>
  <si>
    <t xml:space="preserve">Вход в ЛК Гаража, </t>
  </si>
  <si>
    <t>Входная группа</t>
  </si>
  <si>
    <t>Венткамера Гаража вытяжная</t>
  </si>
  <si>
    <t>Венткамера  приточная, помещение хранения техники уборочной</t>
  </si>
  <si>
    <t>Металлическая, утепленная, противопожарная (EI60), открывание - согласно проекта, цвет RAL 7021  (перед окраской оцинкована) мелкая шагрень</t>
  </si>
  <si>
    <t>Металлическая, утепленная, одностворчатая (ширина створки не менее 900мм) с доводчиком, с уплотнением в притворе, открывание - согласно проекта, цвет RAL 7021  (перед окраской оцинкована) мелкая шагрень</t>
  </si>
  <si>
    <t xml:space="preserve">ДСВ, Дп, 2100-1500  </t>
  </si>
  <si>
    <t>Коллек-торные узлы</t>
  </si>
  <si>
    <t>Д-9 квартиры</t>
  </si>
  <si>
    <t>Выход на кровлю с 15 этажа - тамбур</t>
  </si>
  <si>
    <t>Металлическая,  противопожарная (EIS60), дымогазонепроницаемая, коробка замкнутого типа с порогом и притвором, с уплотнением в притворе,  двупольная (ширина рабочей створки не менее 900мм), остекленная менее 25% (см. схему), с армированным противопожарным стеклом, открывание - согласно проекта, замки - цилиндрового типа, цвет RAL 7021  мелкая шагрень.</t>
  </si>
  <si>
    <t>Металлическая,противопожарная (EI60), с уплотнением в притворе,  двупольная (ширина рабочей створки не менее 900мм), остекленная менее 25% (см. схему на листе АР2), с армированным противопожарным стеклом, открывание - согласно проекта, цвет RAL 7021  мелкая шагрень</t>
  </si>
  <si>
    <t>Металлическая, глухая, утепленная,  противопожарная (EI30), одностворчатая (ширина створки не менее 800мм) с доводчиком, с уплотнением в притворе, открывание - согласно проекта, цвет RAL 7021  (перед окраской оцинкована) мелкая шагрень</t>
  </si>
  <si>
    <t>Металлическая, противопожарная (EIS60), дымогазонепроницаемая, коробка замкнутого типа с порогом и притвором, с уплотнением в притворе,  двупольная (ширина рабочей створки не менее 900мм), остекленная менее 25% (см. схему на листе АР2), с армированным противопожарным стеклом, открывание - согласно проекта, замки - цилиндрового типа, цвет RAL 7021  мелкая шагрень</t>
  </si>
  <si>
    <t xml:space="preserve">Металлическая, глухая, двупольная, равнопольная, однолистовая, с  сувальдным накладным замком, пассивная створка комплектуется шпингалетами, открывание - согласно проекта, цвет RAL 7021  мелкая шагрень, </t>
  </si>
  <si>
    <t xml:space="preserve">Прилагаемые объемы работ, материалов и оборудования служат для обоснования цены предложения и проверки квалификации претендента. </t>
  </si>
  <si>
    <t>За отсутствие в расчете работ, которые необходимо будет выполнять, несет ответственность претендент, даже в случае, если они прямо не прописаны в проекте и ТЗ.</t>
  </si>
  <si>
    <t>В случае, если в проектных спецификациях материалы и оборудование не учтены, но Претендент, как специалист в данной области, предвидит безусловную необходимость поставок и монтажа неучтенных позиций, обязательно указывать их в предложении с примечаниями: «НЕ УЧТЕНО В ДОКУМЕНТАЦИИ, НО НЕОБХОДИМО ДЛЯ …»</t>
  </si>
  <si>
    <t>В стоимость работ входит подготовка и передача Заказчику полного комплекта исполнительной документации, оформленной надлежащим образом и подписанной у ответственных лиц, а также иной технической документации, согласно СНИП, необходимой для ввода в эксплуатацию и дальнейшей эксплуатации результата выполненных работ. В стоимость входит также разработка Подрядчиком ППР, в том числе Технологических карт; проведение необходимых замеров на Объекте.</t>
  </si>
  <si>
    <t>Возможные допущенные Подрядчиком ошибки и просчеты в выборе способов производства работ, определении объемов работ, количества материалов и иные подобные обстоятельства не являются основанием для увеличения установленной в настоящем предложении общей цены работ. Подрядчик за установленную в настоящем предложении цену обязан, обеспечив себя материалами, выполнить все необходимые для достижения результата работы, даже если они прямо не указаны в Расчете стоимости, но должны быть выполнены для достижения результата работ "под ключ".</t>
  </si>
  <si>
    <t>В стоимости работ учтено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Учтено все необходимое для производства работ оборудование, механизмы, материалы, электроинструмент, измерительный инструмент,  СИЗ, расходные материалы, комплектующие и пр., наличие которых необходимо для выполнения данного комплекса работ. Стоимость СМР учитывает - все виды работ и механизмов, затраты на вспомогательные и сопутствующие материалы (диски пильные, круги отрезные, монтажные патроны, буры, долото, пики, гвозди, дюбели, патроны и т.д.) и работы,  затраты на электроэнергию, воду, тепло, затраты на машины и механизмы, погрузку-разгрузку, бытовые помещения, биотуалеты, охрану, освещение зоны производства работ, установку предупредительных знаков, разработку ППР, накладные расходы, прибыль организации, налоги и все иные издержки Подрядчика. Подрядчик за свой счёт осуществляет временную разводку (удлинители и т.п.) к местам производства работ от точки подключения к электроэнергии, предоставленной Заказчиком.</t>
  </si>
  <si>
    <t>Металлическая усиленная, с порогом, декоративная, глухая, утеплённая, с уплотнением в притворах - 2 контура (внутренний контур D образный уплотнитель, внешний контур магнитный уплотнитель), толщина металла коробки - 1,5 мм, толщина металла дверного полотна - 1,5 мм с бронёй из стали толщиной 2 мм в местах установки замков, ручка - хром, противосъёмные штыри - 3 шт, с глазком, эксцентриком, "ночным сторожем", открывание - согласно проекта, цвет RAL 7021  муар,  дверь - металл/ металл.</t>
  </si>
  <si>
    <t>Д-5 лифтовой холл</t>
  </si>
  <si>
    <t>Д-4 лифтовой холл</t>
  </si>
  <si>
    <t>2.2</t>
  </si>
  <si>
    <t>2.3</t>
  </si>
  <si>
    <t>2.4</t>
  </si>
  <si>
    <t>Металлическая, остекленная, с армир. стеклом 500х950(h), утепленная, двустворчатая (ширина рабочей створки не менее 900мм) с доводчиком, с уплотнением в притворе, открывание - согласно проекта, цвет RAL 7021  (перед окраской оцинкована) мелкая шагрень</t>
  </si>
  <si>
    <t>Металлическая, остекленная, с армир. Стеклом 500х950(h), утепленная, двустворчатая (ширина рабочей створки не менее 900мм) с доводчиком, с уплотнением в притворе, открывание - согласно проекта, цвет RAL 7021  мелкая шагрень</t>
  </si>
  <si>
    <t>Металлическая, остекленная, с армир. стеклом 500х950(h), утепленная, одностворчатая (ширина створки не менее 900мм) с доводчиком, с уплотнением в притворе, открывание - согласно проекта, цвет RAL 7021 (перед окраской оцинкована) мелкая шагрень</t>
  </si>
  <si>
    <t>Металлическая, остекленная, с армир. стеклом 500х950(h), утепленная, одностворчатая (ширина створки не менее 900мм) с доводчиком, с уплотнением в притворе, открывание - согласно проекта, цвет RAL 7021  (перед окраской оцинкована) мелкая шагрень</t>
  </si>
  <si>
    <t>Металлическая, остекленная, с армир. стеклом 500х950(h), утепленная, двустворчатая (ширина рабочей створки не менее 900мм) с доводчиком, с уплотнением в притворе, открывание - согласно проекта, цвет RAL 7021  мелкая шагрень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</si>
</sst>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5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2" fillId="0" borderId="0" xfId="0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vertical="top" wrapText="1"/>
    </xf>
    <xf numFmtId="49" fontId="9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16" fillId="0" borderId="0" xfId="0" applyNumberFormat="1" applyFont="1" applyAlignment="1">
      <alignment horizontal="center" vertical="center"/>
    </xf>
    <xf numFmtId="4" fontId="16" fillId="0" borderId="0" xfId="0" applyNumberFormat="1" applyFont="1"/>
    <xf numFmtId="0" fontId="16" fillId="0" borderId="0" xfId="0" applyFont="1"/>
    <xf numFmtId="0" fontId="8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8" fillId="0" borderId="0" xfId="0" applyNumberFormat="1" applyFont="1"/>
    <xf numFmtId="0" fontId="18" fillId="0" borderId="0" xfId="0" applyFont="1"/>
    <xf numFmtId="0" fontId="19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/>
    </xf>
    <xf numFmtId="0" fontId="0" fillId="0" borderId="0" xfId="0" applyFont="1"/>
    <xf numFmtId="4" fontId="17" fillId="0" borderId="11" xfId="0" applyNumberFormat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 wrapText="1"/>
    </xf>
    <xf numFmtId="0" fontId="0" fillId="0" borderId="11" xfId="0" quotePrefix="1" applyFont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0" fontId="17" fillId="2" borderId="11" xfId="0" applyFont="1" applyFill="1" applyBorder="1" applyAlignment="1">
      <alignment horizontal="left" vertical="center" wrapText="1"/>
    </xf>
    <xf numFmtId="4" fontId="17" fillId="2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49" fontId="20" fillId="0" borderId="2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4" fontId="16" fillId="0" borderId="7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8" fillId="2" borderId="30" xfId="0" applyFon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/>
    </xf>
    <xf numFmtId="4" fontId="18" fillId="2" borderId="28" xfId="0" applyNumberFormat="1" applyFont="1" applyFill="1" applyBorder="1" applyAlignment="1">
      <alignment horizontal="center" vertical="center"/>
    </xf>
    <xf numFmtId="4" fontId="16" fillId="0" borderId="29" xfId="0" applyNumberFormat="1" applyFon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FEC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C66EC-EB29-4320-A8C1-E5C74E9CDEDC}">
  <sheetPr>
    <tabColor rgb="FFFF0000"/>
  </sheetPr>
  <dimension ref="A1:AD59"/>
  <sheetViews>
    <sheetView tabSelected="1" topLeftCell="A49" workbookViewId="0">
      <selection activeCell="N14" sqref="N14"/>
    </sheetView>
  </sheetViews>
  <sheetFormatPr defaultRowHeight="15" x14ac:dyDescent="0.25"/>
  <cols>
    <col min="1" max="1" width="5.5703125" style="57" customWidth="1"/>
    <col min="2" max="2" width="9.7109375" style="33" customWidth="1"/>
    <col min="3" max="3" width="27.5703125" style="33" customWidth="1"/>
    <col min="4" max="4" width="10.7109375" style="33" customWidth="1"/>
    <col min="5" max="5" width="10.7109375" style="37" customWidth="1"/>
    <col min="6" max="11" width="13.7109375" style="37" customWidth="1"/>
    <col min="12" max="12" width="36.5703125" style="37" customWidth="1"/>
    <col min="13" max="13" width="15.42578125" style="37" customWidth="1"/>
    <col min="14" max="16" width="9.140625" style="37" customWidth="1"/>
    <col min="17" max="18" width="9.140625" style="37"/>
    <col min="19" max="20" width="9.140625" style="38"/>
  </cols>
  <sheetData>
    <row r="1" spans="1:20" x14ac:dyDescent="0.25">
      <c r="A1" s="25"/>
      <c r="B1" s="32"/>
      <c r="C1" s="32"/>
      <c r="D1" s="32"/>
      <c r="E1" s="22"/>
      <c r="F1" s="22"/>
      <c r="G1" s="22"/>
      <c r="H1" s="22"/>
      <c r="I1" s="22"/>
      <c r="J1" s="22"/>
      <c r="K1" s="22"/>
    </row>
    <row r="2" spans="1:20" x14ac:dyDescent="0.25">
      <c r="A2" s="26" t="s">
        <v>0</v>
      </c>
      <c r="B2" s="34"/>
      <c r="C2" s="34"/>
      <c r="D2" s="34"/>
      <c r="E2" s="31"/>
      <c r="F2" s="31"/>
      <c r="G2" s="31"/>
      <c r="H2" s="31"/>
      <c r="I2" s="31"/>
      <c r="J2" s="31"/>
      <c r="K2" s="31"/>
    </row>
    <row r="3" spans="1:20" ht="12" customHeight="1" x14ac:dyDescent="0.25">
      <c r="A3" s="26"/>
      <c r="B3" s="34"/>
      <c r="C3" s="34"/>
      <c r="D3" s="34"/>
      <c r="E3" s="31"/>
      <c r="F3" s="31"/>
      <c r="G3" s="31"/>
      <c r="H3" s="31"/>
      <c r="I3" s="31"/>
      <c r="J3" s="31"/>
      <c r="K3" s="31"/>
    </row>
    <row r="4" spans="1:20" x14ac:dyDescent="0.25">
      <c r="A4" s="26" t="s">
        <v>1</v>
      </c>
      <c r="B4" s="34"/>
      <c r="C4" s="34"/>
      <c r="D4" s="34"/>
      <c r="E4" s="31"/>
      <c r="F4" s="31"/>
      <c r="G4" s="31"/>
      <c r="H4" s="31"/>
      <c r="I4" s="31"/>
      <c r="J4" s="31"/>
      <c r="K4" s="31"/>
    </row>
    <row r="5" spans="1:20" x14ac:dyDescent="0.25">
      <c r="A5" s="5"/>
      <c r="B5" s="6"/>
      <c r="C5" s="6"/>
      <c r="D5" s="6"/>
      <c r="E5" s="7"/>
      <c r="F5" s="7"/>
      <c r="G5" s="7"/>
      <c r="H5" s="7"/>
      <c r="I5" s="7"/>
      <c r="J5" s="7"/>
      <c r="K5" s="7"/>
    </row>
    <row r="6" spans="1:20" ht="15.75" x14ac:dyDescent="0.25">
      <c r="A6" s="117" t="s">
        <v>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20" ht="15.75" x14ac:dyDescent="0.25">
      <c r="A7" s="118" t="s">
        <v>94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20" ht="30.75" customHeight="1" x14ac:dyDescent="0.25">
      <c r="A8" s="119" t="s">
        <v>3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20" ht="6.75" customHeight="1" thickBot="1" x14ac:dyDescent="0.3">
      <c r="A9" s="27"/>
      <c r="B9" s="29"/>
      <c r="C9" s="29"/>
      <c r="D9" s="29"/>
      <c r="E9" s="30"/>
      <c r="F9" s="30"/>
      <c r="G9" s="30"/>
      <c r="H9" s="30"/>
      <c r="I9" s="30"/>
      <c r="J9" s="30"/>
      <c r="K9" s="30"/>
    </row>
    <row r="10" spans="1:20" x14ac:dyDescent="0.25">
      <c r="A10" s="120" t="s">
        <v>4</v>
      </c>
      <c r="B10" s="122" t="s">
        <v>21</v>
      </c>
      <c r="C10" s="122" t="s">
        <v>48</v>
      </c>
      <c r="D10" s="122" t="s">
        <v>5</v>
      </c>
      <c r="E10" s="124" t="s">
        <v>6</v>
      </c>
      <c r="F10" s="126" t="s">
        <v>7</v>
      </c>
      <c r="G10" s="127"/>
      <c r="H10" s="127"/>
      <c r="I10" s="128" t="s">
        <v>8</v>
      </c>
      <c r="J10" s="128"/>
      <c r="K10" s="124"/>
      <c r="L10" s="115" t="s">
        <v>24</v>
      </c>
    </row>
    <row r="11" spans="1:20" ht="41.25" thickBot="1" x14ac:dyDescent="0.3">
      <c r="A11" s="121"/>
      <c r="B11" s="123"/>
      <c r="C11" s="123"/>
      <c r="D11" s="123"/>
      <c r="E11" s="125"/>
      <c r="F11" s="8" t="s">
        <v>9</v>
      </c>
      <c r="G11" s="9" t="s">
        <v>10</v>
      </c>
      <c r="H11" s="103" t="s">
        <v>11</v>
      </c>
      <c r="I11" s="9" t="s">
        <v>9</v>
      </c>
      <c r="J11" s="9" t="s">
        <v>10</v>
      </c>
      <c r="K11" s="103" t="s">
        <v>12</v>
      </c>
      <c r="L11" s="116"/>
    </row>
    <row r="12" spans="1:20" s="50" customFormat="1" ht="20.25" customHeight="1" x14ac:dyDescent="0.25">
      <c r="A12" s="74">
        <v>1</v>
      </c>
      <c r="B12" s="129" t="s">
        <v>22</v>
      </c>
      <c r="C12" s="130"/>
      <c r="D12" s="130"/>
      <c r="E12" s="130"/>
      <c r="F12" s="75"/>
      <c r="G12" s="75"/>
      <c r="H12" s="75"/>
      <c r="I12" s="75"/>
      <c r="J12" s="75"/>
      <c r="K12" s="75"/>
      <c r="L12" s="91"/>
      <c r="M12" s="48"/>
      <c r="N12" s="48"/>
      <c r="O12" s="48"/>
      <c r="P12" s="48"/>
      <c r="Q12" s="48"/>
      <c r="R12" s="48"/>
      <c r="S12" s="49"/>
      <c r="T12" s="49"/>
    </row>
    <row r="13" spans="1:20" s="24" customFormat="1" ht="135" x14ac:dyDescent="0.25">
      <c r="A13" s="104" t="s">
        <v>54</v>
      </c>
      <c r="B13" s="60" t="s">
        <v>25</v>
      </c>
      <c r="C13" s="59" t="s">
        <v>50</v>
      </c>
      <c r="D13" s="60" t="s">
        <v>20</v>
      </c>
      <c r="E13" s="60">
        <v>1</v>
      </c>
      <c r="F13" s="60"/>
      <c r="G13" s="60"/>
      <c r="H13" s="47"/>
      <c r="I13" s="47"/>
      <c r="J13" s="47"/>
      <c r="K13" s="89"/>
      <c r="L13" s="92" t="s">
        <v>158</v>
      </c>
      <c r="M13" s="39"/>
      <c r="N13" s="39"/>
      <c r="O13" s="39"/>
      <c r="P13" s="39"/>
      <c r="Q13" s="39"/>
      <c r="R13" s="39"/>
      <c r="S13" s="40"/>
      <c r="T13" s="40"/>
    </row>
    <row r="14" spans="1:20" s="43" customFormat="1" ht="135" x14ac:dyDescent="0.2">
      <c r="A14" s="104" t="s">
        <v>55</v>
      </c>
      <c r="B14" s="60" t="s">
        <v>26</v>
      </c>
      <c r="C14" s="59" t="s">
        <v>53</v>
      </c>
      <c r="D14" s="60" t="s">
        <v>20</v>
      </c>
      <c r="E14" s="60">
        <f>1+2</f>
        <v>3</v>
      </c>
      <c r="F14" s="60"/>
      <c r="G14" s="60"/>
      <c r="H14" s="47"/>
      <c r="I14" s="47"/>
      <c r="J14" s="47"/>
      <c r="K14" s="89"/>
      <c r="L14" s="92" t="s">
        <v>158</v>
      </c>
      <c r="M14" s="41"/>
      <c r="N14" s="41"/>
      <c r="O14" s="41"/>
      <c r="P14" s="41"/>
      <c r="Q14" s="41"/>
      <c r="R14" s="41"/>
      <c r="S14" s="42"/>
      <c r="T14" s="42"/>
    </row>
    <row r="15" spans="1:20" s="43" customFormat="1" ht="135" x14ac:dyDescent="0.2">
      <c r="A15" s="104" t="s">
        <v>56</v>
      </c>
      <c r="B15" s="60" t="s">
        <v>27</v>
      </c>
      <c r="C15" s="59" t="s">
        <v>59</v>
      </c>
      <c r="D15" s="60" t="s">
        <v>20</v>
      </c>
      <c r="E15" s="60">
        <f>2+3</f>
        <v>5</v>
      </c>
      <c r="F15" s="60"/>
      <c r="G15" s="60"/>
      <c r="H15" s="47"/>
      <c r="I15" s="47"/>
      <c r="J15" s="47"/>
      <c r="K15" s="89"/>
      <c r="L15" s="92" t="s">
        <v>158</v>
      </c>
      <c r="M15" s="41"/>
      <c r="N15" s="41"/>
      <c r="O15" s="41"/>
      <c r="P15" s="41"/>
      <c r="Q15" s="41"/>
      <c r="R15" s="41"/>
      <c r="S15" s="42"/>
      <c r="T15" s="42"/>
    </row>
    <row r="16" spans="1:20" s="43" customFormat="1" ht="120" x14ac:dyDescent="0.2">
      <c r="A16" s="104" t="s">
        <v>57</v>
      </c>
      <c r="B16" s="60" t="s">
        <v>28</v>
      </c>
      <c r="C16" s="59" t="s">
        <v>60</v>
      </c>
      <c r="D16" s="60" t="s">
        <v>20</v>
      </c>
      <c r="E16" s="60">
        <v>1</v>
      </c>
      <c r="F16" s="60"/>
      <c r="G16" s="60"/>
      <c r="H16" s="47"/>
      <c r="I16" s="47"/>
      <c r="J16" s="47"/>
      <c r="K16" s="89"/>
      <c r="L16" s="92" t="s">
        <v>159</v>
      </c>
      <c r="M16" s="41"/>
      <c r="N16" s="41"/>
      <c r="O16" s="41"/>
      <c r="P16" s="41"/>
      <c r="Q16" s="41"/>
      <c r="R16" s="41"/>
      <c r="S16" s="42"/>
      <c r="T16" s="42"/>
    </row>
    <row r="17" spans="1:20" s="43" customFormat="1" ht="135" x14ac:dyDescent="0.2">
      <c r="A17" s="104" t="s">
        <v>58</v>
      </c>
      <c r="B17" s="60" t="s">
        <v>29</v>
      </c>
      <c r="C17" s="59" t="s">
        <v>61</v>
      </c>
      <c r="D17" s="60" t="s">
        <v>20</v>
      </c>
      <c r="E17" s="60">
        <f>1+1</f>
        <v>2</v>
      </c>
      <c r="F17" s="60"/>
      <c r="G17" s="60"/>
      <c r="H17" s="47"/>
      <c r="I17" s="47"/>
      <c r="J17" s="47"/>
      <c r="K17" s="89"/>
      <c r="L17" s="92" t="s">
        <v>158</v>
      </c>
      <c r="M17" s="41"/>
      <c r="N17" s="41"/>
      <c r="O17" s="41"/>
      <c r="P17" s="41"/>
      <c r="Q17" s="41"/>
      <c r="R17" s="41"/>
      <c r="S17" s="42"/>
      <c r="T17" s="42"/>
    </row>
    <row r="18" spans="1:20" s="43" customFormat="1" ht="135" x14ac:dyDescent="0.2">
      <c r="A18" s="104" t="s">
        <v>63</v>
      </c>
      <c r="B18" s="60" t="s">
        <v>30</v>
      </c>
      <c r="C18" s="59" t="s">
        <v>62</v>
      </c>
      <c r="D18" s="60" t="s">
        <v>20</v>
      </c>
      <c r="E18" s="60">
        <f>16+44</f>
        <v>60</v>
      </c>
      <c r="F18" s="60"/>
      <c r="G18" s="60"/>
      <c r="H18" s="47"/>
      <c r="I18" s="47"/>
      <c r="J18" s="47"/>
      <c r="K18" s="89"/>
      <c r="L18" s="92" t="s">
        <v>160</v>
      </c>
      <c r="M18" s="41"/>
      <c r="N18" s="41"/>
      <c r="O18" s="41"/>
      <c r="P18" s="41"/>
      <c r="Q18" s="41"/>
      <c r="R18" s="41"/>
      <c r="S18" s="42"/>
      <c r="T18" s="42"/>
    </row>
    <row r="19" spans="1:20" s="43" customFormat="1" ht="135" x14ac:dyDescent="0.2">
      <c r="A19" s="104" t="s">
        <v>65</v>
      </c>
      <c r="B19" s="60" t="s">
        <v>31</v>
      </c>
      <c r="C19" s="59" t="s">
        <v>64</v>
      </c>
      <c r="D19" s="60" t="s">
        <v>20</v>
      </c>
      <c r="E19" s="60">
        <v>1</v>
      </c>
      <c r="F19" s="60"/>
      <c r="G19" s="60"/>
      <c r="H19" s="47"/>
      <c r="I19" s="47"/>
      <c r="J19" s="47"/>
      <c r="K19" s="89"/>
      <c r="L19" s="92" t="s">
        <v>161</v>
      </c>
      <c r="M19" s="41"/>
      <c r="N19" s="41"/>
      <c r="O19" s="41"/>
      <c r="P19" s="41"/>
      <c r="Q19" s="41"/>
      <c r="R19" s="41"/>
      <c r="S19" s="42"/>
      <c r="T19" s="42"/>
    </row>
    <row r="20" spans="1:20" s="43" customFormat="1" ht="135" x14ac:dyDescent="0.2">
      <c r="A20" s="104" t="s">
        <v>67</v>
      </c>
      <c r="B20" s="60" t="s">
        <v>32</v>
      </c>
      <c r="C20" s="59" t="s">
        <v>66</v>
      </c>
      <c r="D20" s="60" t="s">
        <v>20</v>
      </c>
      <c r="E20" s="60">
        <v>1</v>
      </c>
      <c r="F20" s="60"/>
      <c r="G20" s="60"/>
      <c r="H20" s="47"/>
      <c r="I20" s="47"/>
      <c r="J20" s="47"/>
      <c r="K20" s="89"/>
      <c r="L20" s="92" t="s">
        <v>161</v>
      </c>
      <c r="M20" s="41"/>
      <c r="N20" s="41"/>
      <c r="O20" s="41"/>
      <c r="P20" s="41"/>
      <c r="Q20" s="41"/>
      <c r="R20" s="41"/>
      <c r="S20" s="42"/>
      <c r="T20" s="42"/>
    </row>
    <row r="21" spans="1:20" s="43" customFormat="1" ht="75" x14ac:dyDescent="0.2">
      <c r="A21" s="104" t="s">
        <v>68</v>
      </c>
      <c r="B21" s="105" t="s">
        <v>33</v>
      </c>
      <c r="C21" s="106" t="s">
        <v>100</v>
      </c>
      <c r="D21" s="60" t="s">
        <v>20</v>
      </c>
      <c r="E21" s="60">
        <v>1</v>
      </c>
      <c r="F21" s="60"/>
      <c r="G21" s="60"/>
      <c r="H21" s="47"/>
      <c r="I21" s="47"/>
      <c r="J21" s="47"/>
      <c r="K21" s="89"/>
      <c r="L21" s="93" t="s">
        <v>135</v>
      </c>
      <c r="M21" s="41"/>
      <c r="N21" s="41"/>
      <c r="O21" s="41"/>
      <c r="P21" s="41"/>
      <c r="Q21" s="41"/>
      <c r="R21" s="41"/>
      <c r="S21" s="42"/>
      <c r="T21" s="42"/>
    </row>
    <row r="22" spans="1:20" s="43" customFormat="1" ht="105" x14ac:dyDescent="0.2">
      <c r="A22" s="104" t="s">
        <v>70</v>
      </c>
      <c r="B22" s="107" t="s">
        <v>34</v>
      </c>
      <c r="C22" s="108" t="s">
        <v>69</v>
      </c>
      <c r="D22" s="60" t="s">
        <v>20</v>
      </c>
      <c r="E22" s="60">
        <f>2+2</f>
        <v>4</v>
      </c>
      <c r="F22" s="60"/>
      <c r="G22" s="60"/>
      <c r="H22" s="47"/>
      <c r="I22" s="47"/>
      <c r="J22" s="47"/>
      <c r="K22" s="89"/>
      <c r="L22" s="94" t="s">
        <v>136</v>
      </c>
      <c r="M22" s="41"/>
      <c r="N22" s="41"/>
      <c r="O22" s="41"/>
      <c r="P22" s="41"/>
      <c r="Q22" s="41"/>
      <c r="R22" s="41"/>
      <c r="S22" s="42"/>
      <c r="T22" s="42"/>
    </row>
    <row r="23" spans="1:20" s="43" customFormat="1" ht="120" x14ac:dyDescent="0.2">
      <c r="A23" s="104" t="s">
        <v>71</v>
      </c>
      <c r="B23" s="105" t="s">
        <v>35</v>
      </c>
      <c r="C23" s="106" t="s">
        <v>101</v>
      </c>
      <c r="D23" s="60" t="s">
        <v>20</v>
      </c>
      <c r="E23" s="60">
        <v>1</v>
      </c>
      <c r="F23" s="60"/>
      <c r="G23" s="60"/>
      <c r="H23" s="47"/>
      <c r="I23" s="47"/>
      <c r="J23" s="47"/>
      <c r="K23" s="89"/>
      <c r="L23" s="93" t="s">
        <v>143</v>
      </c>
      <c r="M23" s="41"/>
      <c r="N23" s="41"/>
      <c r="O23" s="41"/>
      <c r="P23" s="41"/>
      <c r="Q23" s="41"/>
      <c r="R23" s="41"/>
      <c r="S23" s="42"/>
      <c r="T23" s="42"/>
    </row>
    <row r="24" spans="1:20" s="43" customFormat="1" ht="105" x14ac:dyDescent="0.2">
      <c r="A24" s="104" t="s">
        <v>72</v>
      </c>
      <c r="B24" s="60" t="s">
        <v>36</v>
      </c>
      <c r="C24" s="59" t="s">
        <v>73</v>
      </c>
      <c r="D24" s="60" t="s">
        <v>20</v>
      </c>
      <c r="E24" s="60">
        <v>1</v>
      </c>
      <c r="F24" s="60"/>
      <c r="G24" s="60"/>
      <c r="H24" s="47"/>
      <c r="I24" s="47"/>
      <c r="J24" s="47"/>
      <c r="K24" s="89"/>
      <c r="L24" s="94" t="s">
        <v>136</v>
      </c>
      <c r="M24" s="41"/>
      <c r="N24" s="41"/>
      <c r="O24" s="41"/>
      <c r="P24" s="41"/>
      <c r="Q24" s="41"/>
      <c r="R24" s="41"/>
      <c r="S24" s="42"/>
      <c r="T24" s="42"/>
    </row>
    <row r="25" spans="1:20" s="43" customFormat="1" ht="105" x14ac:dyDescent="0.2">
      <c r="A25" s="104" t="s">
        <v>75</v>
      </c>
      <c r="B25" s="60" t="s">
        <v>37</v>
      </c>
      <c r="C25" s="59" t="s">
        <v>74</v>
      </c>
      <c r="D25" s="60" t="s">
        <v>20</v>
      </c>
      <c r="E25" s="60">
        <v>1</v>
      </c>
      <c r="F25" s="60"/>
      <c r="G25" s="60"/>
      <c r="H25" s="47"/>
      <c r="I25" s="47"/>
      <c r="J25" s="47"/>
      <c r="K25" s="89"/>
      <c r="L25" s="92" t="s">
        <v>136</v>
      </c>
      <c r="M25" s="41"/>
      <c r="N25" s="41"/>
      <c r="O25" s="41"/>
      <c r="P25" s="41"/>
      <c r="Q25" s="41"/>
      <c r="R25" s="41"/>
      <c r="S25" s="42"/>
      <c r="T25" s="42"/>
    </row>
    <row r="26" spans="1:20" s="43" customFormat="1" ht="105" x14ac:dyDescent="0.2">
      <c r="A26" s="104" t="s">
        <v>77</v>
      </c>
      <c r="B26" s="60" t="s">
        <v>38</v>
      </c>
      <c r="C26" s="59" t="s">
        <v>76</v>
      </c>
      <c r="D26" s="60" t="s">
        <v>20</v>
      </c>
      <c r="E26" s="60">
        <v>1</v>
      </c>
      <c r="F26" s="60"/>
      <c r="G26" s="60"/>
      <c r="H26" s="47"/>
      <c r="I26" s="47"/>
      <c r="J26" s="47"/>
      <c r="K26" s="89"/>
      <c r="L26" s="92" t="s">
        <v>136</v>
      </c>
      <c r="M26" s="41"/>
      <c r="N26" s="41"/>
      <c r="O26" s="41"/>
      <c r="P26" s="41"/>
      <c r="Q26" s="41"/>
      <c r="R26" s="41"/>
      <c r="S26" s="42"/>
      <c r="T26" s="42"/>
    </row>
    <row r="27" spans="1:20" s="43" customFormat="1" ht="120" x14ac:dyDescent="0.2">
      <c r="A27" s="104" t="s">
        <v>78</v>
      </c>
      <c r="B27" s="105" t="s">
        <v>39</v>
      </c>
      <c r="C27" s="106" t="s">
        <v>102</v>
      </c>
      <c r="D27" s="60" t="s">
        <v>20</v>
      </c>
      <c r="E27" s="60">
        <f>1</f>
        <v>1</v>
      </c>
      <c r="F27" s="60"/>
      <c r="G27" s="60"/>
      <c r="H27" s="47"/>
      <c r="I27" s="47"/>
      <c r="J27" s="47"/>
      <c r="K27" s="89"/>
      <c r="L27" s="93" t="s">
        <v>143</v>
      </c>
      <c r="M27" s="41"/>
      <c r="N27" s="41"/>
      <c r="O27" s="41"/>
      <c r="P27" s="41"/>
      <c r="Q27" s="41"/>
      <c r="R27" s="41"/>
      <c r="S27" s="42"/>
      <c r="T27" s="42"/>
    </row>
    <row r="28" spans="1:20" s="43" customFormat="1" ht="120" x14ac:dyDescent="0.2">
      <c r="A28" s="104" t="s">
        <v>79</v>
      </c>
      <c r="B28" s="105" t="s">
        <v>40</v>
      </c>
      <c r="C28" s="106" t="s">
        <v>103</v>
      </c>
      <c r="D28" s="60" t="s">
        <v>20</v>
      </c>
      <c r="E28" s="60">
        <v>1</v>
      </c>
      <c r="F28" s="60"/>
      <c r="G28" s="60"/>
      <c r="H28" s="47"/>
      <c r="I28" s="47"/>
      <c r="J28" s="47"/>
      <c r="K28" s="89"/>
      <c r="L28" s="93" t="s">
        <v>143</v>
      </c>
      <c r="M28" s="41"/>
      <c r="N28" s="41"/>
      <c r="O28" s="41"/>
      <c r="P28" s="41"/>
      <c r="Q28" s="41"/>
      <c r="R28" s="41"/>
      <c r="S28" s="42"/>
      <c r="T28" s="42"/>
    </row>
    <row r="29" spans="1:20" s="43" customFormat="1" ht="135" x14ac:dyDescent="0.2">
      <c r="A29" s="104" t="s">
        <v>81</v>
      </c>
      <c r="B29" s="60" t="s">
        <v>41</v>
      </c>
      <c r="C29" s="59" t="s">
        <v>80</v>
      </c>
      <c r="D29" s="60" t="s">
        <v>20</v>
      </c>
      <c r="E29" s="60">
        <v>1</v>
      </c>
      <c r="F29" s="60"/>
      <c r="G29" s="60"/>
      <c r="H29" s="47"/>
      <c r="I29" s="47"/>
      <c r="J29" s="47"/>
      <c r="K29" s="89"/>
      <c r="L29" s="92" t="s">
        <v>161</v>
      </c>
      <c r="M29" s="41"/>
      <c r="N29" s="41"/>
      <c r="O29" s="41"/>
      <c r="P29" s="41"/>
      <c r="Q29" s="41"/>
      <c r="R29" s="41"/>
      <c r="S29" s="42"/>
      <c r="T29" s="42"/>
    </row>
    <row r="30" spans="1:20" s="43" customFormat="1" ht="90" x14ac:dyDescent="0.2">
      <c r="A30" s="104" t="s">
        <v>82</v>
      </c>
      <c r="B30" s="105" t="s">
        <v>42</v>
      </c>
      <c r="C30" s="106" t="s">
        <v>104</v>
      </c>
      <c r="D30" s="60" t="s">
        <v>20</v>
      </c>
      <c r="E30" s="60">
        <v>2</v>
      </c>
      <c r="F30" s="60"/>
      <c r="G30" s="60"/>
      <c r="H30" s="47"/>
      <c r="I30" s="47"/>
      <c r="J30" s="47"/>
      <c r="K30" s="89"/>
      <c r="L30" s="93" t="s">
        <v>95</v>
      </c>
      <c r="M30" s="41"/>
      <c r="N30" s="41"/>
      <c r="O30" s="41"/>
      <c r="P30" s="41"/>
      <c r="Q30" s="41"/>
      <c r="R30" s="41"/>
      <c r="S30" s="42"/>
      <c r="T30" s="42"/>
    </row>
    <row r="31" spans="1:20" s="43" customFormat="1" ht="153" customHeight="1" x14ac:dyDescent="0.2">
      <c r="A31" s="104" t="s">
        <v>83</v>
      </c>
      <c r="B31" s="105" t="s">
        <v>44</v>
      </c>
      <c r="C31" s="106" t="s">
        <v>105</v>
      </c>
      <c r="D31" s="60" t="s">
        <v>20</v>
      </c>
      <c r="E31" s="60">
        <f>2+1</f>
        <v>3</v>
      </c>
      <c r="F31" s="60"/>
      <c r="G31" s="60"/>
      <c r="H31" s="47"/>
      <c r="I31" s="47"/>
      <c r="J31" s="47"/>
      <c r="K31" s="89"/>
      <c r="L31" s="93" t="s">
        <v>142</v>
      </c>
      <c r="M31" s="41"/>
      <c r="N31" s="41"/>
      <c r="O31" s="41"/>
      <c r="P31" s="41"/>
      <c r="Q31" s="41"/>
      <c r="R31" s="41"/>
      <c r="S31" s="42"/>
      <c r="T31" s="42"/>
    </row>
    <row r="32" spans="1:20" s="43" customFormat="1" ht="197.25" customHeight="1" x14ac:dyDescent="0.2">
      <c r="A32" s="104" t="s">
        <v>84</v>
      </c>
      <c r="B32" s="109" t="s">
        <v>154</v>
      </c>
      <c r="C32" s="106" t="s">
        <v>106</v>
      </c>
      <c r="D32" s="60" t="s">
        <v>20</v>
      </c>
      <c r="E32" s="60">
        <f>2+4</f>
        <v>6</v>
      </c>
      <c r="F32" s="60"/>
      <c r="G32" s="60"/>
      <c r="H32" s="47"/>
      <c r="I32" s="47"/>
      <c r="J32" s="47"/>
      <c r="K32" s="89"/>
      <c r="L32" s="93" t="s">
        <v>144</v>
      </c>
      <c r="M32" s="41"/>
      <c r="N32" s="41"/>
      <c r="O32" s="41"/>
      <c r="P32" s="41"/>
      <c r="Q32" s="41"/>
      <c r="R32" s="41"/>
      <c r="S32" s="42"/>
      <c r="T32" s="42"/>
    </row>
    <row r="33" spans="1:20" s="43" customFormat="1" ht="203.25" customHeight="1" x14ac:dyDescent="0.2">
      <c r="A33" s="104" t="s">
        <v>85</v>
      </c>
      <c r="B33" s="109" t="s">
        <v>153</v>
      </c>
      <c r="C33" s="110" t="s">
        <v>107</v>
      </c>
      <c r="D33" s="60" t="s">
        <v>20</v>
      </c>
      <c r="E33" s="60">
        <f>30+25</f>
        <v>55</v>
      </c>
      <c r="F33" s="60"/>
      <c r="G33" s="60"/>
      <c r="H33" s="47"/>
      <c r="I33" s="47"/>
      <c r="J33" s="47"/>
      <c r="K33" s="89"/>
      <c r="L33" s="93" t="s">
        <v>141</v>
      </c>
      <c r="M33" s="41"/>
      <c r="N33" s="41"/>
      <c r="O33" s="41"/>
      <c r="P33" s="41"/>
      <c r="Q33" s="41"/>
      <c r="R33" s="41"/>
      <c r="S33" s="42"/>
      <c r="T33" s="42"/>
    </row>
    <row r="34" spans="1:20" ht="60" x14ac:dyDescent="0.25">
      <c r="A34" s="104" t="s">
        <v>86</v>
      </c>
      <c r="B34" s="60" t="s">
        <v>45</v>
      </c>
      <c r="C34" s="59" t="s">
        <v>89</v>
      </c>
      <c r="D34" s="60" t="s">
        <v>20</v>
      </c>
      <c r="E34" s="60">
        <f>3+3</f>
        <v>6</v>
      </c>
      <c r="F34" s="60"/>
      <c r="G34" s="60"/>
      <c r="H34" s="47"/>
      <c r="I34" s="47"/>
      <c r="J34" s="47"/>
      <c r="K34" s="89"/>
      <c r="L34" s="92" t="s">
        <v>96</v>
      </c>
    </row>
    <row r="35" spans="1:20" ht="105" x14ac:dyDescent="0.25">
      <c r="A35" s="104" t="s">
        <v>87</v>
      </c>
      <c r="B35" s="105" t="s">
        <v>46</v>
      </c>
      <c r="C35" s="106" t="s">
        <v>101</v>
      </c>
      <c r="D35" s="60" t="s">
        <v>20</v>
      </c>
      <c r="E35" s="60">
        <f>2+2</f>
        <v>4</v>
      </c>
      <c r="F35" s="60"/>
      <c r="G35" s="60"/>
      <c r="H35" s="47"/>
      <c r="I35" s="47"/>
      <c r="J35" s="47"/>
      <c r="K35" s="89"/>
      <c r="L35" s="93" t="s">
        <v>97</v>
      </c>
    </row>
    <row r="36" spans="1:20" ht="105" x14ac:dyDescent="0.25">
      <c r="A36" s="104" t="s">
        <v>88</v>
      </c>
      <c r="B36" s="105" t="s">
        <v>47</v>
      </c>
      <c r="C36" s="106" t="s">
        <v>108</v>
      </c>
      <c r="D36" s="60" t="s">
        <v>20</v>
      </c>
      <c r="E36" s="60">
        <v>1</v>
      </c>
      <c r="F36" s="60"/>
      <c r="G36" s="60"/>
      <c r="H36" s="47"/>
      <c r="I36" s="47"/>
      <c r="J36" s="47"/>
      <c r="K36" s="89"/>
      <c r="L36" s="93" t="s">
        <v>98</v>
      </c>
    </row>
    <row r="37" spans="1:20" ht="234.75" customHeight="1" x14ac:dyDescent="0.25">
      <c r="A37" s="104" t="s">
        <v>91</v>
      </c>
      <c r="B37" s="111" t="s">
        <v>139</v>
      </c>
      <c r="C37" s="59" t="s">
        <v>90</v>
      </c>
      <c r="D37" s="60" t="s">
        <v>20</v>
      </c>
      <c r="E37" s="60">
        <f>127+144</f>
        <v>271</v>
      </c>
      <c r="F37" s="60"/>
      <c r="G37" s="60"/>
      <c r="H37" s="47"/>
      <c r="I37" s="47"/>
      <c r="J37" s="47"/>
      <c r="K37" s="89"/>
      <c r="L37" s="92" t="s">
        <v>152</v>
      </c>
    </row>
    <row r="38" spans="1:20" ht="110.25" customHeight="1" x14ac:dyDescent="0.25">
      <c r="A38" s="76" t="s">
        <v>92</v>
      </c>
      <c r="B38" s="62" t="s">
        <v>138</v>
      </c>
      <c r="C38" s="59" t="s">
        <v>137</v>
      </c>
      <c r="D38" s="60" t="s">
        <v>20</v>
      </c>
      <c r="E38" s="60">
        <v>56</v>
      </c>
      <c r="F38" s="47"/>
      <c r="G38" s="47"/>
      <c r="H38" s="47"/>
      <c r="I38" s="47"/>
      <c r="J38" s="47"/>
      <c r="K38" s="89"/>
      <c r="L38" s="92" t="s">
        <v>145</v>
      </c>
    </row>
    <row r="39" spans="1:20" s="24" customFormat="1" ht="29.25" customHeight="1" thickBot="1" x14ac:dyDescent="0.3">
      <c r="A39" s="79"/>
      <c r="B39" s="80"/>
      <c r="C39" s="81" t="s">
        <v>49</v>
      </c>
      <c r="D39" s="82"/>
      <c r="E39" s="82">
        <f>SUM(E13:E38)</f>
        <v>490</v>
      </c>
      <c r="F39" s="82"/>
      <c r="G39" s="82"/>
      <c r="H39" s="82"/>
      <c r="I39" s="82"/>
      <c r="J39" s="82"/>
      <c r="K39" s="90"/>
      <c r="L39" s="95"/>
      <c r="M39" s="39"/>
      <c r="N39" s="39"/>
      <c r="O39" s="39"/>
      <c r="P39" s="39"/>
      <c r="Q39" s="39"/>
      <c r="R39" s="39"/>
      <c r="S39" s="40"/>
      <c r="T39" s="40"/>
    </row>
    <row r="40" spans="1:20" s="50" customFormat="1" ht="20.25" customHeight="1" x14ac:dyDescent="0.25">
      <c r="A40" s="74" t="s">
        <v>16</v>
      </c>
      <c r="B40" s="112" t="s">
        <v>23</v>
      </c>
      <c r="C40" s="113"/>
      <c r="D40" s="113"/>
      <c r="E40" s="114"/>
      <c r="F40" s="83"/>
      <c r="G40" s="83"/>
      <c r="H40" s="83"/>
      <c r="I40" s="83"/>
      <c r="J40" s="83"/>
      <c r="K40" s="84"/>
      <c r="L40" s="96"/>
      <c r="M40" s="48"/>
      <c r="N40" s="48"/>
      <c r="O40" s="48"/>
      <c r="P40" s="48"/>
      <c r="Q40" s="48"/>
      <c r="R40" s="48"/>
      <c r="S40" s="49"/>
      <c r="T40" s="49"/>
    </row>
    <row r="41" spans="1:20" s="43" customFormat="1" ht="129" customHeight="1" x14ac:dyDescent="0.2">
      <c r="A41" s="76" t="s">
        <v>93</v>
      </c>
      <c r="B41" s="47" t="s">
        <v>27</v>
      </c>
      <c r="C41" s="46" t="s">
        <v>59</v>
      </c>
      <c r="D41" s="47" t="s">
        <v>20</v>
      </c>
      <c r="E41" s="47">
        <v>3</v>
      </c>
      <c r="F41" s="47"/>
      <c r="G41" s="47"/>
      <c r="H41" s="47"/>
      <c r="I41" s="47"/>
      <c r="J41" s="47"/>
      <c r="K41" s="89"/>
      <c r="L41" s="92" t="s">
        <v>162</v>
      </c>
      <c r="M41" s="41"/>
      <c r="N41" s="65"/>
      <c r="O41" s="41"/>
      <c r="P41" s="41"/>
      <c r="Q41" s="41"/>
      <c r="R41" s="41"/>
      <c r="S41" s="42"/>
      <c r="T41" s="42"/>
    </row>
    <row r="42" spans="1:20" s="43" customFormat="1" ht="80.25" customHeight="1" x14ac:dyDescent="0.2">
      <c r="A42" s="76" t="s">
        <v>155</v>
      </c>
      <c r="B42" s="55" t="s">
        <v>42</v>
      </c>
      <c r="C42" s="56" t="s">
        <v>104</v>
      </c>
      <c r="D42" s="47" t="s">
        <v>20</v>
      </c>
      <c r="E42" s="47">
        <v>1</v>
      </c>
      <c r="F42" s="47"/>
      <c r="G42" s="47"/>
      <c r="H42" s="47"/>
      <c r="I42" s="47"/>
      <c r="J42" s="47"/>
      <c r="K42" s="89"/>
      <c r="L42" s="93" t="s">
        <v>95</v>
      </c>
      <c r="M42" s="41"/>
      <c r="N42" s="41"/>
      <c r="O42" s="41"/>
      <c r="P42" s="41"/>
      <c r="Q42" s="41"/>
      <c r="R42" s="41"/>
      <c r="S42" s="42"/>
      <c r="T42" s="42"/>
    </row>
    <row r="43" spans="1:20" s="43" customFormat="1" ht="105" x14ac:dyDescent="0.2">
      <c r="A43" s="76" t="s">
        <v>156</v>
      </c>
      <c r="B43" s="55" t="s">
        <v>43</v>
      </c>
      <c r="C43" s="56" t="s">
        <v>109</v>
      </c>
      <c r="D43" s="47" t="s">
        <v>20</v>
      </c>
      <c r="E43" s="47">
        <f>1+2</f>
        <v>3</v>
      </c>
      <c r="F43" s="47"/>
      <c r="G43" s="47"/>
      <c r="H43" s="47"/>
      <c r="I43" s="47"/>
      <c r="J43" s="47"/>
      <c r="K43" s="89"/>
      <c r="L43" s="93" t="s">
        <v>99</v>
      </c>
      <c r="M43" s="41"/>
      <c r="N43" s="41"/>
      <c r="O43" s="41"/>
      <c r="P43" s="41"/>
      <c r="Q43" s="41"/>
      <c r="R43" s="41"/>
      <c r="S43" s="42"/>
      <c r="T43" s="42"/>
    </row>
    <row r="44" spans="1:20" ht="105" x14ac:dyDescent="0.25">
      <c r="A44" s="76" t="s">
        <v>157</v>
      </c>
      <c r="B44" s="55" t="s">
        <v>46</v>
      </c>
      <c r="C44" s="56" t="s">
        <v>101</v>
      </c>
      <c r="D44" s="47" t="s">
        <v>20</v>
      </c>
      <c r="E44" s="47">
        <v>1</v>
      </c>
      <c r="F44" s="47"/>
      <c r="G44" s="47"/>
      <c r="H44" s="47"/>
      <c r="I44" s="47"/>
      <c r="J44" s="47"/>
      <c r="K44" s="89"/>
      <c r="L44" s="93" t="s">
        <v>97</v>
      </c>
    </row>
    <row r="45" spans="1:20" s="43" customFormat="1" ht="23.25" customHeight="1" thickBot="1" x14ac:dyDescent="0.25">
      <c r="A45" s="85"/>
      <c r="B45" s="86"/>
      <c r="C45" s="77" t="s">
        <v>51</v>
      </c>
      <c r="D45" s="78"/>
      <c r="E45" s="78">
        <f>SUM(E41:E44)</f>
        <v>8</v>
      </c>
      <c r="F45" s="87"/>
      <c r="G45" s="87"/>
      <c r="H45" s="87"/>
      <c r="I45" s="87"/>
      <c r="J45" s="87"/>
      <c r="K45" s="88"/>
      <c r="L45" s="97"/>
      <c r="M45" s="39"/>
      <c r="N45" s="41"/>
      <c r="O45" s="41"/>
      <c r="P45" s="41"/>
      <c r="Q45" s="41"/>
      <c r="R45" s="41"/>
      <c r="S45" s="42"/>
      <c r="T45" s="42"/>
    </row>
    <row r="46" spans="1:20" ht="15.75" customHeight="1" x14ac:dyDescent="0.25">
      <c r="A46" s="135" t="s">
        <v>13</v>
      </c>
      <c r="B46" s="136"/>
      <c r="C46" s="137"/>
      <c r="D46" s="52"/>
      <c r="E46" s="10"/>
      <c r="F46" s="11"/>
      <c r="G46" s="12"/>
      <c r="H46" s="13"/>
      <c r="I46" s="11"/>
      <c r="J46" s="12"/>
      <c r="K46" s="10"/>
      <c r="L46" s="98"/>
    </row>
    <row r="47" spans="1:20" ht="15" customHeight="1" x14ac:dyDescent="0.25">
      <c r="A47" s="138" t="s">
        <v>14</v>
      </c>
      <c r="B47" s="139"/>
      <c r="C47" s="140"/>
      <c r="D47" s="53"/>
      <c r="E47" s="14"/>
      <c r="F47" s="15"/>
      <c r="G47" s="16"/>
      <c r="H47" s="17"/>
      <c r="I47" s="15"/>
      <c r="J47" s="16"/>
      <c r="K47" s="14"/>
      <c r="L47" s="99"/>
    </row>
    <row r="48" spans="1:20" ht="15.75" customHeight="1" thickBot="1" x14ac:dyDescent="0.3">
      <c r="A48" s="141" t="s">
        <v>15</v>
      </c>
      <c r="B48" s="142"/>
      <c r="C48" s="143"/>
      <c r="D48" s="54"/>
      <c r="E48" s="18"/>
      <c r="F48" s="19"/>
      <c r="G48" s="20"/>
      <c r="H48" s="21"/>
      <c r="I48" s="19"/>
      <c r="J48" s="20"/>
      <c r="K48" s="18"/>
      <c r="L48" s="100"/>
    </row>
    <row r="50" spans="1:30" x14ac:dyDescent="0.25">
      <c r="B50" s="44" t="s">
        <v>17</v>
      </c>
    </row>
    <row r="51" spans="1:30" s="68" customFormat="1" x14ac:dyDescent="0.25">
      <c r="A51" s="73">
        <v>1</v>
      </c>
      <c r="B51" s="144" t="s">
        <v>146</v>
      </c>
      <c r="C51" s="144"/>
      <c r="D51" s="144"/>
      <c r="E51" s="144"/>
      <c r="F51" s="144"/>
      <c r="G51" s="144"/>
      <c r="H51" s="144"/>
      <c r="I51" s="144"/>
      <c r="J51" s="144"/>
      <c r="K51" s="144"/>
      <c r="L51" s="69"/>
      <c r="M51" s="69"/>
      <c r="N51" s="69"/>
      <c r="O51" s="69"/>
      <c r="P51" s="69"/>
      <c r="Q51" s="69"/>
      <c r="R51" s="69"/>
      <c r="S51" s="70"/>
      <c r="T51" s="70"/>
    </row>
    <row r="52" spans="1:30" s="68" customFormat="1" ht="31.5" customHeight="1" x14ac:dyDescent="0.25">
      <c r="A52" s="73">
        <v>2</v>
      </c>
      <c r="B52" s="131" t="s">
        <v>147</v>
      </c>
      <c r="C52" s="131"/>
      <c r="D52" s="131"/>
      <c r="E52" s="131"/>
      <c r="F52" s="131"/>
      <c r="G52" s="131"/>
      <c r="H52" s="131"/>
      <c r="I52" s="131"/>
      <c r="J52" s="131"/>
      <c r="K52" s="131"/>
      <c r="L52" s="69"/>
      <c r="M52" s="69"/>
      <c r="N52" s="69"/>
      <c r="O52" s="69"/>
      <c r="P52" s="69"/>
      <c r="Q52" s="69"/>
      <c r="R52" s="69"/>
      <c r="S52" s="70"/>
      <c r="T52" s="70"/>
    </row>
    <row r="53" spans="1:30" s="68" customFormat="1" ht="50.25" customHeight="1" x14ac:dyDescent="0.25">
      <c r="A53" s="73">
        <v>3</v>
      </c>
      <c r="B53" s="131" t="s">
        <v>148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02"/>
      <c r="M53" s="69"/>
      <c r="N53" s="69"/>
      <c r="O53" s="69"/>
      <c r="P53" s="69"/>
      <c r="Q53" s="69"/>
      <c r="R53" s="69"/>
      <c r="S53" s="70"/>
      <c r="T53" s="70"/>
    </row>
    <row r="54" spans="1:30" s="68" customFormat="1" ht="145.5" customHeight="1" x14ac:dyDescent="0.25">
      <c r="A54" s="73">
        <v>4</v>
      </c>
      <c r="B54" s="133" t="s">
        <v>151</v>
      </c>
      <c r="C54" s="133"/>
      <c r="D54" s="133"/>
      <c r="E54" s="133"/>
      <c r="F54" s="133"/>
      <c r="G54" s="133"/>
      <c r="H54" s="133"/>
      <c r="I54" s="133"/>
      <c r="J54" s="133"/>
      <c r="K54" s="133"/>
      <c r="L54" s="69"/>
      <c r="M54" s="69"/>
      <c r="N54" s="69"/>
      <c r="O54" s="69"/>
      <c r="P54" s="69"/>
      <c r="Q54" s="69"/>
      <c r="R54" s="69"/>
      <c r="S54" s="70"/>
      <c r="T54" s="70"/>
    </row>
    <row r="55" spans="1:30" s="68" customFormat="1" ht="63" customHeight="1" x14ac:dyDescent="0.25">
      <c r="A55" s="73">
        <v>5</v>
      </c>
      <c r="B55" s="132" t="s">
        <v>149</v>
      </c>
      <c r="C55" s="132"/>
      <c r="D55" s="132"/>
      <c r="E55" s="132"/>
      <c r="F55" s="132"/>
      <c r="G55" s="132"/>
      <c r="H55" s="132"/>
      <c r="I55" s="132"/>
      <c r="J55" s="132"/>
      <c r="K55" s="132"/>
      <c r="L55" s="69"/>
      <c r="M55" s="69"/>
      <c r="N55" s="69"/>
      <c r="O55" s="69"/>
      <c r="P55" s="69"/>
      <c r="Q55" s="69"/>
      <c r="R55" s="69"/>
      <c r="S55" s="70"/>
      <c r="T55" s="70"/>
    </row>
    <row r="56" spans="1:30" s="68" customFormat="1" ht="72" customHeight="1" x14ac:dyDescent="0.25">
      <c r="A56" s="73">
        <v>6</v>
      </c>
      <c r="B56" s="132" t="s">
        <v>150</v>
      </c>
      <c r="C56" s="132"/>
      <c r="D56" s="132"/>
      <c r="E56" s="132"/>
      <c r="F56" s="132"/>
      <c r="G56" s="132"/>
      <c r="H56" s="132"/>
      <c r="I56" s="132"/>
      <c r="J56" s="132"/>
      <c r="K56" s="132"/>
      <c r="L56" s="69"/>
      <c r="M56" s="69"/>
      <c r="N56" s="69"/>
      <c r="O56" s="69"/>
      <c r="P56" s="69"/>
      <c r="Q56" s="69"/>
      <c r="R56" s="69"/>
      <c r="S56" s="70"/>
      <c r="T56" s="70"/>
    </row>
    <row r="57" spans="1:30" s="68" customFormat="1" x14ac:dyDescent="0.25">
      <c r="B57" s="101"/>
      <c r="C57" s="101"/>
      <c r="D57" s="101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0"/>
      <c r="T57" s="70"/>
    </row>
    <row r="58" spans="1:30" s="3" customFormat="1" ht="45" customHeight="1" x14ac:dyDescent="0.2">
      <c r="A58" s="134" t="s">
        <v>18</v>
      </c>
      <c r="B58" s="134"/>
      <c r="C58" s="134"/>
      <c r="D58" s="134"/>
      <c r="E58" s="134"/>
      <c r="F58" s="134"/>
      <c r="G58" s="134"/>
      <c r="H58" s="134"/>
      <c r="I58" s="35"/>
      <c r="J58" s="35"/>
      <c r="K58" s="31"/>
      <c r="L58" s="31"/>
      <c r="M58" s="31"/>
      <c r="N58" s="45"/>
      <c r="O58" s="31"/>
      <c r="P58" s="31"/>
      <c r="Q58" s="31"/>
      <c r="R58" s="31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1" customFormat="1" ht="24" customHeight="1" x14ac:dyDescent="0.2">
      <c r="A59" s="28"/>
      <c r="B59" s="36" t="s">
        <v>19</v>
      </c>
      <c r="C59" s="32"/>
      <c r="D59" s="32"/>
      <c r="E59" s="22"/>
      <c r="F59" s="22"/>
      <c r="G59" s="22"/>
      <c r="H59" s="22"/>
      <c r="I59" s="22"/>
      <c r="J59" s="22"/>
      <c r="K59" s="22"/>
      <c r="L59" s="22"/>
      <c r="M59" s="22"/>
      <c r="N59" s="45"/>
      <c r="O59" s="22"/>
      <c r="P59" s="22"/>
      <c r="Q59" s="22"/>
      <c r="R59" s="2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</sheetData>
  <mergeCells count="23">
    <mergeCell ref="A58:H58"/>
    <mergeCell ref="B51:K51"/>
    <mergeCell ref="B52:K52"/>
    <mergeCell ref="B53:K53"/>
    <mergeCell ref="B54:K54"/>
    <mergeCell ref="B55:K55"/>
    <mergeCell ref="B56:K56"/>
    <mergeCell ref="L10:L11"/>
    <mergeCell ref="B12:E12"/>
    <mergeCell ref="B40:E40"/>
    <mergeCell ref="A46:C46"/>
    <mergeCell ref="A47:C47"/>
    <mergeCell ref="A48:C48"/>
    <mergeCell ref="A6:K6"/>
    <mergeCell ref="A7:K7"/>
    <mergeCell ref="A8:K8"/>
    <mergeCell ref="A10:A11"/>
    <mergeCell ref="B10:B11"/>
    <mergeCell ref="C10:C11"/>
    <mergeCell ref="D10:D11"/>
    <mergeCell ref="E10:E11"/>
    <mergeCell ref="F10:H10"/>
    <mergeCell ref="I10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D02F-3C9C-4400-8882-C0CBB767826D}">
  <dimension ref="A1:AF59"/>
  <sheetViews>
    <sheetView workbookViewId="0">
      <selection activeCell="N9" sqref="N9"/>
    </sheetView>
  </sheetViews>
  <sheetFormatPr defaultRowHeight="15" x14ac:dyDescent="0.25"/>
  <cols>
    <col min="1" max="1" width="5.5703125" style="57" customWidth="1"/>
    <col min="2" max="2" width="9.7109375" style="33" customWidth="1"/>
    <col min="3" max="3" width="27.5703125" style="33" customWidth="1"/>
    <col min="4" max="4" width="10.7109375" style="33" customWidth="1"/>
    <col min="5" max="5" width="10.7109375" style="37" customWidth="1"/>
    <col min="6" max="11" width="13.7109375" style="37" customWidth="1"/>
    <col min="12" max="12" width="36.5703125" style="37" customWidth="1"/>
    <col min="13" max="13" width="15.42578125" style="37" customWidth="1"/>
    <col min="14" max="14" width="23.85546875" style="37" customWidth="1"/>
    <col min="15" max="18" width="9.140625" style="37" customWidth="1"/>
    <col min="19" max="20" width="9.140625" style="37"/>
    <col min="21" max="22" width="9.140625" style="38"/>
  </cols>
  <sheetData>
    <row r="1" spans="1:22" x14ac:dyDescent="0.25">
      <c r="A1" s="25"/>
      <c r="B1" s="32"/>
      <c r="C1" s="32"/>
      <c r="D1" s="32"/>
      <c r="E1" s="22"/>
      <c r="F1" s="22"/>
      <c r="G1" s="22"/>
      <c r="H1" s="22"/>
      <c r="I1" s="22"/>
      <c r="J1" s="22"/>
      <c r="K1" s="22"/>
    </row>
    <row r="2" spans="1:22" x14ac:dyDescent="0.25">
      <c r="A2" s="26" t="s">
        <v>0</v>
      </c>
      <c r="B2" s="34"/>
      <c r="C2" s="34"/>
      <c r="D2" s="34"/>
      <c r="E2" s="31"/>
      <c r="F2" s="31"/>
      <c r="G2" s="31"/>
      <c r="H2" s="31"/>
      <c r="I2" s="31"/>
      <c r="J2" s="31"/>
      <c r="K2" s="31"/>
    </row>
    <row r="3" spans="1:22" ht="12" customHeight="1" x14ac:dyDescent="0.25">
      <c r="A3" s="26"/>
      <c r="B3" s="34"/>
      <c r="C3" s="34"/>
      <c r="D3" s="34"/>
      <c r="E3" s="31"/>
      <c r="F3" s="31"/>
      <c r="G3" s="31"/>
      <c r="H3" s="31"/>
      <c r="I3" s="31"/>
      <c r="J3" s="31"/>
      <c r="K3" s="31"/>
    </row>
    <row r="4" spans="1:22" x14ac:dyDescent="0.25">
      <c r="A4" s="26" t="s">
        <v>1</v>
      </c>
      <c r="B4" s="34"/>
      <c r="C4" s="34"/>
      <c r="D4" s="34"/>
      <c r="E4" s="31"/>
      <c r="F4" s="31"/>
      <c r="G4" s="31"/>
      <c r="H4" s="31"/>
      <c r="I4" s="31"/>
      <c r="J4" s="31"/>
      <c r="K4" s="31"/>
    </row>
    <row r="5" spans="1:22" x14ac:dyDescent="0.25">
      <c r="A5" s="5"/>
      <c r="B5" s="6"/>
      <c r="C5" s="6"/>
      <c r="D5" s="6"/>
      <c r="E5" s="7"/>
      <c r="F5" s="7"/>
      <c r="G5" s="7"/>
      <c r="H5" s="7"/>
      <c r="I5" s="7"/>
      <c r="J5" s="7"/>
      <c r="K5" s="7"/>
    </row>
    <row r="6" spans="1:22" ht="15.75" x14ac:dyDescent="0.25">
      <c r="A6" s="117" t="s">
        <v>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22" ht="15.75" x14ac:dyDescent="0.25">
      <c r="A7" s="118" t="s">
        <v>94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22" ht="30.75" customHeight="1" x14ac:dyDescent="0.25">
      <c r="A8" s="119" t="s">
        <v>3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22" ht="6.75" customHeight="1" thickBot="1" x14ac:dyDescent="0.3">
      <c r="A9" s="27"/>
      <c r="B9" s="29"/>
      <c r="C9" s="29"/>
      <c r="D9" s="29"/>
      <c r="E9" s="30"/>
      <c r="F9" s="30"/>
      <c r="G9" s="30"/>
      <c r="H9" s="30"/>
      <c r="I9" s="30"/>
      <c r="J9" s="30"/>
      <c r="K9" s="30"/>
    </row>
    <row r="10" spans="1:22" x14ac:dyDescent="0.25">
      <c r="A10" s="120" t="s">
        <v>4</v>
      </c>
      <c r="B10" s="122" t="s">
        <v>21</v>
      </c>
      <c r="C10" s="122" t="s">
        <v>48</v>
      </c>
      <c r="D10" s="122" t="s">
        <v>5</v>
      </c>
      <c r="E10" s="124" t="s">
        <v>6</v>
      </c>
      <c r="F10" s="126" t="s">
        <v>7</v>
      </c>
      <c r="G10" s="127"/>
      <c r="H10" s="127"/>
      <c r="I10" s="128" t="s">
        <v>8</v>
      </c>
      <c r="J10" s="128"/>
      <c r="K10" s="124"/>
      <c r="L10" s="115" t="s">
        <v>24</v>
      </c>
    </row>
    <row r="11" spans="1:22" ht="41.25" thickBot="1" x14ac:dyDescent="0.3">
      <c r="A11" s="121"/>
      <c r="B11" s="123"/>
      <c r="C11" s="123"/>
      <c r="D11" s="123"/>
      <c r="E11" s="125"/>
      <c r="F11" s="8" t="s">
        <v>9</v>
      </c>
      <c r="G11" s="9" t="s">
        <v>10</v>
      </c>
      <c r="H11" s="61" t="s">
        <v>11</v>
      </c>
      <c r="I11" s="9" t="s">
        <v>9</v>
      </c>
      <c r="J11" s="9" t="s">
        <v>10</v>
      </c>
      <c r="K11" s="61" t="s">
        <v>12</v>
      </c>
      <c r="L11" s="116"/>
    </row>
    <row r="12" spans="1:22" s="50" customFormat="1" ht="20.25" customHeight="1" x14ac:dyDescent="0.25">
      <c r="A12" s="74">
        <v>1</v>
      </c>
      <c r="B12" s="129" t="s">
        <v>22</v>
      </c>
      <c r="C12" s="130"/>
      <c r="D12" s="130"/>
      <c r="E12" s="130"/>
      <c r="F12" s="75"/>
      <c r="G12" s="75"/>
      <c r="H12" s="75"/>
      <c r="I12" s="75"/>
      <c r="J12" s="75"/>
      <c r="K12" s="75"/>
      <c r="L12" s="91"/>
      <c r="M12" s="48"/>
      <c r="N12" s="48"/>
      <c r="O12" s="48"/>
      <c r="P12" s="48"/>
      <c r="Q12" s="48"/>
      <c r="R12" s="48"/>
      <c r="S12" s="48"/>
      <c r="T12" s="48"/>
      <c r="U12" s="49"/>
      <c r="V12" s="49"/>
    </row>
    <row r="13" spans="1:22" s="24" customFormat="1" ht="135" x14ac:dyDescent="0.25">
      <c r="A13" s="104" t="s">
        <v>54</v>
      </c>
      <c r="B13" s="60" t="s">
        <v>25</v>
      </c>
      <c r="C13" s="59" t="s">
        <v>50</v>
      </c>
      <c r="D13" s="60" t="s">
        <v>20</v>
      </c>
      <c r="E13" s="60">
        <v>1</v>
      </c>
      <c r="F13" s="60"/>
      <c r="G13" s="60"/>
      <c r="H13" s="47"/>
      <c r="I13" s="47"/>
      <c r="J13" s="47"/>
      <c r="K13" s="89"/>
      <c r="L13" s="92" t="s">
        <v>158</v>
      </c>
      <c r="M13" s="39"/>
      <c r="N13" s="63" t="s">
        <v>110</v>
      </c>
      <c r="O13" s="64"/>
      <c r="P13" s="39"/>
      <c r="Q13" s="39"/>
      <c r="R13" s="39"/>
      <c r="S13" s="39"/>
      <c r="T13" s="39"/>
      <c r="U13" s="40"/>
      <c r="V13" s="40"/>
    </row>
    <row r="14" spans="1:22" s="43" customFormat="1" ht="135" x14ac:dyDescent="0.2">
      <c r="A14" s="104" t="s">
        <v>55</v>
      </c>
      <c r="B14" s="60" t="s">
        <v>26</v>
      </c>
      <c r="C14" s="59" t="s">
        <v>53</v>
      </c>
      <c r="D14" s="60" t="s">
        <v>20</v>
      </c>
      <c r="E14" s="60">
        <f>1+2</f>
        <v>3</v>
      </c>
      <c r="F14" s="60"/>
      <c r="G14" s="60"/>
      <c r="H14" s="47"/>
      <c r="I14" s="47"/>
      <c r="J14" s="47"/>
      <c r="K14" s="89"/>
      <c r="L14" s="92" t="s">
        <v>158</v>
      </c>
      <c r="M14" s="41"/>
      <c r="N14" s="63" t="s">
        <v>111</v>
      </c>
      <c r="O14" s="65"/>
      <c r="P14" s="41"/>
      <c r="Q14" s="41"/>
      <c r="R14" s="41"/>
      <c r="S14" s="41"/>
      <c r="T14" s="41"/>
      <c r="U14" s="42"/>
      <c r="V14" s="42"/>
    </row>
    <row r="15" spans="1:22" s="43" customFormat="1" ht="135" x14ac:dyDescent="0.2">
      <c r="A15" s="104" t="s">
        <v>56</v>
      </c>
      <c r="B15" s="60" t="s">
        <v>27</v>
      </c>
      <c r="C15" s="59" t="s">
        <v>59</v>
      </c>
      <c r="D15" s="60" t="s">
        <v>20</v>
      </c>
      <c r="E15" s="60">
        <f>2+3</f>
        <v>5</v>
      </c>
      <c r="F15" s="60"/>
      <c r="G15" s="60"/>
      <c r="H15" s="47"/>
      <c r="I15" s="47"/>
      <c r="J15" s="47"/>
      <c r="K15" s="89"/>
      <c r="L15" s="92" t="s">
        <v>158</v>
      </c>
      <c r="M15" s="41"/>
      <c r="N15" s="63" t="s">
        <v>132</v>
      </c>
      <c r="O15" s="65"/>
      <c r="P15" s="41"/>
      <c r="Q15" s="41"/>
      <c r="R15" s="41"/>
      <c r="S15" s="41"/>
      <c r="T15" s="41"/>
      <c r="U15" s="42"/>
      <c r="V15" s="42"/>
    </row>
    <row r="16" spans="1:22" s="43" customFormat="1" ht="120" x14ac:dyDescent="0.2">
      <c r="A16" s="104" t="s">
        <v>57</v>
      </c>
      <c r="B16" s="60" t="s">
        <v>28</v>
      </c>
      <c r="C16" s="59" t="s">
        <v>60</v>
      </c>
      <c r="D16" s="60" t="s">
        <v>20</v>
      </c>
      <c r="E16" s="60">
        <v>1</v>
      </c>
      <c r="F16" s="60"/>
      <c r="G16" s="60"/>
      <c r="H16" s="47"/>
      <c r="I16" s="47"/>
      <c r="J16" s="47"/>
      <c r="K16" s="89"/>
      <c r="L16" s="92" t="s">
        <v>159</v>
      </c>
      <c r="M16" s="41"/>
      <c r="N16" s="63" t="s">
        <v>112</v>
      </c>
      <c r="O16" s="65"/>
      <c r="P16" s="41"/>
      <c r="Q16" s="41"/>
      <c r="R16" s="41"/>
      <c r="S16" s="41"/>
      <c r="T16" s="41"/>
      <c r="U16" s="42"/>
      <c r="V16" s="42"/>
    </row>
    <row r="17" spans="1:22" s="43" customFormat="1" ht="135" x14ac:dyDescent="0.2">
      <c r="A17" s="104" t="s">
        <v>58</v>
      </c>
      <c r="B17" s="60" t="s">
        <v>29</v>
      </c>
      <c r="C17" s="59" t="s">
        <v>61</v>
      </c>
      <c r="D17" s="60" t="s">
        <v>20</v>
      </c>
      <c r="E17" s="60">
        <f>1+1</f>
        <v>2</v>
      </c>
      <c r="F17" s="60"/>
      <c r="G17" s="60"/>
      <c r="H17" s="47"/>
      <c r="I17" s="47"/>
      <c r="J17" s="47"/>
      <c r="K17" s="89"/>
      <c r="L17" s="92" t="s">
        <v>158</v>
      </c>
      <c r="M17" s="41"/>
      <c r="N17" s="63" t="s">
        <v>112</v>
      </c>
      <c r="O17" s="65"/>
      <c r="P17" s="41"/>
      <c r="Q17" s="41"/>
      <c r="R17" s="41"/>
      <c r="S17" s="41"/>
      <c r="T17" s="41"/>
      <c r="U17" s="42"/>
      <c r="V17" s="42"/>
    </row>
    <row r="18" spans="1:22" s="43" customFormat="1" ht="135" x14ac:dyDescent="0.2">
      <c r="A18" s="104" t="s">
        <v>63</v>
      </c>
      <c r="B18" s="60" t="s">
        <v>30</v>
      </c>
      <c r="C18" s="59" t="s">
        <v>62</v>
      </c>
      <c r="D18" s="60" t="s">
        <v>20</v>
      </c>
      <c r="E18" s="60">
        <f>16+44</f>
        <v>60</v>
      </c>
      <c r="F18" s="60"/>
      <c r="G18" s="60"/>
      <c r="H18" s="47"/>
      <c r="I18" s="47"/>
      <c r="J18" s="47"/>
      <c r="K18" s="89"/>
      <c r="L18" s="92" t="s">
        <v>160</v>
      </c>
      <c r="M18" s="41"/>
      <c r="N18" s="63" t="s">
        <v>113</v>
      </c>
      <c r="O18" s="65"/>
      <c r="P18" s="41"/>
      <c r="Q18" s="41"/>
      <c r="R18" s="41"/>
      <c r="S18" s="41"/>
      <c r="T18" s="41"/>
      <c r="U18" s="42"/>
      <c r="V18" s="42"/>
    </row>
    <row r="19" spans="1:22" s="43" customFormat="1" ht="135" x14ac:dyDescent="0.2">
      <c r="A19" s="104" t="s">
        <v>65</v>
      </c>
      <c r="B19" s="60" t="s">
        <v>31</v>
      </c>
      <c r="C19" s="59" t="s">
        <v>64</v>
      </c>
      <c r="D19" s="60" t="s">
        <v>20</v>
      </c>
      <c r="E19" s="60">
        <v>1</v>
      </c>
      <c r="F19" s="60"/>
      <c r="G19" s="60"/>
      <c r="H19" s="47"/>
      <c r="I19" s="47"/>
      <c r="J19" s="47"/>
      <c r="K19" s="89"/>
      <c r="L19" s="92" t="s">
        <v>161</v>
      </c>
      <c r="M19" s="41"/>
      <c r="N19" s="63" t="s">
        <v>114</v>
      </c>
      <c r="O19" s="65"/>
      <c r="P19" s="41"/>
      <c r="Q19" s="41"/>
      <c r="R19" s="41"/>
      <c r="S19" s="41"/>
      <c r="T19" s="41"/>
      <c r="U19" s="42"/>
      <c r="V19" s="42"/>
    </row>
    <row r="20" spans="1:22" s="43" customFormat="1" ht="135" x14ac:dyDescent="0.2">
      <c r="A20" s="104" t="s">
        <v>67</v>
      </c>
      <c r="B20" s="60" t="s">
        <v>32</v>
      </c>
      <c r="C20" s="59" t="s">
        <v>66</v>
      </c>
      <c r="D20" s="60" t="s">
        <v>20</v>
      </c>
      <c r="E20" s="60">
        <v>1</v>
      </c>
      <c r="F20" s="60"/>
      <c r="G20" s="60"/>
      <c r="H20" s="47"/>
      <c r="I20" s="47"/>
      <c r="J20" s="47"/>
      <c r="K20" s="89"/>
      <c r="L20" s="92" t="s">
        <v>161</v>
      </c>
      <c r="M20" s="41"/>
      <c r="N20" s="63" t="s">
        <v>114</v>
      </c>
      <c r="O20" s="65"/>
      <c r="P20" s="41"/>
      <c r="Q20" s="41"/>
      <c r="R20" s="41"/>
      <c r="S20" s="41"/>
      <c r="T20" s="41"/>
      <c r="U20" s="42"/>
      <c r="V20" s="42"/>
    </row>
    <row r="21" spans="1:22" s="43" customFormat="1" ht="75" x14ac:dyDescent="0.2">
      <c r="A21" s="104" t="s">
        <v>68</v>
      </c>
      <c r="B21" s="105" t="s">
        <v>33</v>
      </c>
      <c r="C21" s="106" t="s">
        <v>100</v>
      </c>
      <c r="D21" s="60" t="s">
        <v>20</v>
      </c>
      <c r="E21" s="60">
        <v>1</v>
      </c>
      <c r="F21" s="60"/>
      <c r="G21" s="60"/>
      <c r="H21" s="47"/>
      <c r="I21" s="47"/>
      <c r="J21" s="47"/>
      <c r="K21" s="89"/>
      <c r="L21" s="93" t="s">
        <v>135</v>
      </c>
      <c r="M21" s="41"/>
      <c r="N21" s="56" t="s">
        <v>115</v>
      </c>
      <c r="O21" s="41"/>
      <c r="P21" s="41"/>
      <c r="Q21" s="41"/>
      <c r="R21" s="41"/>
      <c r="S21" s="41"/>
      <c r="T21" s="41"/>
      <c r="U21" s="42"/>
      <c r="V21" s="42"/>
    </row>
    <row r="22" spans="1:22" s="43" customFormat="1" ht="105" x14ac:dyDescent="0.2">
      <c r="A22" s="104" t="s">
        <v>70</v>
      </c>
      <c r="B22" s="107" t="s">
        <v>34</v>
      </c>
      <c r="C22" s="108" t="s">
        <v>69</v>
      </c>
      <c r="D22" s="60" t="s">
        <v>20</v>
      </c>
      <c r="E22" s="60">
        <f>2+2</f>
        <v>4</v>
      </c>
      <c r="F22" s="60"/>
      <c r="G22" s="60"/>
      <c r="H22" s="47"/>
      <c r="I22" s="47"/>
      <c r="J22" s="47"/>
      <c r="K22" s="89"/>
      <c r="L22" s="94" t="s">
        <v>136</v>
      </c>
      <c r="M22" s="41"/>
      <c r="N22" s="51" t="s">
        <v>116</v>
      </c>
      <c r="O22" s="41"/>
      <c r="P22" s="41"/>
      <c r="Q22" s="41"/>
      <c r="R22" s="41"/>
      <c r="S22" s="41"/>
      <c r="T22" s="41"/>
      <c r="U22" s="42"/>
      <c r="V22" s="42"/>
    </row>
    <row r="23" spans="1:22" s="43" customFormat="1" ht="120" x14ac:dyDescent="0.2">
      <c r="A23" s="104" t="s">
        <v>71</v>
      </c>
      <c r="B23" s="105" t="s">
        <v>35</v>
      </c>
      <c r="C23" s="106" t="s">
        <v>101</v>
      </c>
      <c r="D23" s="60" t="s">
        <v>20</v>
      </c>
      <c r="E23" s="60">
        <v>1</v>
      </c>
      <c r="F23" s="60"/>
      <c r="G23" s="60"/>
      <c r="H23" s="47"/>
      <c r="I23" s="47"/>
      <c r="J23" s="47"/>
      <c r="K23" s="89"/>
      <c r="L23" s="93" t="s">
        <v>143</v>
      </c>
      <c r="M23" s="41"/>
      <c r="N23" s="56" t="s">
        <v>117</v>
      </c>
      <c r="O23" s="41"/>
      <c r="P23" s="41"/>
      <c r="Q23" s="41"/>
      <c r="R23" s="41"/>
      <c r="S23" s="41"/>
      <c r="T23" s="41"/>
      <c r="U23" s="42"/>
      <c r="V23" s="42"/>
    </row>
    <row r="24" spans="1:22" s="43" customFormat="1" ht="105" x14ac:dyDescent="0.2">
      <c r="A24" s="104" t="s">
        <v>72</v>
      </c>
      <c r="B24" s="60" t="s">
        <v>36</v>
      </c>
      <c r="C24" s="59" t="s">
        <v>73</v>
      </c>
      <c r="D24" s="60" t="s">
        <v>20</v>
      </c>
      <c r="E24" s="60">
        <v>1</v>
      </c>
      <c r="F24" s="60"/>
      <c r="G24" s="60"/>
      <c r="H24" s="47"/>
      <c r="I24" s="47"/>
      <c r="J24" s="47"/>
      <c r="K24" s="89"/>
      <c r="L24" s="94" t="s">
        <v>136</v>
      </c>
      <c r="M24" s="41"/>
      <c r="N24" s="51" t="s">
        <v>140</v>
      </c>
      <c r="O24" s="41"/>
      <c r="P24" s="41"/>
      <c r="Q24" s="41"/>
      <c r="R24" s="41"/>
      <c r="S24" s="41"/>
      <c r="T24" s="41"/>
      <c r="U24" s="42"/>
      <c r="V24" s="42"/>
    </row>
    <row r="25" spans="1:22" s="43" customFormat="1" ht="105" x14ac:dyDescent="0.2">
      <c r="A25" s="104" t="s">
        <v>75</v>
      </c>
      <c r="B25" s="60" t="s">
        <v>37</v>
      </c>
      <c r="C25" s="59" t="s">
        <v>74</v>
      </c>
      <c r="D25" s="60" t="s">
        <v>20</v>
      </c>
      <c r="E25" s="60">
        <v>1</v>
      </c>
      <c r="F25" s="60"/>
      <c r="G25" s="60"/>
      <c r="H25" s="47"/>
      <c r="I25" s="47"/>
      <c r="J25" s="47"/>
      <c r="K25" s="89"/>
      <c r="L25" s="92" t="s">
        <v>136</v>
      </c>
      <c r="M25" s="41"/>
      <c r="N25" s="46" t="s">
        <v>118</v>
      </c>
      <c r="O25" s="41"/>
      <c r="P25" s="41"/>
      <c r="Q25" s="41"/>
      <c r="R25" s="41"/>
      <c r="S25" s="41"/>
      <c r="T25" s="41"/>
      <c r="U25" s="42"/>
      <c r="V25" s="42"/>
    </row>
    <row r="26" spans="1:22" s="43" customFormat="1" ht="105" x14ac:dyDescent="0.2">
      <c r="A26" s="104" t="s">
        <v>77</v>
      </c>
      <c r="B26" s="60" t="s">
        <v>38</v>
      </c>
      <c r="C26" s="59" t="s">
        <v>76</v>
      </c>
      <c r="D26" s="60" t="s">
        <v>20</v>
      </c>
      <c r="E26" s="60">
        <v>1</v>
      </c>
      <c r="F26" s="60"/>
      <c r="G26" s="60"/>
      <c r="H26" s="47"/>
      <c r="I26" s="47"/>
      <c r="J26" s="47"/>
      <c r="K26" s="89"/>
      <c r="L26" s="92" t="s">
        <v>136</v>
      </c>
      <c r="M26" s="41"/>
      <c r="N26" s="46" t="s">
        <v>119</v>
      </c>
      <c r="O26" s="41"/>
      <c r="P26" s="41"/>
      <c r="Q26" s="41"/>
      <c r="R26" s="41"/>
      <c r="S26" s="41"/>
      <c r="T26" s="41"/>
      <c r="U26" s="42"/>
      <c r="V26" s="42"/>
    </row>
    <row r="27" spans="1:22" s="43" customFormat="1" ht="120" x14ac:dyDescent="0.2">
      <c r="A27" s="104" t="s">
        <v>78</v>
      </c>
      <c r="B27" s="105" t="s">
        <v>39</v>
      </c>
      <c r="C27" s="106" t="s">
        <v>102</v>
      </c>
      <c r="D27" s="60" t="s">
        <v>20</v>
      </c>
      <c r="E27" s="60">
        <f>1</f>
        <v>1</v>
      </c>
      <c r="F27" s="60"/>
      <c r="G27" s="60"/>
      <c r="H27" s="47"/>
      <c r="I27" s="47"/>
      <c r="J27" s="47"/>
      <c r="K27" s="89"/>
      <c r="L27" s="93" t="s">
        <v>143</v>
      </c>
      <c r="M27" s="41"/>
      <c r="N27" s="56" t="s">
        <v>120</v>
      </c>
      <c r="O27" s="41"/>
      <c r="P27" s="41"/>
      <c r="Q27" s="41"/>
      <c r="R27" s="41"/>
      <c r="S27" s="41"/>
      <c r="T27" s="41"/>
      <c r="U27" s="42"/>
      <c r="V27" s="42"/>
    </row>
    <row r="28" spans="1:22" s="43" customFormat="1" ht="120" x14ac:dyDescent="0.2">
      <c r="A28" s="104" t="s">
        <v>79</v>
      </c>
      <c r="B28" s="105" t="s">
        <v>40</v>
      </c>
      <c r="C28" s="106" t="s">
        <v>103</v>
      </c>
      <c r="D28" s="60" t="s">
        <v>20</v>
      </c>
      <c r="E28" s="60">
        <v>1</v>
      </c>
      <c r="F28" s="60"/>
      <c r="G28" s="60"/>
      <c r="H28" s="47"/>
      <c r="I28" s="47"/>
      <c r="J28" s="47"/>
      <c r="K28" s="89"/>
      <c r="L28" s="93" t="s">
        <v>143</v>
      </c>
      <c r="M28" s="41"/>
      <c r="N28" s="56" t="s">
        <v>121</v>
      </c>
      <c r="O28" s="41"/>
      <c r="P28" s="41"/>
      <c r="Q28" s="41"/>
      <c r="R28" s="41"/>
      <c r="S28" s="41"/>
      <c r="T28" s="41"/>
      <c r="U28" s="42"/>
      <c r="V28" s="42"/>
    </row>
    <row r="29" spans="1:22" s="43" customFormat="1" ht="135" x14ac:dyDescent="0.2">
      <c r="A29" s="104" t="s">
        <v>81</v>
      </c>
      <c r="B29" s="60" t="s">
        <v>41</v>
      </c>
      <c r="C29" s="59" t="s">
        <v>80</v>
      </c>
      <c r="D29" s="60" t="s">
        <v>20</v>
      </c>
      <c r="E29" s="60">
        <v>1</v>
      </c>
      <c r="F29" s="60"/>
      <c r="G29" s="60"/>
      <c r="H29" s="47"/>
      <c r="I29" s="47"/>
      <c r="J29" s="47"/>
      <c r="K29" s="89"/>
      <c r="L29" s="92" t="s">
        <v>161</v>
      </c>
      <c r="M29" s="41"/>
      <c r="N29" s="63" t="s">
        <v>122</v>
      </c>
      <c r="O29" s="65"/>
      <c r="P29" s="41"/>
      <c r="Q29" s="41"/>
      <c r="R29" s="41"/>
      <c r="S29" s="41"/>
      <c r="T29" s="41"/>
      <c r="U29" s="42"/>
      <c r="V29" s="42"/>
    </row>
    <row r="30" spans="1:22" s="43" customFormat="1" ht="90" x14ac:dyDescent="0.2">
      <c r="A30" s="104" t="s">
        <v>82</v>
      </c>
      <c r="B30" s="105" t="s">
        <v>42</v>
      </c>
      <c r="C30" s="106" t="s">
        <v>104</v>
      </c>
      <c r="D30" s="60" t="s">
        <v>20</v>
      </c>
      <c r="E30" s="60">
        <v>2</v>
      </c>
      <c r="F30" s="60"/>
      <c r="G30" s="60"/>
      <c r="H30" s="47"/>
      <c r="I30" s="47"/>
      <c r="J30" s="47"/>
      <c r="K30" s="89"/>
      <c r="L30" s="93" t="s">
        <v>95</v>
      </c>
      <c r="M30" s="41"/>
      <c r="N30" s="56" t="s">
        <v>134</v>
      </c>
      <c r="O30" s="41"/>
      <c r="P30" s="41"/>
      <c r="Q30" s="41"/>
      <c r="R30" s="41"/>
      <c r="S30" s="41"/>
      <c r="T30" s="41"/>
      <c r="U30" s="42"/>
      <c r="V30" s="42"/>
    </row>
    <row r="31" spans="1:22" s="43" customFormat="1" ht="153" customHeight="1" x14ac:dyDescent="0.2">
      <c r="A31" s="104" t="s">
        <v>83</v>
      </c>
      <c r="B31" s="105" t="s">
        <v>44</v>
      </c>
      <c r="C31" s="106" t="s">
        <v>105</v>
      </c>
      <c r="D31" s="60" t="s">
        <v>20</v>
      </c>
      <c r="E31" s="60">
        <f>2+1</f>
        <v>3</v>
      </c>
      <c r="F31" s="60"/>
      <c r="G31" s="60"/>
      <c r="H31" s="47"/>
      <c r="I31" s="47"/>
      <c r="J31" s="47"/>
      <c r="K31" s="89"/>
      <c r="L31" s="93" t="s">
        <v>142</v>
      </c>
      <c r="M31" s="41"/>
      <c r="N31" s="66" t="s">
        <v>124</v>
      </c>
      <c r="O31" s="65"/>
      <c r="P31" s="41"/>
      <c r="Q31" s="41"/>
      <c r="R31" s="41"/>
      <c r="S31" s="41"/>
      <c r="T31" s="41"/>
      <c r="U31" s="42"/>
      <c r="V31" s="42"/>
    </row>
    <row r="32" spans="1:22" s="43" customFormat="1" ht="197.25" customHeight="1" x14ac:dyDescent="0.2">
      <c r="A32" s="104" t="s">
        <v>84</v>
      </c>
      <c r="B32" s="109" t="s">
        <v>154</v>
      </c>
      <c r="C32" s="106" t="s">
        <v>106</v>
      </c>
      <c r="D32" s="60" t="s">
        <v>20</v>
      </c>
      <c r="E32" s="60">
        <f>2+4</f>
        <v>6</v>
      </c>
      <c r="F32" s="60"/>
      <c r="G32" s="60"/>
      <c r="H32" s="47"/>
      <c r="I32" s="47"/>
      <c r="J32" s="47"/>
      <c r="K32" s="89"/>
      <c r="L32" s="93" t="s">
        <v>144</v>
      </c>
      <c r="M32" s="41"/>
      <c r="N32" s="66" t="s">
        <v>125</v>
      </c>
      <c r="O32" s="65"/>
      <c r="P32" s="41"/>
      <c r="Q32" s="41"/>
      <c r="R32" s="41"/>
      <c r="S32" s="41"/>
      <c r="T32" s="41"/>
      <c r="U32" s="42"/>
      <c r="V32" s="42"/>
    </row>
    <row r="33" spans="1:22" s="43" customFormat="1" ht="203.25" customHeight="1" x14ac:dyDescent="0.2">
      <c r="A33" s="104" t="s">
        <v>85</v>
      </c>
      <c r="B33" s="109" t="s">
        <v>153</v>
      </c>
      <c r="C33" s="110" t="s">
        <v>107</v>
      </c>
      <c r="D33" s="60" t="s">
        <v>20</v>
      </c>
      <c r="E33" s="60">
        <f>30+25</f>
        <v>55</v>
      </c>
      <c r="F33" s="60"/>
      <c r="G33" s="60"/>
      <c r="H33" s="47"/>
      <c r="I33" s="47"/>
      <c r="J33" s="47"/>
      <c r="K33" s="89"/>
      <c r="L33" s="93" t="s">
        <v>141</v>
      </c>
      <c r="M33" s="41"/>
      <c r="N33" s="66" t="s">
        <v>126</v>
      </c>
      <c r="O33" s="65"/>
      <c r="P33" s="41"/>
      <c r="Q33" s="41"/>
      <c r="R33" s="41"/>
      <c r="S33" s="41"/>
      <c r="T33" s="41"/>
      <c r="U33" s="42"/>
      <c r="V33" s="42"/>
    </row>
    <row r="34" spans="1:22" ht="60" x14ac:dyDescent="0.25">
      <c r="A34" s="104" t="s">
        <v>86</v>
      </c>
      <c r="B34" s="60" t="s">
        <v>45</v>
      </c>
      <c r="C34" s="59" t="s">
        <v>89</v>
      </c>
      <c r="D34" s="60" t="s">
        <v>20</v>
      </c>
      <c r="E34" s="60">
        <f>3+3</f>
        <v>6</v>
      </c>
      <c r="F34" s="60"/>
      <c r="G34" s="60"/>
      <c r="H34" s="47"/>
      <c r="I34" s="47"/>
      <c r="J34" s="47"/>
      <c r="K34" s="89"/>
      <c r="L34" s="92" t="s">
        <v>96</v>
      </c>
      <c r="N34" s="46" t="s">
        <v>127</v>
      </c>
    </row>
    <row r="35" spans="1:22" ht="105" x14ac:dyDescent="0.25">
      <c r="A35" s="104" t="s">
        <v>87</v>
      </c>
      <c r="B35" s="105" t="s">
        <v>46</v>
      </c>
      <c r="C35" s="106" t="s">
        <v>101</v>
      </c>
      <c r="D35" s="60" t="s">
        <v>20</v>
      </c>
      <c r="E35" s="60">
        <f>2+2</f>
        <v>4</v>
      </c>
      <c r="F35" s="60"/>
      <c r="G35" s="60"/>
      <c r="H35" s="47"/>
      <c r="I35" s="47"/>
      <c r="J35" s="47"/>
      <c r="K35" s="89"/>
      <c r="L35" s="93" t="s">
        <v>97</v>
      </c>
      <c r="N35" s="56" t="s">
        <v>129</v>
      </c>
    </row>
    <row r="36" spans="1:22" ht="105" x14ac:dyDescent="0.25">
      <c r="A36" s="104" t="s">
        <v>88</v>
      </c>
      <c r="B36" s="105" t="s">
        <v>47</v>
      </c>
      <c r="C36" s="106" t="s">
        <v>108</v>
      </c>
      <c r="D36" s="60" t="s">
        <v>20</v>
      </c>
      <c r="E36" s="60">
        <v>1</v>
      </c>
      <c r="F36" s="60"/>
      <c r="G36" s="60"/>
      <c r="H36" s="47"/>
      <c r="I36" s="47"/>
      <c r="J36" s="47"/>
      <c r="K36" s="89"/>
      <c r="L36" s="93" t="s">
        <v>98</v>
      </c>
      <c r="N36" s="56" t="s">
        <v>130</v>
      </c>
    </row>
    <row r="37" spans="1:22" ht="234.75" customHeight="1" x14ac:dyDescent="0.25">
      <c r="A37" s="104" t="s">
        <v>91</v>
      </c>
      <c r="B37" s="111" t="s">
        <v>139</v>
      </c>
      <c r="C37" s="59" t="s">
        <v>90</v>
      </c>
      <c r="D37" s="60" t="s">
        <v>20</v>
      </c>
      <c r="E37" s="60">
        <f>127+144</f>
        <v>271</v>
      </c>
      <c r="F37" s="60"/>
      <c r="G37" s="60"/>
      <c r="H37" s="47"/>
      <c r="I37" s="47"/>
      <c r="J37" s="47"/>
      <c r="K37" s="89"/>
      <c r="L37" s="92" t="s">
        <v>152</v>
      </c>
    </row>
    <row r="38" spans="1:22" ht="110.25" customHeight="1" x14ac:dyDescent="0.25">
      <c r="A38" s="76" t="s">
        <v>92</v>
      </c>
      <c r="B38" s="62" t="s">
        <v>138</v>
      </c>
      <c r="C38" s="59" t="s">
        <v>137</v>
      </c>
      <c r="D38" s="60" t="s">
        <v>20</v>
      </c>
      <c r="E38" s="60">
        <v>56</v>
      </c>
      <c r="F38" s="47"/>
      <c r="G38" s="47"/>
      <c r="H38" s="47"/>
      <c r="I38" s="47"/>
      <c r="J38" s="47"/>
      <c r="K38" s="89"/>
      <c r="L38" s="92" t="s">
        <v>145</v>
      </c>
    </row>
    <row r="39" spans="1:22" s="24" customFormat="1" ht="29.25" customHeight="1" thickBot="1" x14ac:dyDescent="0.3">
      <c r="A39" s="79"/>
      <c r="B39" s="80"/>
      <c r="C39" s="81" t="s">
        <v>49</v>
      </c>
      <c r="D39" s="82"/>
      <c r="E39" s="82">
        <f>SUM(E13:E38)</f>
        <v>490</v>
      </c>
      <c r="F39" s="82"/>
      <c r="G39" s="82"/>
      <c r="H39" s="82"/>
      <c r="I39" s="82"/>
      <c r="J39" s="82"/>
      <c r="K39" s="90"/>
      <c r="L39" s="95"/>
      <c r="M39" s="39"/>
      <c r="N39" s="39"/>
      <c r="O39" s="39"/>
      <c r="P39" s="39"/>
      <c r="Q39" s="39"/>
      <c r="R39" s="39"/>
      <c r="S39" s="39"/>
      <c r="T39" s="39"/>
      <c r="U39" s="40"/>
      <c r="V39" s="40"/>
    </row>
    <row r="40" spans="1:22" s="50" customFormat="1" ht="20.25" customHeight="1" x14ac:dyDescent="0.25">
      <c r="A40" s="74" t="s">
        <v>16</v>
      </c>
      <c r="B40" s="112" t="s">
        <v>23</v>
      </c>
      <c r="C40" s="113"/>
      <c r="D40" s="113"/>
      <c r="E40" s="114"/>
      <c r="F40" s="83"/>
      <c r="G40" s="83"/>
      <c r="H40" s="83"/>
      <c r="I40" s="83"/>
      <c r="J40" s="83"/>
      <c r="K40" s="84"/>
      <c r="L40" s="96"/>
      <c r="M40" s="48"/>
      <c r="N40" s="48"/>
      <c r="O40" s="48"/>
      <c r="P40" s="48"/>
      <c r="Q40" s="48"/>
      <c r="R40" s="48"/>
      <c r="S40" s="48"/>
      <c r="T40" s="48"/>
      <c r="U40" s="49"/>
      <c r="V40" s="49"/>
    </row>
    <row r="41" spans="1:22" s="43" customFormat="1" ht="129" customHeight="1" x14ac:dyDescent="0.2">
      <c r="A41" s="76" t="s">
        <v>93</v>
      </c>
      <c r="B41" s="47" t="s">
        <v>27</v>
      </c>
      <c r="C41" s="46" t="s">
        <v>59</v>
      </c>
      <c r="D41" s="47" t="s">
        <v>20</v>
      </c>
      <c r="E41" s="47">
        <v>3</v>
      </c>
      <c r="F41" s="47"/>
      <c r="G41" s="47"/>
      <c r="H41" s="47"/>
      <c r="I41" s="47"/>
      <c r="J41" s="47"/>
      <c r="K41" s="89"/>
      <c r="L41" s="92" t="s">
        <v>162</v>
      </c>
      <c r="M41" s="41"/>
      <c r="N41" s="67" t="s">
        <v>131</v>
      </c>
      <c r="O41" s="65"/>
      <c r="P41" s="65"/>
      <c r="Q41" s="41"/>
      <c r="R41" s="41"/>
      <c r="S41" s="41"/>
      <c r="T41" s="41"/>
      <c r="U41" s="42"/>
      <c r="V41" s="42"/>
    </row>
    <row r="42" spans="1:22" s="43" customFormat="1" ht="80.25" customHeight="1" x14ac:dyDescent="0.2">
      <c r="A42" s="76" t="s">
        <v>155</v>
      </c>
      <c r="B42" s="55" t="s">
        <v>42</v>
      </c>
      <c r="C42" s="56" t="s">
        <v>104</v>
      </c>
      <c r="D42" s="47" t="s">
        <v>20</v>
      </c>
      <c r="E42" s="47">
        <v>1</v>
      </c>
      <c r="F42" s="47"/>
      <c r="G42" s="47"/>
      <c r="H42" s="47"/>
      <c r="I42" s="47"/>
      <c r="J42" s="47"/>
      <c r="K42" s="89"/>
      <c r="L42" s="93" t="s">
        <v>95</v>
      </c>
      <c r="M42" s="41"/>
      <c r="N42" s="58" t="s">
        <v>133</v>
      </c>
      <c r="O42" s="41"/>
      <c r="P42" s="41"/>
      <c r="Q42" s="41"/>
      <c r="R42" s="41"/>
      <c r="S42" s="41"/>
      <c r="T42" s="41"/>
      <c r="U42" s="42"/>
      <c r="V42" s="42"/>
    </row>
    <row r="43" spans="1:22" s="43" customFormat="1" ht="105" x14ac:dyDescent="0.2">
      <c r="A43" s="76" t="s">
        <v>156</v>
      </c>
      <c r="B43" s="55" t="s">
        <v>43</v>
      </c>
      <c r="C43" s="56" t="s">
        <v>109</v>
      </c>
      <c r="D43" s="47" t="s">
        <v>20</v>
      </c>
      <c r="E43" s="47">
        <f>1+2</f>
        <v>3</v>
      </c>
      <c r="F43" s="47"/>
      <c r="G43" s="47"/>
      <c r="H43" s="47"/>
      <c r="I43" s="47"/>
      <c r="J43" s="47"/>
      <c r="K43" s="89"/>
      <c r="L43" s="93" t="s">
        <v>99</v>
      </c>
      <c r="M43" s="41"/>
      <c r="N43" s="56" t="s">
        <v>123</v>
      </c>
      <c r="O43" s="41"/>
      <c r="P43" s="41"/>
      <c r="Q43" s="41"/>
      <c r="R43" s="41"/>
      <c r="S43" s="41"/>
      <c r="T43" s="41"/>
      <c r="U43" s="42"/>
      <c r="V43" s="42"/>
    </row>
    <row r="44" spans="1:22" ht="105" x14ac:dyDescent="0.25">
      <c r="A44" s="76" t="s">
        <v>157</v>
      </c>
      <c r="B44" s="55" t="s">
        <v>46</v>
      </c>
      <c r="C44" s="56" t="s">
        <v>101</v>
      </c>
      <c r="D44" s="47" t="s">
        <v>20</v>
      </c>
      <c r="E44" s="47">
        <v>1</v>
      </c>
      <c r="F44" s="47"/>
      <c r="G44" s="47"/>
      <c r="H44" s="47"/>
      <c r="I44" s="47"/>
      <c r="J44" s="47"/>
      <c r="K44" s="89"/>
      <c r="L44" s="93" t="s">
        <v>97</v>
      </c>
      <c r="N44" s="56" t="s">
        <v>128</v>
      </c>
    </row>
    <row r="45" spans="1:22" s="43" customFormat="1" ht="23.25" customHeight="1" thickBot="1" x14ac:dyDescent="0.25">
      <c r="A45" s="85"/>
      <c r="B45" s="86"/>
      <c r="C45" s="77" t="s">
        <v>51</v>
      </c>
      <c r="D45" s="78"/>
      <c r="E45" s="78">
        <f>SUM(E41:E44)</f>
        <v>8</v>
      </c>
      <c r="F45" s="87"/>
      <c r="G45" s="87"/>
      <c r="H45" s="87"/>
      <c r="I45" s="87"/>
      <c r="J45" s="87"/>
      <c r="K45" s="88"/>
      <c r="L45" s="97"/>
      <c r="M45" s="39"/>
      <c r="N45" s="41" t="s">
        <v>52</v>
      </c>
      <c r="O45" s="41"/>
      <c r="P45" s="41"/>
      <c r="Q45" s="41"/>
      <c r="R45" s="41"/>
      <c r="S45" s="41"/>
      <c r="T45" s="41"/>
      <c r="U45" s="42"/>
      <c r="V45" s="42"/>
    </row>
    <row r="46" spans="1:22" ht="15.75" customHeight="1" x14ac:dyDescent="0.25">
      <c r="A46" s="135" t="s">
        <v>13</v>
      </c>
      <c r="B46" s="136"/>
      <c r="C46" s="137"/>
      <c r="D46" s="52"/>
      <c r="E46" s="10"/>
      <c r="F46" s="11"/>
      <c r="G46" s="12"/>
      <c r="H46" s="13"/>
      <c r="I46" s="11"/>
      <c r="J46" s="12"/>
      <c r="K46" s="10"/>
      <c r="L46" s="98"/>
    </row>
    <row r="47" spans="1:22" ht="15" customHeight="1" x14ac:dyDescent="0.25">
      <c r="A47" s="138" t="s">
        <v>14</v>
      </c>
      <c r="B47" s="139"/>
      <c r="C47" s="140"/>
      <c r="D47" s="53"/>
      <c r="E47" s="14"/>
      <c r="F47" s="15"/>
      <c r="G47" s="16"/>
      <c r="H47" s="17"/>
      <c r="I47" s="15"/>
      <c r="J47" s="16"/>
      <c r="K47" s="14"/>
      <c r="L47" s="99"/>
    </row>
    <row r="48" spans="1:22" ht="15.75" customHeight="1" thickBot="1" x14ac:dyDescent="0.3">
      <c r="A48" s="141" t="s">
        <v>15</v>
      </c>
      <c r="B48" s="142"/>
      <c r="C48" s="143"/>
      <c r="D48" s="54"/>
      <c r="E48" s="18"/>
      <c r="F48" s="19"/>
      <c r="G48" s="20"/>
      <c r="H48" s="21"/>
      <c r="I48" s="19"/>
      <c r="J48" s="20"/>
      <c r="K48" s="18"/>
      <c r="L48" s="100"/>
    </row>
    <row r="50" spans="1:32" x14ac:dyDescent="0.25">
      <c r="B50" s="44" t="s">
        <v>17</v>
      </c>
    </row>
    <row r="51" spans="1:32" s="68" customFormat="1" x14ac:dyDescent="0.25">
      <c r="A51" s="73">
        <v>1</v>
      </c>
      <c r="B51" s="144" t="s">
        <v>146</v>
      </c>
      <c r="C51" s="144"/>
      <c r="D51" s="144"/>
      <c r="E51" s="144"/>
      <c r="F51" s="144"/>
      <c r="G51" s="144"/>
      <c r="H51" s="144"/>
      <c r="I51" s="144"/>
      <c r="J51" s="144"/>
      <c r="K51" s="144"/>
      <c r="L51" s="69"/>
      <c r="M51" s="69"/>
      <c r="N51" s="69"/>
      <c r="O51" s="69"/>
      <c r="P51" s="69"/>
      <c r="Q51" s="69"/>
      <c r="R51" s="69"/>
      <c r="S51" s="69"/>
      <c r="T51" s="69"/>
      <c r="U51" s="70"/>
      <c r="V51" s="70"/>
    </row>
    <row r="52" spans="1:32" s="68" customFormat="1" ht="31.5" customHeight="1" x14ac:dyDescent="0.25">
      <c r="A52" s="73">
        <v>2</v>
      </c>
      <c r="B52" s="131" t="s">
        <v>147</v>
      </c>
      <c r="C52" s="131"/>
      <c r="D52" s="131"/>
      <c r="E52" s="131"/>
      <c r="F52" s="131"/>
      <c r="G52" s="131"/>
      <c r="H52" s="131"/>
      <c r="I52" s="131"/>
      <c r="J52" s="131"/>
      <c r="K52" s="131"/>
      <c r="L52" s="69"/>
      <c r="M52" s="69"/>
      <c r="N52" s="69"/>
      <c r="O52" s="69"/>
      <c r="P52" s="69"/>
      <c r="Q52" s="69"/>
      <c r="R52" s="69"/>
      <c r="S52" s="69"/>
      <c r="T52" s="69"/>
      <c r="U52" s="70"/>
      <c r="V52" s="70"/>
    </row>
    <row r="53" spans="1:32" s="68" customFormat="1" ht="50.25" customHeight="1" x14ac:dyDescent="0.25">
      <c r="A53" s="73">
        <v>3</v>
      </c>
      <c r="B53" s="131" t="s">
        <v>148</v>
      </c>
      <c r="C53" s="131"/>
      <c r="D53" s="131"/>
      <c r="E53" s="131"/>
      <c r="F53" s="131"/>
      <c r="G53" s="131"/>
      <c r="H53" s="131"/>
      <c r="I53" s="131"/>
      <c r="J53" s="131"/>
      <c r="K53" s="131"/>
      <c r="L53" s="71"/>
      <c r="M53" s="69"/>
      <c r="N53" s="69"/>
      <c r="O53" s="69"/>
      <c r="P53" s="69"/>
      <c r="Q53" s="69"/>
      <c r="R53" s="69"/>
      <c r="S53" s="69"/>
      <c r="T53" s="69"/>
      <c r="U53" s="70"/>
      <c r="V53" s="70"/>
    </row>
    <row r="54" spans="1:32" s="68" customFormat="1" ht="145.5" customHeight="1" x14ac:dyDescent="0.25">
      <c r="A54" s="73">
        <v>4</v>
      </c>
      <c r="B54" s="133" t="s">
        <v>151</v>
      </c>
      <c r="C54" s="133"/>
      <c r="D54" s="133"/>
      <c r="E54" s="133"/>
      <c r="F54" s="133"/>
      <c r="G54" s="133"/>
      <c r="H54" s="133"/>
      <c r="I54" s="133"/>
      <c r="J54" s="133"/>
      <c r="K54" s="133"/>
      <c r="L54" s="69"/>
      <c r="M54" s="69"/>
      <c r="N54" s="69"/>
      <c r="O54" s="69"/>
      <c r="P54" s="69"/>
      <c r="Q54" s="69"/>
      <c r="R54" s="69"/>
      <c r="S54" s="69"/>
      <c r="T54" s="69"/>
      <c r="U54" s="70"/>
      <c r="V54" s="70"/>
    </row>
    <row r="55" spans="1:32" s="68" customFormat="1" ht="63" customHeight="1" x14ac:dyDescent="0.25">
      <c r="A55" s="73">
        <v>5</v>
      </c>
      <c r="B55" s="132" t="s">
        <v>149</v>
      </c>
      <c r="C55" s="132"/>
      <c r="D55" s="132"/>
      <c r="E55" s="132"/>
      <c r="F55" s="132"/>
      <c r="G55" s="132"/>
      <c r="H55" s="132"/>
      <c r="I55" s="132"/>
      <c r="J55" s="132"/>
      <c r="K55" s="132"/>
      <c r="L55" s="69"/>
      <c r="M55" s="69"/>
      <c r="N55" s="69"/>
      <c r="O55" s="69"/>
      <c r="P55" s="69"/>
      <c r="Q55" s="69"/>
      <c r="R55" s="69"/>
      <c r="S55" s="69"/>
      <c r="T55" s="69"/>
      <c r="U55" s="70"/>
      <c r="V55" s="70"/>
    </row>
    <row r="56" spans="1:32" s="68" customFormat="1" ht="72" customHeight="1" x14ac:dyDescent="0.25">
      <c r="A56" s="73">
        <v>6</v>
      </c>
      <c r="B56" s="132" t="s">
        <v>150</v>
      </c>
      <c r="C56" s="132"/>
      <c r="D56" s="132"/>
      <c r="E56" s="132"/>
      <c r="F56" s="132"/>
      <c r="G56" s="132"/>
      <c r="H56" s="132"/>
      <c r="I56" s="132"/>
      <c r="J56" s="132"/>
      <c r="K56" s="132"/>
      <c r="L56" s="69"/>
      <c r="M56" s="69"/>
      <c r="N56" s="69"/>
      <c r="O56" s="69"/>
      <c r="P56" s="69"/>
      <c r="Q56" s="69"/>
      <c r="R56" s="69"/>
      <c r="S56" s="69"/>
      <c r="T56" s="69"/>
      <c r="U56" s="70"/>
      <c r="V56" s="70"/>
    </row>
    <row r="57" spans="1:32" s="68" customFormat="1" x14ac:dyDescent="0.25">
      <c r="B57" s="72"/>
      <c r="C57" s="72"/>
      <c r="D57" s="72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70"/>
      <c r="V57" s="70"/>
    </row>
    <row r="58" spans="1:32" s="3" customFormat="1" ht="45" customHeight="1" x14ac:dyDescent="0.2">
      <c r="A58" s="134" t="s">
        <v>18</v>
      </c>
      <c r="B58" s="134"/>
      <c r="C58" s="134"/>
      <c r="D58" s="134"/>
      <c r="E58" s="134"/>
      <c r="F58" s="134"/>
      <c r="G58" s="134"/>
      <c r="H58" s="134"/>
      <c r="I58" s="35"/>
      <c r="J58" s="35"/>
      <c r="K58" s="31"/>
      <c r="L58" s="31"/>
      <c r="M58" s="31"/>
      <c r="N58" s="31"/>
      <c r="O58" s="23"/>
      <c r="P58" s="45"/>
      <c r="Q58" s="31"/>
      <c r="R58" s="31"/>
      <c r="S58" s="31"/>
      <c r="T58" s="31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s="1" customFormat="1" ht="24" customHeight="1" x14ac:dyDescent="0.2">
      <c r="A59" s="28"/>
      <c r="B59" s="36" t="s">
        <v>19</v>
      </c>
      <c r="C59" s="32"/>
      <c r="D59" s="3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45"/>
      <c r="Q59" s="22"/>
      <c r="R59" s="22"/>
      <c r="S59" s="22"/>
      <c r="T59" s="2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</sheetData>
  <mergeCells count="23">
    <mergeCell ref="A46:C46"/>
    <mergeCell ref="A47:C47"/>
    <mergeCell ref="A48:C48"/>
    <mergeCell ref="B51:K51"/>
    <mergeCell ref="B52:K52"/>
    <mergeCell ref="B53:K53"/>
    <mergeCell ref="B55:K55"/>
    <mergeCell ref="B54:K54"/>
    <mergeCell ref="B56:K56"/>
    <mergeCell ref="A58:H58"/>
    <mergeCell ref="B40:E40"/>
    <mergeCell ref="L10:L11"/>
    <mergeCell ref="A6:K6"/>
    <mergeCell ref="A7:K7"/>
    <mergeCell ref="A8:K8"/>
    <mergeCell ref="A10:A11"/>
    <mergeCell ref="B10:B11"/>
    <mergeCell ref="C10:C11"/>
    <mergeCell ref="E10:E11"/>
    <mergeCell ref="F10:H10"/>
    <mergeCell ref="I10:K10"/>
    <mergeCell ref="D10:D11"/>
    <mergeCell ref="B12:E12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РДЦ на тендер</vt:lpstr>
      <vt:lpstr>РДЦ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Маркина Светлана Анатольевна</dc:creator>
  <cp:lastModifiedBy>Маркина Светлана Анатольевна</cp:lastModifiedBy>
  <dcterms:created xsi:type="dcterms:W3CDTF">2024-03-27T12:02:36Z</dcterms:created>
  <dcterms:modified xsi:type="dcterms:W3CDTF">2024-06-06T05:40:26Z</dcterms:modified>
</cp:coreProperties>
</file>