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90\Public\--- PUBLIC\ОБЪЕКТЫ ТЕКУЩИЕ\МОСКВА\КОЛОМЕНСКИЙ\4. АУГПТ Серверная\3 Специальные работы\3 Конкурс спец раб\"/>
    </mc:Choice>
  </mc:AlternateContent>
  <xr:revisionPtr revIDLastSave="0" documentId="13_ncr:1_{6411EF07-516E-4875-BFB1-C24242CE374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ТХ+ЭОМ" sheetId="6" r:id="rId1"/>
  </sheets>
  <definedNames>
    <definedName name="_xlnm._FilterDatabase" localSheetId="0" hidden="1">'ТХ+ЭОМ'!$A$8:$J$92</definedName>
    <definedName name="_xlnm.Print_Titles" localSheetId="0">'ТХ+ЭОМ'!$7:$8</definedName>
    <definedName name="_xlnm.Print_Area" localSheetId="0">'ТХ+ЭОМ'!$A$1:$K$92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6" l="1"/>
  <c r="I89" i="6" s="1"/>
  <c r="G88" i="6"/>
  <c r="G89" i="6" s="1"/>
  <c r="I85" i="6"/>
  <c r="G85" i="6"/>
  <c r="I84" i="6"/>
  <c r="G84" i="6"/>
  <c r="I83" i="6"/>
  <c r="G83" i="6"/>
  <c r="I82" i="6"/>
  <c r="G82" i="6"/>
  <c r="I81" i="6"/>
  <c r="G81" i="6"/>
  <c r="I80" i="6"/>
  <c r="G80" i="6"/>
  <c r="I79" i="6"/>
  <c r="G79" i="6"/>
  <c r="I78" i="6"/>
  <c r="G78" i="6"/>
  <c r="I77" i="6"/>
  <c r="G77" i="6"/>
  <c r="I76" i="6"/>
  <c r="G76" i="6"/>
  <c r="I75" i="6"/>
  <c r="G75" i="6"/>
  <c r="I74" i="6"/>
  <c r="G74" i="6"/>
  <c r="I73" i="6"/>
  <c r="G73" i="6"/>
  <c r="I72" i="6"/>
  <c r="G72" i="6"/>
  <c r="I71" i="6"/>
  <c r="G71" i="6"/>
  <c r="E69" i="6"/>
  <c r="E70" i="6" s="1"/>
  <c r="I70" i="6" s="1"/>
  <c r="I68" i="6"/>
  <c r="G68" i="6"/>
  <c r="I67" i="6"/>
  <c r="G67" i="6"/>
  <c r="I65" i="6"/>
  <c r="G65" i="6"/>
  <c r="I64" i="6"/>
  <c r="G64" i="6"/>
  <c r="I63" i="6"/>
  <c r="G63" i="6"/>
  <c r="I62" i="6"/>
  <c r="G62" i="6"/>
  <c r="I61" i="6"/>
  <c r="G61" i="6"/>
  <c r="I60" i="6"/>
  <c r="G60" i="6"/>
  <c r="I59" i="6"/>
  <c r="G59" i="6"/>
  <c r="I58" i="6"/>
  <c r="G58" i="6"/>
  <c r="I57" i="6"/>
  <c r="G57" i="6"/>
  <c r="I56" i="6"/>
  <c r="G56" i="6"/>
  <c r="I55" i="6"/>
  <c r="G55" i="6"/>
  <c r="I54" i="6"/>
  <c r="G54" i="6"/>
  <c r="I53" i="6"/>
  <c r="G53" i="6"/>
  <c r="I52" i="6"/>
  <c r="G52" i="6"/>
  <c r="I48" i="6"/>
  <c r="G48" i="6"/>
  <c r="I47" i="6"/>
  <c r="G47" i="6"/>
  <c r="I46" i="6"/>
  <c r="G46" i="6"/>
  <c r="I45" i="6"/>
  <c r="G45" i="6"/>
  <c r="I44" i="6"/>
  <c r="G44" i="6"/>
  <c r="I43" i="6"/>
  <c r="G43" i="6"/>
  <c r="I42" i="6"/>
  <c r="G42" i="6"/>
  <c r="I41" i="6"/>
  <c r="G41" i="6"/>
  <c r="I40" i="6"/>
  <c r="G40" i="6"/>
  <c r="I39" i="6"/>
  <c r="G39" i="6"/>
  <c r="I38" i="6"/>
  <c r="G38" i="6"/>
  <c r="I37" i="6"/>
  <c r="G37" i="6"/>
  <c r="I36" i="6"/>
  <c r="G36" i="6"/>
  <c r="I35" i="6"/>
  <c r="G35" i="6"/>
  <c r="I34" i="6"/>
  <c r="G34" i="6"/>
  <c r="I33" i="6"/>
  <c r="G33" i="6"/>
  <c r="I32" i="6"/>
  <c r="G32" i="6"/>
  <c r="I31" i="6"/>
  <c r="G31" i="6"/>
  <c r="I29" i="6"/>
  <c r="G29" i="6"/>
  <c r="I28" i="6"/>
  <c r="G28" i="6"/>
  <c r="I26" i="6"/>
  <c r="G26" i="6"/>
  <c r="I25" i="6"/>
  <c r="G25" i="6"/>
  <c r="I23" i="6"/>
  <c r="G23" i="6"/>
  <c r="I22" i="6"/>
  <c r="G22" i="6"/>
  <c r="I21" i="6"/>
  <c r="G21" i="6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5" i="6" s="1"/>
  <c r="A26" i="6" s="1"/>
  <c r="A28" i="6" s="1"/>
  <c r="A29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8" i="6" s="1"/>
  <c r="I11" i="6"/>
  <c r="G11" i="6"/>
  <c r="J76" i="6" l="1"/>
  <c r="J73" i="6"/>
  <c r="J60" i="6"/>
  <c r="J79" i="6"/>
  <c r="J55" i="6"/>
  <c r="J20" i="6"/>
  <c r="J28" i="6"/>
  <c r="J71" i="6"/>
  <c r="J77" i="6"/>
  <c r="J83" i="6"/>
  <c r="J23" i="6"/>
  <c r="J38" i="6"/>
  <c r="J85" i="6"/>
  <c r="J18" i="6"/>
  <c r="J44" i="6"/>
  <c r="J39" i="6"/>
  <c r="J45" i="6"/>
  <c r="J74" i="6"/>
  <c r="J80" i="6"/>
  <c r="J32" i="6"/>
  <c r="J41" i="6"/>
  <c r="G69" i="6"/>
  <c r="I69" i="6"/>
  <c r="I86" i="6" s="1"/>
  <c r="J42" i="6"/>
  <c r="J63" i="6"/>
  <c r="J25" i="6"/>
  <c r="J35" i="6"/>
  <c r="J21" i="6"/>
  <c r="J47" i="6"/>
  <c r="J17" i="6"/>
  <c r="J84" i="6"/>
  <c r="J12" i="6"/>
  <c r="J48" i="6"/>
  <c r="J57" i="6"/>
  <c r="I49" i="6"/>
  <c r="I90" i="6" s="1"/>
  <c r="J64" i="6"/>
  <c r="J33" i="6"/>
  <c r="J14" i="6"/>
  <c r="J54" i="6"/>
  <c r="J67" i="6"/>
  <c r="J15" i="6"/>
  <c r="J68" i="6"/>
  <c r="J29" i="6"/>
  <c r="J36" i="6"/>
  <c r="J11" i="6"/>
  <c r="J53" i="6"/>
  <c r="J16" i="6"/>
  <c r="J26" i="6"/>
  <c r="J37" i="6"/>
  <c r="J46" i="6"/>
  <c r="J59" i="6"/>
  <c r="G70" i="6"/>
  <c r="J65" i="6"/>
  <c r="J58" i="6"/>
  <c r="J22" i="6"/>
  <c r="J13" i="6"/>
  <c r="J43" i="6"/>
  <c r="J61" i="6"/>
  <c r="J78" i="6"/>
  <c r="J62" i="6"/>
  <c r="J34" i="6"/>
  <c r="J56" i="6"/>
  <c r="J72" i="6"/>
  <c r="G49" i="6"/>
  <c r="J19" i="6"/>
  <c r="J31" i="6"/>
  <c r="J40" i="6"/>
  <c r="J88" i="6"/>
  <c r="J89" i="6" s="1"/>
  <c r="J75" i="6"/>
  <c r="J81" i="6"/>
  <c r="J82" i="6"/>
  <c r="J52" i="6"/>
  <c r="G86" i="6" l="1"/>
  <c r="G90" i="6" s="1"/>
  <c r="J69" i="6"/>
  <c r="J49" i="6"/>
  <c r="J70" i="6"/>
  <c r="J86" i="6" l="1"/>
  <c r="J90" i="6" s="1"/>
  <c r="J91" i="6" s="1"/>
  <c r="J92" i="6" s="1"/>
</calcChain>
</file>

<file path=xl/sharedStrings.xml><?xml version="1.0" encoding="utf-8"?>
<sst xmlns="http://schemas.openxmlformats.org/spreadsheetml/2006/main" count="228" uniqueCount="157">
  <si>
    <t>№ 
п.п.</t>
  </si>
  <si>
    <t>Наименование работ и затрат</t>
  </si>
  <si>
    <t>Ед. 
изм.</t>
  </si>
  <si>
    <t>Объем 
работ</t>
  </si>
  <si>
    <t>ПОДРЯДЧИК:</t>
  </si>
  <si>
    <t>ЗАКАЗЧИК:</t>
  </si>
  <si>
    <t>за ед. изм.</t>
  </si>
  <si>
    <t>м</t>
  </si>
  <si>
    <t>кг</t>
  </si>
  <si>
    <t>шт</t>
  </si>
  <si>
    <t>.</t>
  </si>
  <si>
    <t>FK-5-1-12 (Фторкетон)</t>
  </si>
  <si>
    <t>Устройство электромагнитное ФС</t>
  </si>
  <si>
    <t>Рукав высокого давления РВД DN33-500</t>
  </si>
  <si>
    <t>Сигнализатор давления универсальный СДУ-М</t>
  </si>
  <si>
    <t>Муфта под СДУ-М</t>
  </si>
  <si>
    <t>Тип, марка</t>
  </si>
  <si>
    <t>FK-5-1-12</t>
  </si>
  <si>
    <t>РВД DN33-500</t>
  </si>
  <si>
    <t>КХ-ФС</t>
  </si>
  <si>
    <t>Дымосос ДПЭ-7(1ЦМ)® в комплекте с всасывающей двузонной обвязкой (т.е. РВ верхний 3м, РВ нижний с переходной муфтой (тройник)), воздуховодами специальными и рукавом напорным 10 м</t>
  </si>
  <si>
    <t>ДПЭ-7(1ЦМ)</t>
  </si>
  <si>
    <t>Труба стальная бесшовная х/к 22х3,5 (Ду15)</t>
  </si>
  <si>
    <t>Отвод крутоизогнутый 90º бесшовный Ду15</t>
  </si>
  <si>
    <t>Хомут крепежный, стальной оц, с резиновой прокладкой, 1/2", М8</t>
  </si>
  <si>
    <t>Шпилька, М8х1000</t>
  </si>
  <si>
    <t>Анкер-цанговый, М8</t>
  </si>
  <si>
    <t>Металлический складной пружинный дюбель, М8</t>
  </si>
  <si>
    <t>Гайка, М8</t>
  </si>
  <si>
    <t>Шайба, М8</t>
  </si>
  <si>
    <t>Болт, М6</t>
  </si>
  <si>
    <t>Гайка, М6</t>
  </si>
  <si>
    <t>Грунт-эмаль по ржавчине желтая, 3 в 1</t>
  </si>
  <si>
    <t>ГОСТ 8734-75</t>
  </si>
  <si>
    <t>ГОСТ 17375-2001</t>
  </si>
  <si>
    <t>ГОСТ 17378-2001</t>
  </si>
  <si>
    <t>Ду15 - 1/2"</t>
  </si>
  <si>
    <t>ГОСТ 5915-70</t>
  </si>
  <si>
    <t>ГОСТ 11371-78</t>
  </si>
  <si>
    <t>ГОСТ 7798-70</t>
  </si>
  <si>
    <t>л</t>
  </si>
  <si>
    <t>Прибор приемно-контрольный и управления пожарный</t>
  </si>
  <si>
    <t>Извещатель пожарный адресный оптико-электронный</t>
  </si>
  <si>
    <t>Извещатель пожарный адресный оптико-электронный с изолятором</t>
  </si>
  <si>
    <t xml:space="preserve">Сигнально-пусковой блок </t>
  </si>
  <si>
    <t>Сигнально-пусковой блок, адресный</t>
  </si>
  <si>
    <t>Адресный расширитель</t>
  </si>
  <si>
    <t>Извещатель магнито-контактный</t>
  </si>
  <si>
    <t>Оповещатель световой "Газ уходи", 24В</t>
  </si>
  <si>
    <t>Оповещатель световой "Газ не входи", 24В</t>
  </si>
  <si>
    <t>Оповещатель световой "Автоматика отключена", 24В</t>
  </si>
  <si>
    <t>Оповещатель звуковой</t>
  </si>
  <si>
    <t>Устройство коммутационное</t>
  </si>
  <si>
    <t>Аккумуляторная батарея 12В 17Ач</t>
  </si>
  <si>
    <t>Сириус</t>
  </si>
  <si>
    <t>ДИП-34А-03</t>
  </si>
  <si>
    <t>ДИП-34А-04</t>
  </si>
  <si>
    <t>С2000-СП2</t>
  </si>
  <si>
    <t>С2000-СП2 исп. 02</t>
  </si>
  <si>
    <t>С2000-АР2 исп.02</t>
  </si>
  <si>
    <t>ИО 102-26 исп.04 "Аякс"</t>
  </si>
  <si>
    <t>КОП-25</t>
  </si>
  <si>
    <t>Маяк-24-ЗМ, 24В</t>
  </si>
  <si>
    <t>УК-ВК исп.14, 24В</t>
  </si>
  <si>
    <t>DTM 1217</t>
  </si>
  <si>
    <t>Кабель огнестойкий, не поддерживающий горения</t>
  </si>
  <si>
    <t>Коробка монтажная огнестойкая КМ-О (4к)-IP41, 72х72х36</t>
  </si>
  <si>
    <t>Коробка монтажная огнестойкая КМ-О (12к)-IP41-d, 142x72х36</t>
  </si>
  <si>
    <t>Дюбель металлический универсальный, 5х30 (100 шт/уп)</t>
  </si>
  <si>
    <t>Саморез с прессшайбой, острый, цинк, 4,2х32 (100 шт/уп)</t>
  </si>
  <si>
    <t>Скоба металлическая однолапковая, D=19-20 мм (100 шт/уп)</t>
  </si>
  <si>
    <t>Труба гофрированная (ПВХ) легкая, серая, D=20 мм</t>
  </si>
  <si>
    <t>Муфта труба-труба с ограничителем, IP40, д. 20мм</t>
  </si>
  <si>
    <t>Колено открывающееся, 90°, IP40, D=20</t>
  </si>
  <si>
    <t>Тройник открывающийся, IP40, D=20</t>
  </si>
  <si>
    <t>Кабель-канал, 60х40 (1шт - 2 м)</t>
  </si>
  <si>
    <t>Хомут FR ПР-60 (1 шт)</t>
  </si>
  <si>
    <t>Угол плоский 60х40 NPAN (1 шт)</t>
  </si>
  <si>
    <t>Заглушка 60х40 LAN (1 шт)</t>
  </si>
  <si>
    <t>КПСнг(А)-FRHF 1х2х0,75</t>
  </si>
  <si>
    <t>КМ-О (4к)-IP41</t>
  </si>
  <si>
    <t>КМ-О (12к)-IP41-d</t>
  </si>
  <si>
    <t>5х30</t>
  </si>
  <si>
    <t>4,2х32</t>
  </si>
  <si>
    <t>19-20</t>
  </si>
  <si>
    <t>91920</t>
  </si>
  <si>
    <t>63920</t>
  </si>
  <si>
    <t>50520</t>
  </si>
  <si>
    <t>50620</t>
  </si>
  <si>
    <t>01780</t>
  </si>
  <si>
    <t>01739</t>
  </si>
  <si>
    <t>00869</t>
  </si>
  <si>
    <t>уп</t>
  </si>
  <si>
    <t>МГА-ФС(65-60-33)</t>
  </si>
  <si>
    <t>Модуль газового пожаротушения МГА-ФС(65-60-33) (в состав модуля входят: баллон, ЗПУ, манометр и защитный кожух)</t>
  </si>
  <si>
    <t>ФС 1"</t>
  </si>
  <si>
    <t>ФС 1/2"</t>
  </si>
  <si>
    <t>Труба стальная бесшовная х/к 32х3,5 (Ду25)</t>
  </si>
  <si>
    <t>Отвод крутоизогнутый 90º бесшовный Ду25</t>
  </si>
  <si>
    <t>Переход концентрический бесшовный Ду=50-25</t>
  </si>
  <si>
    <t>Хомут крепежный, стальной оц, с резиновой прокладкой, 1", М8</t>
  </si>
  <si>
    <t>Ду25 - 1"</t>
  </si>
  <si>
    <t>Устройство дистанционного пуска адресное</t>
  </si>
  <si>
    <t>УДП 513-3АМ</t>
  </si>
  <si>
    <t>заправлен</t>
  </si>
  <si>
    <t>компл</t>
  </si>
  <si>
    <t>Объект: г. Москва, Коломенский пр-д, д. 13А</t>
  </si>
  <si>
    <t>ЗИП</t>
  </si>
  <si>
    <t>Мобильная установка без монтажа</t>
  </si>
  <si>
    <t>1</t>
  </si>
  <si>
    <t>Примечание</t>
  </si>
  <si>
    <t>Стоимость материалов, руб.</t>
  </si>
  <si>
    <t>Стоимость работ, руб.</t>
  </si>
  <si>
    <t>за весь объем</t>
  </si>
  <si>
    <t>1. Технологическая часть</t>
  </si>
  <si>
    <t>Заправка FK-5-1-12 (Фторкетон) для модуля</t>
  </si>
  <si>
    <t>Монтаж модуля газового пожаротушения МГА-ФС(65-60-33) (в состав модуля входят: баллон, ЗПУ, манометр и защитный кожух)</t>
  </si>
  <si>
    <t>Муфта под РВД DN33</t>
  </si>
  <si>
    <t>Муфта ФС 1" (DN25)</t>
  </si>
  <si>
    <t>Муфта ФС 1/2" (DN15)</t>
  </si>
  <si>
    <t>Насадок газовый ФС 1" цилиндр (DN25)</t>
  </si>
  <si>
    <t>Насадок газовый ФС 1/2" цилиндр (DN15)</t>
  </si>
  <si>
    <t>ШТС32</t>
  </si>
  <si>
    <t>Штуцерно-торцевое соединение  (DN25) ШТС32</t>
  </si>
  <si>
    <t>1.1 Технологическое оборудование</t>
  </si>
  <si>
    <t>1.2. Резервное технологическое оборудование</t>
  </si>
  <si>
    <t>1.3. Дополнительное оборудование</t>
  </si>
  <si>
    <t>1.4. Трубопроводы и крепежные изделия</t>
  </si>
  <si>
    <t>2. Электротехническая часть АУГПТ</t>
  </si>
  <si>
    <t>2.1. Оборудование электротехническое АУГПТ</t>
  </si>
  <si>
    <t>2.2. Кабельные изделия и крепежные элементы</t>
  </si>
  <si>
    <t>Пусконаладочные работы</t>
  </si>
  <si>
    <t>3. Пусконаладочные работы</t>
  </si>
  <si>
    <t>Итого по разделу 1 Технологическая часть:</t>
  </si>
  <si>
    <t>Итого по разделу 2. Электротехническая часть АУГПТ:</t>
  </si>
  <si>
    <t>Итого по разделу 3. Пусконаладочные работы:</t>
  </si>
  <si>
    <t>Всего по смете:</t>
  </si>
  <si>
    <t>НДС 20%</t>
  </si>
  <si>
    <t xml:space="preserve">Итого с учетом НДС </t>
  </si>
  <si>
    <t>УЭМП-Ф</t>
  </si>
  <si>
    <t>м2</t>
  </si>
  <si>
    <t>Крепление для модулей КХ-ФС</t>
  </si>
  <si>
    <t>Прокладка трубопроводов системы АУГПТ д. 32 мм</t>
  </si>
  <si>
    <t>м.п.</t>
  </si>
  <si>
    <t>Прокладка трубопроводов системы АУГПТ д. 22 мм с крепление к стенам и перекрытиям хомутами с шпильками</t>
  </si>
  <si>
    <t>Окраска трубопроводов 2 слоями грунт-эмали 3 в 1, цвет желтый</t>
  </si>
  <si>
    <t>Монтаж кабель-каналов размером 60х40</t>
  </si>
  <si>
    <t>ИТОГО стоимость за весь объем, руб.</t>
  </si>
  <si>
    <t>Прокладка кабеля в кабель-каналах размером 60х40</t>
  </si>
  <si>
    <t xml:space="preserve">Протяжка кабеля в гофротрубе </t>
  </si>
  <si>
    <t>Труба жесткая ПВХ легкая D=20, серая (3-х метровая  * 18 шт)</t>
  </si>
  <si>
    <t>Монтаж гофро-трубы д. 20мм с креплением хомутами к несущим конструкциям стен и перекрытий</t>
  </si>
  <si>
    <t xml:space="preserve">На выполнение комплекса специальных работ по монтажу автоматической установки газового пожаротушения» (АУГПТ) помещения Серверной </t>
  </si>
  <si>
    <t>Крепление узлов стыковочных УС-1вп® EI30, 300х300, с креплением на 4 крепежных элемента с каждой стороны, с герметизацией примыканий огнезащитным составом</t>
  </si>
  <si>
    <t>(Форма для заполнения к конкурсу)</t>
  </si>
  <si>
    <t>Приложение 3 к Техническому заданию</t>
  </si>
  <si>
    <t>Сметный расчет (форма)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</si>
</sst>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</cellStyleXfs>
  <cellXfs count="74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 wrapText="1"/>
    </xf>
    <xf numFmtId="164" fontId="4" fillId="0" borderId="0" xfId="93"/>
    <xf numFmtId="164" fontId="6" fillId="0" borderId="0" xfId="0" applyNumberFormat="1" applyFont="1" applyAlignment="1">
      <alignment horizontal="center" vertical="center" wrapText="1"/>
    </xf>
    <xf numFmtId="2" fontId="4" fillId="0" borderId="0" xfId="93" applyNumberFormat="1"/>
    <xf numFmtId="0" fontId="7" fillId="0" borderId="0" xfId="0" applyFont="1"/>
    <xf numFmtId="0" fontId="7" fillId="0" borderId="0" xfId="0" applyFont="1" applyAlignment="1">
      <alignment horizontal="left" vertical="top" wrapText="1"/>
    </xf>
    <xf numFmtId="2" fontId="9" fillId="0" borderId="0" xfId="93" applyNumberFormat="1" applyFont="1"/>
    <xf numFmtId="0" fontId="8" fillId="0" borderId="0" xfId="0" applyFont="1" applyAlignment="1">
      <alignment horizontal="left" vertical="top" wrapText="1"/>
    </xf>
    <xf numFmtId="0" fontId="6" fillId="0" borderId="0" xfId="0" applyFont="1"/>
    <xf numFmtId="3" fontId="10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vertical="center"/>
    </xf>
    <xf numFmtId="3" fontId="14" fillId="0" borderId="1" xfId="40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left" vertical="top" wrapText="1"/>
    </xf>
    <xf numFmtId="49" fontId="15" fillId="0" borderId="1" xfId="1" applyNumberFormat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left" vertical="top" wrapText="1"/>
    </xf>
    <xf numFmtId="49" fontId="16" fillId="0" borderId="1" xfId="1" applyNumberFormat="1" applyFont="1" applyBorder="1" applyAlignment="1">
      <alignment horizontal="left" vertical="top"/>
    </xf>
    <xf numFmtId="4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3" fontId="17" fillId="0" borderId="1" xfId="40" applyNumberFormat="1" applyFont="1" applyBorder="1" applyAlignment="1">
      <alignment horizontal="center" vertical="center" wrapText="1"/>
    </xf>
    <xf numFmtId="49" fontId="16" fillId="0" borderId="1" xfId="1" applyNumberFormat="1" applyFont="1" applyBorder="1" applyAlignment="1">
      <alignment horizontal="left" vertical="top" wrapText="1"/>
    </xf>
    <xf numFmtId="49" fontId="16" fillId="0" borderId="1" xfId="1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7" fillId="0" borderId="1" xfId="1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top" wrapText="1"/>
    </xf>
    <xf numFmtId="3" fontId="17" fillId="0" borderId="2" xfId="40" applyNumberFormat="1" applyFont="1" applyBorder="1" applyAlignment="1">
      <alignment horizontal="center" vertical="center" wrapText="1"/>
    </xf>
    <xf numFmtId="3" fontId="14" fillId="0" borderId="2" xfId="4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4" fontId="17" fillId="0" borderId="0" xfId="0" applyNumberFormat="1" applyFont="1"/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center"/>
    </xf>
    <xf numFmtId="0" fontId="17" fillId="0" borderId="0" xfId="0" applyFont="1"/>
    <xf numFmtId="0" fontId="13" fillId="0" borderId="0" xfId="0" applyFont="1"/>
    <xf numFmtId="4" fontId="14" fillId="0" borderId="0" xfId="0" applyNumberFormat="1" applyFont="1" applyAlignment="1">
      <alignment horizontal="center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wrapText="1"/>
    </xf>
    <xf numFmtId="4" fontId="1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3" fillId="0" borderId="0" xfId="0" applyFont="1"/>
    <xf numFmtId="4" fontId="17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4" fillId="0" borderId="0" xfId="0" applyFont="1"/>
    <xf numFmtId="4" fontId="14" fillId="0" borderId="0" xfId="0" applyNumberFormat="1" applyFont="1" applyAlignment="1">
      <alignment horizontal="center"/>
    </xf>
    <xf numFmtId="0" fontId="19" fillId="3" borderId="0" xfId="0" applyFont="1" applyFill="1" applyAlignment="1"/>
    <xf numFmtId="4" fontId="20" fillId="0" borderId="0" xfId="0" applyNumberFormat="1" applyFont="1" applyFill="1" applyAlignment="1">
      <alignment horizontal="right" vertical="center"/>
    </xf>
  </cellXfs>
  <cellStyles count="94">
    <cellStyle name="Обычный" xfId="0" builtinId="0"/>
    <cellStyle name="Обычный 101" xfId="80" xr:uid="{00000000-0005-0000-0000-000001000000}"/>
    <cellStyle name="Обычный 102" xfId="81" xr:uid="{00000000-0005-0000-0000-000002000000}"/>
    <cellStyle name="Обычный 103" xfId="82" xr:uid="{00000000-0005-0000-0000-000003000000}"/>
    <cellStyle name="Обычный 104" xfId="83" xr:uid="{00000000-0005-0000-0000-000004000000}"/>
    <cellStyle name="Обычный 11" xfId="3" xr:uid="{00000000-0005-0000-0000-000005000000}"/>
    <cellStyle name="Обычный 13" xfId="4" xr:uid="{00000000-0005-0000-0000-000006000000}"/>
    <cellStyle name="Обычный 14" xfId="5" xr:uid="{00000000-0005-0000-0000-000007000000}"/>
    <cellStyle name="Обычный 16" xfId="6" xr:uid="{00000000-0005-0000-0000-000008000000}"/>
    <cellStyle name="Обычный 18" xfId="7" xr:uid="{00000000-0005-0000-0000-000009000000}"/>
    <cellStyle name="Обычный 2" xfId="1" xr:uid="{00000000-0005-0000-0000-00000A000000}"/>
    <cellStyle name="Обычный 20" xfId="8" xr:uid="{00000000-0005-0000-0000-00000B000000}"/>
    <cellStyle name="Обычный 22" xfId="9" xr:uid="{00000000-0005-0000-0000-00000C000000}"/>
    <cellStyle name="Обычный 25" xfId="10" xr:uid="{00000000-0005-0000-0000-00000D000000}"/>
    <cellStyle name="Обычный 27" xfId="11" xr:uid="{00000000-0005-0000-0000-00000E000000}"/>
    <cellStyle name="Обычный 28" xfId="12" xr:uid="{00000000-0005-0000-0000-00000F000000}"/>
    <cellStyle name="Обычный 29" xfId="13" xr:uid="{00000000-0005-0000-0000-000010000000}"/>
    <cellStyle name="Обычный 31" xfId="14" xr:uid="{00000000-0005-0000-0000-000011000000}"/>
    <cellStyle name="Обычный 32" xfId="15" xr:uid="{00000000-0005-0000-0000-000012000000}"/>
    <cellStyle name="Обычный 34" xfId="16" xr:uid="{00000000-0005-0000-0000-000013000000}"/>
    <cellStyle name="Обычный 35" xfId="17" xr:uid="{00000000-0005-0000-0000-000014000000}"/>
    <cellStyle name="Обычный 37" xfId="18" xr:uid="{00000000-0005-0000-0000-000015000000}"/>
    <cellStyle name="Обычный 38" xfId="19" xr:uid="{00000000-0005-0000-0000-000016000000}"/>
    <cellStyle name="Обычный 39" xfId="20" xr:uid="{00000000-0005-0000-0000-000017000000}"/>
    <cellStyle name="Обычный 4" xfId="40" xr:uid="{00000000-0005-0000-0000-000018000000}"/>
    <cellStyle name="Обычный 40" xfId="21" xr:uid="{00000000-0005-0000-0000-000019000000}"/>
    <cellStyle name="Обычный 41" xfId="22" xr:uid="{00000000-0005-0000-0000-00001A000000}"/>
    <cellStyle name="Обычный 42" xfId="23" xr:uid="{00000000-0005-0000-0000-00001B000000}"/>
    <cellStyle name="Обычный 43" xfId="24" xr:uid="{00000000-0005-0000-0000-00001C000000}"/>
    <cellStyle name="Обычный 44" xfId="25" xr:uid="{00000000-0005-0000-0000-00001D000000}"/>
    <cellStyle name="Обычный 46" xfId="26" xr:uid="{00000000-0005-0000-0000-00001E000000}"/>
    <cellStyle name="Обычный 47" xfId="27" xr:uid="{00000000-0005-0000-0000-00001F000000}"/>
    <cellStyle name="Обычный 48" xfId="28" xr:uid="{00000000-0005-0000-0000-000020000000}"/>
    <cellStyle name="Обычный 50" xfId="29" xr:uid="{00000000-0005-0000-0000-000021000000}"/>
    <cellStyle name="Обычный 51" xfId="30" xr:uid="{00000000-0005-0000-0000-000022000000}"/>
    <cellStyle name="Обычный 52" xfId="31" xr:uid="{00000000-0005-0000-0000-000023000000}"/>
    <cellStyle name="Обычный 53" xfId="32" xr:uid="{00000000-0005-0000-0000-000024000000}"/>
    <cellStyle name="Обычный 54" xfId="33" xr:uid="{00000000-0005-0000-0000-000025000000}"/>
    <cellStyle name="Обычный 55" xfId="34" xr:uid="{00000000-0005-0000-0000-000026000000}"/>
    <cellStyle name="Обычный 56" xfId="35" xr:uid="{00000000-0005-0000-0000-000027000000}"/>
    <cellStyle name="Обычный 57" xfId="36" xr:uid="{00000000-0005-0000-0000-000028000000}"/>
    <cellStyle name="Обычный 58" xfId="37" xr:uid="{00000000-0005-0000-0000-000029000000}"/>
    <cellStyle name="Обычный 59" xfId="38" xr:uid="{00000000-0005-0000-0000-00002A000000}"/>
    <cellStyle name="Обычный 60" xfId="39" xr:uid="{00000000-0005-0000-0000-00002B000000}"/>
    <cellStyle name="Обычный 61" xfId="41" xr:uid="{00000000-0005-0000-0000-00002C000000}"/>
    <cellStyle name="Обычный 62" xfId="42" xr:uid="{00000000-0005-0000-0000-00002D000000}"/>
    <cellStyle name="Обычный 63" xfId="43" xr:uid="{00000000-0005-0000-0000-00002E000000}"/>
    <cellStyle name="Обычный 64" xfId="44" xr:uid="{00000000-0005-0000-0000-00002F000000}"/>
    <cellStyle name="Обычный 65" xfId="45" xr:uid="{00000000-0005-0000-0000-000030000000}"/>
    <cellStyle name="Обычный 66" xfId="46" xr:uid="{00000000-0005-0000-0000-000031000000}"/>
    <cellStyle name="Обычный 67" xfId="47" xr:uid="{00000000-0005-0000-0000-000032000000}"/>
    <cellStyle name="Обычный 68" xfId="48" xr:uid="{00000000-0005-0000-0000-000033000000}"/>
    <cellStyle name="Обычный 69" xfId="49" xr:uid="{00000000-0005-0000-0000-000034000000}"/>
    <cellStyle name="Обычный 70" xfId="50" xr:uid="{00000000-0005-0000-0000-000035000000}"/>
    <cellStyle name="Обычный 71" xfId="51" xr:uid="{00000000-0005-0000-0000-000036000000}"/>
    <cellStyle name="Обычный 72" xfId="52" xr:uid="{00000000-0005-0000-0000-000037000000}"/>
    <cellStyle name="Обычный 73" xfId="53" xr:uid="{00000000-0005-0000-0000-000038000000}"/>
    <cellStyle name="Обычный 74" xfId="54" xr:uid="{00000000-0005-0000-0000-000039000000}"/>
    <cellStyle name="Обычный 75" xfId="55" xr:uid="{00000000-0005-0000-0000-00003A000000}"/>
    <cellStyle name="Обычный 76" xfId="56" xr:uid="{00000000-0005-0000-0000-00003B000000}"/>
    <cellStyle name="Обычный 77" xfId="57" xr:uid="{00000000-0005-0000-0000-00003C000000}"/>
    <cellStyle name="Обычный 78" xfId="58" xr:uid="{00000000-0005-0000-0000-00003D000000}"/>
    <cellStyle name="Обычный 79" xfId="59" xr:uid="{00000000-0005-0000-0000-00003E000000}"/>
    <cellStyle name="Обычный 8" xfId="2" xr:uid="{00000000-0005-0000-0000-00003F000000}"/>
    <cellStyle name="Обычный 80" xfId="60" xr:uid="{00000000-0005-0000-0000-000040000000}"/>
    <cellStyle name="Обычный 81" xfId="61" xr:uid="{00000000-0005-0000-0000-000041000000}"/>
    <cellStyle name="Обычный 82" xfId="62" xr:uid="{00000000-0005-0000-0000-000042000000}"/>
    <cellStyle name="Обычный 83" xfId="63" xr:uid="{00000000-0005-0000-0000-000043000000}"/>
    <cellStyle name="Обычный 84" xfId="64" xr:uid="{00000000-0005-0000-0000-000044000000}"/>
    <cellStyle name="Обычный 85" xfId="65" xr:uid="{00000000-0005-0000-0000-000045000000}"/>
    <cellStyle name="Обычный 86" xfId="66" xr:uid="{00000000-0005-0000-0000-000046000000}"/>
    <cellStyle name="Обычный 87" xfId="67" xr:uid="{00000000-0005-0000-0000-000047000000}"/>
    <cellStyle name="Обычный 88" xfId="68" xr:uid="{00000000-0005-0000-0000-000048000000}"/>
    <cellStyle name="Обычный 89" xfId="69" xr:uid="{00000000-0005-0000-0000-000049000000}"/>
    <cellStyle name="Обычный 90" xfId="70" xr:uid="{00000000-0005-0000-0000-00004A000000}"/>
    <cellStyle name="Обычный 91" xfId="71" xr:uid="{00000000-0005-0000-0000-00004B000000}"/>
    <cellStyle name="Обычный 92" xfId="72" xr:uid="{00000000-0005-0000-0000-00004C000000}"/>
    <cellStyle name="Обычный 93" xfId="73" xr:uid="{00000000-0005-0000-0000-00004D000000}"/>
    <cellStyle name="Обычный 94" xfId="74" xr:uid="{00000000-0005-0000-0000-00004E000000}"/>
    <cellStyle name="Обычный 95" xfId="75" xr:uid="{00000000-0005-0000-0000-00004F000000}"/>
    <cellStyle name="Обычный 96" xfId="76" xr:uid="{00000000-0005-0000-0000-000050000000}"/>
    <cellStyle name="Обычный 97" xfId="77" xr:uid="{00000000-0005-0000-0000-000051000000}"/>
    <cellStyle name="Обычный 98" xfId="78" xr:uid="{00000000-0005-0000-0000-000052000000}"/>
    <cellStyle name="Обычный 99" xfId="79" xr:uid="{00000000-0005-0000-0000-000053000000}"/>
    <cellStyle name="Финансовый 12" xfId="86" xr:uid="{00000000-0005-0000-0000-000054000000}"/>
    <cellStyle name="Финансовый 14" xfId="87" xr:uid="{00000000-0005-0000-0000-000055000000}"/>
    <cellStyle name="Финансовый 16" xfId="88" xr:uid="{00000000-0005-0000-0000-000056000000}"/>
    <cellStyle name="Финансовый 18" xfId="89" xr:uid="{00000000-0005-0000-0000-000057000000}"/>
    <cellStyle name="Финансовый 20" xfId="90" xr:uid="{00000000-0005-0000-0000-000058000000}"/>
    <cellStyle name="Финансовый 23" xfId="91" xr:uid="{00000000-0005-0000-0000-000059000000}"/>
    <cellStyle name="Финансовый 30" xfId="92" xr:uid="{00000000-0005-0000-0000-00005A000000}"/>
    <cellStyle name="Финансовый 33" xfId="93" xr:uid="{00000000-0005-0000-0000-00005B000000}"/>
    <cellStyle name="Финансовый 7" xfId="84" xr:uid="{00000000-0005-0000-0000-00005C000000}"/>
    <cellStyle name="Финансовый 9" xfId="8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A2D4-AB0E-4FE5-99AA-1C4BA900D0A4}">
  <dimension ref="A1:U110"/>
  <sheetViews>
    <sheetView tabSelected="1" view="pageBreakPreview" zoomScale="130" zoomScaleNormal="145" zoomScaleSheetLayoutView="130" workbookViewId="0">
      <selection activeCell="J2" sqref="J2"/>
    </sheetView>
  </sheetViews>
  <sheetFormatPr defaultRowHeight="15" x14ac:dyDescent="0.25"/>
  <cols>
    <col min="1" max="1" width="4.140625" style="12" customWidth="1"/>
    <col min="2" max="2" width="28.5703125" style="13" customWidth="1"/>
    <col min="3" max="3" width="13.85546875" style="13" customWidth="1"/>
    <col min="4" max="4" width="5.140625" style="13" customWidth="1"/>
    <col min="5" max="5" width="6.85546875" style="14" customWidth="1"/>
    <col min="6" max="6" width="12.7109375" style="14" customWidth="1"/>
    <col min="7" max="7" width="14" style="14" customWidth="1"/>
    <col min="8" max="8" width="12.7109375" style="14" customWidth="1"/>
    <col min="9" max="9" width="14.42578125" style="14" customWidth="1"/>
    <col min="10" max="10" width="14.28515625" style="14" customWidth="1"/>
    <col min="11" max="11" width="10.42578125" style="15" customWidth="1"/>
    <col min="12" max="12" width="12.85546875" customWidth="1"/>
  </cols>
  <sheetData>
    <row r="1" spans="1:21" x14ac:dyDescent="0.25">
      <c r="K1" s="73" t="s">
        <v>155</v>
      </c>
      <c r="L1" s="72"/>
      <c r="M1" s="72"/>
    </row>
    <row r="2" spans="1:21" x14ac:dyDescent="0.25">
      <c r="J2" s="57" t="s">
        <v>154</v>
      </c>
    </row>
    <row r="3" spans="1:21" ht="12.75" customHeight="1" x14ac:dyDescent="0.25">
      <c r="A3" s="58" t="s">
        <v>156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21" ht="12.75" customHeight="1" x14ac:dyDescent="0.25">
      <c r="A4" s="59" t="s">
        <v>152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21" ht="13.5" customHeight="1" x14ac:dyDescent="0.25">
      <c r="A5" s="59" t="s">
        <v>106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21" ht="7.5" customHeight="1" x14ac:dyDescent="0.25"/>
    <row r="7" spans="1:21" ht="13.5" customHeight="1" x14ac:dyDescent="0.25">
      <c r="A7" s="60" t="s">
        <v>0</v>
      </c>
      <c r="B7" s="61" t="s">
        <v>1</v>
      </c>
      <c r="C7" s="61" t="s">
        <v>16</v>
      </c>
      <c r="D7" s="61" t="s">
        <v>2</v>
      </c>
      <c r="E7" s="62" t="s">
        <v>3</v>
      </c>
      <c r="F7" s="62" t="s">
        <v>111</v>
      </c>
      <c r="G7" s="62"/>
      <c r="H7" s="62" t="s">
        <v>112</v>
      </c>
      <c r="I7" s="62"/>
      <c r="J7" s="62" t="s">
        <v>147</v>
      </c>
      <c r="K7" s="61" t="s">
        <v>110</v>
      </c>
      <c r="L7" s="3"/>
    </row>
    <row r="8" spans="1:21" ht="13.5" customHeight="1" x14ac:dyDescent="0.25">
      <c r="A8" s="60"/>
      <c r="B8" s="61"/>
      <c r="C8" s="61"/>
      <c r="D8" s="61"/>
      <c r="E8" s="62"/>
      <c r="F8" s="17" t="s">
        <v>6</v>
      </c>
      <c r="G8" s="17" t="s">
        <v>113</v>
      </c>
      <c r="H8" s="17" t="s">
        <v>6</v>
      </c>
      <c r="I8" s="17" t="s">
        <v>113</v>
      </c>
      <c r="J8" s="62"/>
      <c r="K8" s="61"/>
      <c r="L8" s="3"/>
    </row>
    <row r="9" spans="1:21" x14ac:dyDescent="0.25">
      <c r="A9" s="18"/>
      <c r="B9" s="18" t="s">
        <v>114</v>
      </c>
      <c r="C9" s="18"/>
      <c r="D9" s="18"/>
      <c r="E9" s="18"/>
      <c r="F9" s="18"/>
      <c r="G9" s="18"/>
      <c r="H9" s="18"/>
      <c r="I9" s="18"/>
      <c r="J9" s="18"/>
      <c r="K9" s="18"/>
      <c r="L9" s="4"/>
    </row>
    <row r="10" spans="1:21" x14ac:dyDescent="0.25">
      <c r="A10" s="18"/>
      <c r="B10" s="18" t="s">
        <v>124</v>
      </c>
      <c r="C10" s="18"/>
      <c r="D10" s="18"/>
      <c r="E10" s="18"/>
      <c r="F10" s="18"/>
      <c r="G10" s="18"/>
      <c r="H10" s="18"/>
      <c r="I10" s="18"/>
      <c r="J10" s="18"/>
      <c r="K10" s="18"/>
      <c r="L10" s="4"/>
    </row>
    <row r="11" spans="1:21" ht="45" x14ac:dyDescent="0.25">
      <c r="A11" s="19" t="s">
        <v>109</v>
      </c>
      <c r="B11" s="20" t="s">
        <v>116</v>
      </c>
      <c r="C11" s="21" t="s">
        <v>93</v>
      </c>
      <c r="D11" s="22" t="s">
        <v>9</v>
      </c>
      <c r="E11" s="23">
        <v>1</v>
      </c>
      <c r="F11" s="23"/>
      <c r="G11" s="24">
        <f>ROUND(F11*E11,2)</f>
        <v>0</v>
      </c>
      <c r="H11" s="23"/>
      <c r="I11" s="24">
        <f>ROUND(H11*E11,2)</f>
        <v>0</v>
      </c>
      <c r="J11" s="24">
        <f>ROUND(I11+G11,2)</f>
        <v>0</v>
      </c>
      <c r="K11" s="25"/>
      <c r="L11" s="6"/>
    </row>
    <row r="12" spans="1:21" x14ac:dyDescent="0.25">
      <c r="A12" s="19">
        <f>A11+1</f>
        <v>2</v>
      </c>
      <c r="B12" s="20" t="s">
        <v>141</v>
      </c>
      <c r="C12" s="21" t="s">
        <v>19</v>
      </c>
      <c r="D12" s="22" t="s">
        <v>9</v>
      </c>
      <c r="E12" s="23">
        <v>1</v>
      </c>
      <c r="F12" s="23"/>
      <c r="G12" s="24">
        <f>ROUND(F12*E12,2)</f>
        <v>0</v>
      </c>
      <c r="H12" s="23"/>
      <c r="I12" s="24">
        <f>ROUND(H12*E12,2)</f>
        <v>0</v>
      </c>
      <c r="J12" s="24">
        <f>ROUND(I12+G12,2)</f>
        <v>0</v>
      </c>
      <c r="K12" s="25"/>
      <c r="L12" s="6"/>
      <c r="M12" s="7"/>
      <c r="N12" s="7"/>
      <c r="O12" s="7"/>
      <c r="P12" s="7"/>
      <c r="Q12" s="7"/>
      <c r="R12" s="7"/>
      <c r="S12" s="7"/>
      <c r="T12" s="7"/>
      <c r="U12" s="7"/>
    </row>
    <row r="13" spans="1:21" ht="22.5" x14ac:dyDescent="0.25">
      <c r="A13" s="19">
        <f>A12+1</f>
        <v>3</v>
      </c>
      <c r="B13" s="20" t="s">
        <v>115</v>
      </c>
      <c r="C13" s="21" t="s">
        <v>17</v>
      </c>
      <c r="D13" s="22" t="s">
        <v>8</v>
      </c>
      <c r="E13" s="23">
        <v>52</v>
      </c>
      <c r="F13" s="23"/>
      <c r="G13" s="24">
        <f t="shared" ref="G13:G88" si="0">ROUND(F13*E13,2)</f>
        <v>0</v>
      </c>
      <c r="H13" s="23"/>
      <c r="I13" s="24">
        <f t="shared" ref="I13:I88" si="1">ROUND(H13*E13,2)</f>
        <v>0</v>
      </c>
      <c r="J13" s="24">
        <f t="shared" ref="J13:J88" si="2">ROUND(I13+G13,2)</f>
        <v>0</v>
      </c>
      <c r="K13" s="25" t="s">
        <v>104</v>
      </c>
      <c r="L13" s="6"/>
    </row>
    <row r="14" spans="1:21" x14ac:dyDescent="0.25">
      <c r="A14" s="19">
        <f t="shared" ref="A14:A65" si="3">A13+1</f>
        <v>4</v>
      </c>
      <c r="B14" s="20" t="s">
        <v>12</v>
      </c>
      <c r="C14" s="26" t="s">
        <v>139</v>
      </c>
      <c r="D14" s="22" t="s">
        <v>9</v>
      </c>
      <c r="E14" s="23">
        <v>1</v>
      </c>
      <c r="F14" s="23"/>
      <c r="G14" s="24">
        <f t="shared" si="0"/>
        <v>0</v>
      </c>
      <c r="H14" s="23"/>
      <c r="I14" s="24">
        <f t="shared" si="1"/>
        <v>0</v>
      </c>
      <c r="J14" s="24">
        <f t="shared" si="2"/>
        <v>0</v>
      </c>
      <c r="K14" s="25"/>
      <c r="L14" s="6"/>
    </row>
    <row r="15" spans="1:21" ht="22.5" x14ac:dyDescent="0.25">
      <c r="A15" s="19">
        <f t="shared" si="3"/>
        <v>5</v>
      </c>
      <c r="B15" s="20" t="s">
        <v>13</v>
      </c>
      <c r="C15" s="21" t="s">
        <v>18</v>
      </c>
      <c r="D15" s="22" t="s">
        <v>9</v>
      </c>
      <c r="E15" s="23">
        <v>1</v>
      </c>
      <c r="F15" s="23"/>
      <c r="G15" s="24">
        <f t="shared" si="0"/>
        <v>0</v>
      </c>
      <c r="H15" s="23"/>
      <c r="I15" s="24">
        <f t="shared" si="1"/>
        <v>0</v>
      </c>
      <c r="J15" s="24">
        <f t="shared" si="2"/>
        <v>0</v>
      </c>
      <c r="K15" s="25"/>
      <c r="L15" s="6"/>
    </row>
    <row r="16" spans="1:21" x14ac:dyDescent="0.25">
      <c r="A16" s="19">
        <f t="shared" si="3"/>
        <v>6</v>
      </c>
      <c r="B16" s="20" t="s">
        <v>117</v>
      </c>
      <c r="C16" s="21"/>
      <c r="D16" s="22" t="s">
        <v>9</v>
      </c>
      <c r="E16" s="23">
        <v>1</v>
      </c>
      <c r="F16" s="23"/>
      <c r="G16" s="24">
        <f t="shared" si="0"/>
        <v>0</v>
      </c>
      <c r="H16" s="23"/>
      <c r="I16" s="24">
        <f t="shared" si="1"/>
        <v>0</v>
      </c>
      <c r="J16" s="24">
        <f t="shared" si="2"/>
        <v>0</v>
      </c>
      <c r="K16" s="25"/>
      <c r="L16" s="6"/>
    </row>
    <row r="17" spans="1:21" ht="22.5" x14ac:dyDescent="0.25">
      <c r="A17" s="19">
        <f t="shared" si="3"/>
        <v>7</v>
      </c>
      <c r="B17" s="20" t="s">
        <v>14</v>
      </c>
      <c r="C17" s="21"/>
      <c r="D17" s="22" t="s">
        <v>9</v>
      </c>
      <c r="E17" s="23">
        <v>1</v>
      </c>
      <c r="F17" s="23"/>
      <c r="G17" s="24">
        <f t="shared" si="0"/>
        <v>0</v>
      </c>
      <c r="H17" s="23"/>
      <c r="I17" s="24">
        <f t="shared" si="1"/>
        <v>0</v>
      </c>
      <c r="J17" s="24">
        <f t="shared" si="2"/>
        <v>0</v>
      </c>
      <c r="K17" s="25"/>
      <c r="L17" s="6"/>
    </row>
    <row r="18" spans="1:21" x14ac:dyDescent="0.25">
      <c r="A18" s="19">
        <f t="shared" si="3"/>
        <v>8</v>
      </c>
      <c r="B18" s="27" t="s">
        <v>15</v>
      </c>
      <c r="C18" s="26"/>
      <c r="D18" s="22" t="s">
        <v>9</v>
      </c>
      <c r="E18" s="23">
        <v>1</v>
      </c>
      <c r="F18" s="23"/>
      <c r="G18" s="24">
        <f t="shared" si="0"/>
        <v>0</v>
      </c>
      <c r="H18" s="23"/>
      <c r="I18" s="24">
        <f t="shared" si="1"/>
        <v>0</v>
      </c>
      <c r="J18" s="24">
        <f t="shared" si="2"/>
        <v>0</v>
      </c>
      <c r="K18" s="25"/>
      <c r="L18" s="6"/>
    </row>
    <row r="19" spans="1:21" ht="22.5" x14ac:dyDescent="0.25">
      <c r="A19" s="19">
        <f t="shared" si="3"/>
        <v>9</v>
      </c>
      <c r="B19" s="27" t="s">
        <v>120</v>
      </c>
      <c r="C19" s="26" t="s">
        <v>95</v>
      </c>
      <c r="D19" s="22" t="s">
        <v>9</v>
      </c>
      <c r="E19" s="23">
        <v>1</v>
      </c>
      <c r="F19" s="23"/>
      <c r="G19" s="24">
        <f t="shared" si="0"/>
        <v>0</v>
      </c>
      <c r="H19" s="23"/>
      <c r="I19" s="24">
        <f t="shared" si="1"/>
        <v>0</v>
      </c>
      <c r="J19" s="24">
        <f t="shared" si="2"/>
        <v>0</v>
      </c>
      <c r="K19" s="25"/>
      <c r="L19" s="6"/>
    </row>
    <row r="20" spans="1:21" x14ac:dyDescent="0.25">
      <c r="A20" s="19">
        <f t="shared" si="3"/>
        <v>10</v>
      </c>
      <c r="B20" s="27" t="s">
        <v>118</v>
      </c>
      <c r="C20" s="26"/>
      <c r="D20" s="22" t="s">
        <v>9</v>
      </c>
      <c r="E20" s="23">
        <v>1</v>
      </c>
      <c r="F20" s="23"/>
      <c r="G20" s="24">
        <f t="shared" si="0"/>
        <v>0</v>
      </c>
      <c r="H20" s="23"/>
      <c r="I20" s="24">
        <f t="shared" si="1"/>
        <v>0</v>
      </c>
      <c r="J20" s="24">
        <f t="shared" si="2"/>
        <v>0</v>
      </c>
      <c r="K20" s="25"/>
      <c r="L20" s="6"/>
    </row>
    <row r="21" spans="1:21" ht="22.5" x14ac:dyDescent="0.25">
      <c r="A21" s="19">
        <f t="shared" si="3"/>
        <v>11</v>
      </c>
      <c r="B21" s="20" t="s">
        <v>121</v>
      </c>
      <c r="C21" s="21" t="s">
        <v>96</v>
      </c>
      <c r="D21" s="22" t="s">
        <v>9</v>
      </c>
      <c r="E21" s="23">
        <v>1</v>
      </c>
      <c r="F21" s="23"/>
      <c r="G21" s="24">
        <f t="shared" si="0"/>
        <v>0</v>
      </c>
      <c r="H21" s="23"/>
      <c r="I21" s="24">
        <f t="shared" si="1"/>
        <v>0</v>
      </c>
      <c r="J21" s="24">
        <f t="shared" si="2"/>
        <v>0</v>
      </c>
      <c r="K21" s="25"/>
      <c r="L21" s="6"/>
    </row>
    <row r="22" spans="1:21" x14ac:dyDescent="0.25">
      <c r="A22" s="19">
        <f t="shared" si="3"/>
        <v>12</v>
      </c>
      <c r="B22" s="20" t="s">
        <v>119</v>
      </c>
      <c r="C22" s="21"/>
      <c r="D22" s="22" t="s">
        <v>9</v>
      </c>
      <c r="E22" s="23">
        <v>1</v>
      </c>
      <c r="F22" s="23"/>
      <c r="G22" s="24">
        <f t="shared" si="0"/>
        <v>0</v>
      </c>
      <c r="H22" s="23"/>
      <c r="I22" s="24">
        <f t="shared" si="1"/>
        <v>0</v>
      </c>
      <c r="J22" s="24">
        <f t="shared" si="2"/>
        <v>0</v>
      </c>
      <c r="K22" s="25"/>
      <c r="L22" s="6"/>
      <c r="M22" s="7"/>
      <c r="N22" s="7"/>
      <c r="O22" s="7"/>
      <c r="P22" s="7"/>
      <c r="Q22" s="7"/>
      <c r="R22" s="7"/>
      <c r="S22" s="7"/>
      <c r="T22" s="7"/>
      <c r="U22" s="7"/>
    </row>
    <row r="23" spans="1:21" ht="22.5" x14ac:dyDescent="0.25">
      <c r="A23" s="19">
        <f t="shared" si="3"/>
        <v>13</v>
      </c>
      <c r="B23" s="20" t="s">
        <v>123</v>
      </c>
      <c r="C23" s="21" t="s">
        <v>122</v>
      </c>
      <c r="D23" s="22" t="s">
        <v>9</v>
      </c>
      <c r="E23" s="23">
        <v>3</v>
      </c>
      <c r="F23" s="23"/>
      <c r="G23" s="24">
        <f t="shared" si="0"/>
        <v>0</v>
      </c>
      <c r="H23" s="23"/>
      <c r="I23" s="24">
        <f t="shared" si="1"/>
        <v>0</v>
      </c>
      <c r="J23" s="24">
        <f t="shared" si="2"/>
        <v>0</v>
      </c>
      <c r="K23" s="25"/>
      <c r="L23" s="6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19"/>
      <c r="B24" s="28" t="s">
        <v>125</v>
      </c>
      <c r="C24" s="21"/>
      <c r="D24" s="22"/>
      <c r="E24" s="23"/>
      <c r="F24" s="23"/>
      <c r="G24" s="24"/>
      <c r="H24" s="23"/>
      <c r="I24" s="24"/>
      <c r="J24" s="24"/>
      <c r="K24" s="25"/>
      <c r="L24" s="6"/>
      <c r="M24" s="7"/>
      <c r="N24" s="7"/>
      <c r="O24" s="7"/>
      <c r="P24" s="7"/>
      <c r="Q24" s="7"/>
      <c r="R24" s="7"/>
      <c r="S24" s="7"/>
      <c r="T24" s="7"/>
      <c r="U24" s="7"/>
    </row>
    <row r="25" spans="1:21" ht="45" x14ac:dyDescent="0.25">
      <c r="A25" s="19">
        <f>A23+1</f>
        <v>14</v>
      </c>
      <c r="B25" s="20" t="s">
        <v>94</v>
      </c>
      <c r="C25" s="21" t="s">
        <v>93</v>
      </c>
      <c r="D25" s="22" t="s">
        <v>9</v>
      </c>
      <c r="E25" s="23">
        <v>1</v>
      </c>
      <c r="F25" s="23"/>
      <c r="G25" s="24">
        <f t="shared" si="0"/>
        <v>0</v>
      </c>
      <c r="H25" s="23"/>
      <c r="I25" s="24">
        <f t="shared" si="1"/>
        <v>0</v>
      </c>
      <c r="J25" s="24">
        <f t="shared" si="2"/>
        <v>0</v>
      </c>
      <c r="K25" s="25" t="s">
        <v>107</v>
      </c>
      <c r="L25" s="6"/>
    </row>
    <row r="26" spans="1:21" x14ac:dyDescent="0.25">
      <c r="A26" s="19">
        <f t="shared" si="3"/>
        <v>15</v>
      </c>
      <c r="B26" s="20" t="s">
        <v>11</v>
      </c>
      <c r="C26" s="21" t="s">
        <v>17</v>
      </c>
      <c r="D26" s="22" t="s">
        <v>8</v>
      </c>
      <c r="E26" s="23">
        <v>52</v>
      </c>
      <c r="F26" s="23"/>
      <c r="G26" s="24">
        <f t="shared" si="0"/>
        <v>0</v>
      </c>
      <c r="H26" s="23"/>
      <c r="I26" s="24">
        <f t="shared" si="1"/>
        <v>0</v>
      </c>
      <c r="J26" s="24">
        <f t="shared" si="2"/>
        <v>0</v>
      </c>
      <c r="K26" s="25" t="s">
        <v>107</v>
      </c>
      <c r="L26" s="6"/>
    </row>
    <row r="27" spans="1:21" x14ac:dyDescent="0.25">
      <c r="A27" s="19"/>
      <c r="B27" s="28" t="s">
        <v>126</v>
      </c>
      <c r="C27" s="21"/>
      <c r="D27" s="22"/>
      <c r="E27" s="23"/>
      <c r="F27" s="23"/>
      <c r="G27" s="24"/>
      <c r="H27" s="23"/>
      <c r="I27" s="24"/>
      <c r="J27" s="24"/>
      <c r="K27" s="25"/>
      <c r="L27" s="6"/>
    </row>
    <row r="28" spans="1:21" ht="67.5" x14ac:dyDescent="0.25">
      <c r="A28" s="19">
        <f>A26+1</f>
        <v>16</v>
      </c>
      <c r="B28" s="20" t="s">
        <v>20</v>
      </c>
      <c r="C28" s="22" t="s">
        <v>21</v>
      </c>
      <c r="D28" s="22" t="s">
        <v>9</v>
      </c>
      <c r="E28" s="23">
        <v>1</v>
      </c>
      <c r="F28" s="23"/>
      <c r="G28" s="24">
        <f t="shared" si="0"/>
        <v>0</v>
      </c>
      <c r="H28" s="23"/>
      <c r="I28" s="24">
        <f t="shared" si="1"/>
        <v>0</v>
      </c>
      <c r="J28" s="24">
        <f t="shared" si="2"/>
        <v>0</v>
      </c>
      <c r="K28" s="25" t="s">
        <v>108</v>
      </c>
      <c r="L28" s="6"/>
    </row>
    <row r="29" spans="1:21" ht="56.25" x14ac:dyDescent="0.25">
      <c r="A29" s="19">
        <f t="shared" si="3"/>
        <v>17</v>
      </c>
      <c r="B29" s="20" t="s">
        <v>153</v>
      </c>
      <c r="C29" s="20"/>
      <c r="D29" s="22" t="s">
        <v>9</v>
      </c>
      <c r="E29" s="23">
        <v>2</v>
      </c>
      <c r="F29" s="23"/>
      <c r="G29" s="24">
        <f t="shared" si="0"/>
        <v>0</v>
      </c>
      <c r="H29" s="23"/>
      <c r="I29" s="24">
        <f t="shared" si="1"/>
        <v>0</v>
      </c>
      <c r="J29" s="24">
        <f t="shared" si="2"/>
        <v>0</v>
      </c>
      <c r="K29" s="25"/>
      <c r="L29" s="6"/>
    </row>
    <row r="30" spans="1:21" x14ac:dyDescent="0.25">
      <c r="A30" s="19"/>
      <c r="B30" s="28" t="s">
        <v>127</v>
      </c>
      <c r="C30" s="20"/>
      <c r="D30" s="22"/>
      <c r="E30" s="23"/>
      <c r="F30" s="23"/>
      <c r="G30" s="24"/>
      <c r="H30" s="23"/>
      <c r="I30" s="24"/>
      <c r="J30" s="24"/>
      <c r="K30" s="25"/>
      <c r="L30" s="6"/>
    </row>
    <row r="31" spans="1:21" ht="33.75" x14ac:dyDescent="0.25">
      <c r="A31" s="19">
        <f>A29+1</f>
        <v>18</v>
      </c>
      <c r="B31" s="20" t="s">
        <v>144</v>
      </c>
      <c r="C31" s="20"/>
      <c r="D31" s="22" t="s">
        <v>143</v>
      </c>
      <c r="E31" s="23">
        <v>1</v>
      </c>
      <c r="F31" s="23"/>
      <c r="G31" s="24">
        <f t="shared" ref="G31:G32" si="4">ROUND(F31*E31,2)</f>
        <v>0</v>
      </c>
      <c r="H31" s="23"/>
      <c r="I31" s="24">
        <f t="shared" ref="I31:I32" si="5">ROUND(H31*E31,2)</f>
        <v>0</v>
      </c>
      <c r="J31" s="24">
        <f t="shared" ref="J31:J32" si="6">ROUND(I31+G31,2)</f>
        <v>0</v>
      </c>
      <c r="K31" s="25"/>
      <c r="L31" s="6"/>
    </row>
    <row r="32" spans="1:21" ht="22.5" x14ac:dyDescent="0.25">
      <c r="A32" s="19">
        <f>A31+1</f>
        <v>19</v>
      </c>
      <c r="B32" s="20" t="s">
        <v>142</v>
      </c>
      <c r="C32" s="20"/>
      <c r="D32" s="22" t="s">
        <v>143</v>
      </c>
      <c r="E32" s="23">
        <v>6</v>
      </c>
      <c r="F32" s="23"/>
      <c r="G32" s="24">
        <f t="shared" si="4"/>
        <v>0</v>
      </c>
      <c r="H32" s="23"/>
      <c r="I32" s="24">
        <f t="shared" si="5"/>
        <v>0</v>
      </c>
      <c r="J32" s="24">
        <f t="shared" si="6"/>
        <v>0</v>
      </c>
      <c r="K32" s="25"/>
      <c r="L32" s="6"/>
    </row>
    <row r="33" spans="1:19" ht="22.5" x14ac:dyDescent="0.25">
      <c r="A33" s="19">
        <f t="shared" ref="A33:A48" si="7">A32+1</f>
        <v>20</v>
      </c>
      <c r="B33" s="20" t="s">
        <v>22</v>
      </c>
      <c r="C33" s="21" t="s">
        <v>33</v>
      </c>
      <c r="D33" s="22" t="s">
        <v>7</v>
      </c>
      <c r="E33" s="23">
        <v>1</v>
      </c>
      <c r="F33" s="23"/>
      <c r="G33" s="24">
        <f t="shared" si="0"/>
        <v>0</v>
      </c>
      <c r="H33" s="23"/>
      <c r="I33" s="24">
        <f t="shared" si="1"/>
        <v>0</v>
      </c>
      <c r="J33" s="24">
        <f t="shared" si="2"/>
        <v>0</v>
      </c>
      <c r="K33" s="25"/>
      <c r="L33" s="6"/>
    </row>
    <row r="34" spans="1:19" ht="22.5" x14ac:dyDescent="0.25">
      <c r="A34" s="19">
        <f t="shared" si="7"/>
        <v>21</v>
      </c>
      <c r="B34" s="20" t="s">
        <v>97</v>
      </c>
      <c r="C34" s="21" t="s">
        <v>33</v>
      </c>
      <c r="D34" s="22" t="s">
        <v>7</v>
      </c>
      <c r="E34" s="23">
        <v>6</v>
      </c>
      <c r="F34" s="23"/>
      <c r="G34" s="24">
        <f t="shared" si="0"/>
        <v>0</v>
      </c>
      <c r="H34" s="23"/>
      <c r="I34" s="24">
        <f t="shared" si="1"/>
        <v>0</v>
      </c>
      <c r="J34" s="24">
        <f t="shared" si="2"/>
        <v>0</v>
      </c>
      <c r="K34" s="25"/>
      <c r="L34" s="6"/>
    </row>
    <row r="35" spans="1:19" ht="22.5" x14ac:dyDescent="0.25">
      <c r="A35" s="19">
        <f t="shared" si="7"/>
        <v>22</v>
      </c>
      <c r="B35" s="20" t="s">
        <v>23</v>
      </c>
      <c r="C35" s="21" t="s">
        <v>34</v>
      </c>
      <c r="D35" s="22" t="s">
        <v>9</v>
      </c>
      <c r="E35" s="23">
        <v>1</v>
      </c>
      <c r="F35" s="23"/>
      <c r="G35" s="24">
        <f t="shared" si="0"/>
        <v>0</v>
      </c>
      <c r="H35" s="23"/>
      <c r="I35" s="24">
        <f t="shared" si="1"/>
        <v>0</v>
      </c>
      <c r="J35" s="24">
        <f t="shared" si="2"/>
        <v>0</v>
      </c>
      <c r="K35" s="25"/>
      <c r="L35" s="6"/>
    </row>
    <row r="36" spans="1:19" ht="22.5" x14ac:dyDescent="0.25">
      <c r="A36" s="19">
        <f t="shared" si="7"/>
        <v>23</v>
      </c>
      <c r="B36" s="20" t="s">
        <v>98</v>
      </c>
      <c r="C36" s="21" t="s">
        <v>34</v>
      </c>
      <c r="D36" s="22" t="s">
        <v>9</v>
      </c>
      <c r="E36" s="29">
        <v>6</v>
      </c>
      <c r="F36" s="23"/>
      <c r="G36" s="24">
        <f t="shared" si="0"/>
        <v>0</v>
      </c>
      <c r="H36" s="23"/>
      <c r="I36" s="24">
        <f t="shared" si="1"/>
        <v>0</v>
      </c>
      <c r="J36" s="24">
        <f t="shared" si="2"/>
        <v>0</v>
      </c>
      <c r="K36" s="30"/>
      <c r="L36" s="6"/>
      <c r="M36" s="8"/>
      <c r="N36" s="8"/>
      <c r="O36" s="8"/>
      <c r="P36" s="8"/>
      <c r="Q36" s="8"/>
      <c r="R36" s="8"/>
      <c r="S36" s="8"/>
    </row>
    <row r="37" spans="1:19" ht="22.5" x14ac:dyDescent="0.25">
      <c r="A37" s="19">
        <f t="shared" si="7"/>
        <v>24</v>
      </c>
      <c r="B37" s="20" t="s">
        <v>99</v>
      </c>
      <c r="C37" s="21" t="s">
        <v>35</v>
      </c>
      <c r="D37" s="22" t="s">
        <v>9</v>
      </c>
      <c r="E37" s="31">
        <v>1</v>
      </c>
      <c r="F37" s="23"/>
      <c r="G37" s="24">
        <f t="shared" si="0"/>
        <v>0</v>
      </c>
      <c r="H37" s="23"/>
      <c r="I37" s="24">
        <f t="shared" si="1"/>
        <v>0</v>
      </c>
      <c r="J37" s="24">
        <f t="shared" si="2"/>
        <v>0</v>
      </c>
      <c r="K37" s="25"/>
      <c r="L37" s="6"/>
      <c r="M37" s="8"/>
      <c r="N37" s="8"/>
      <c r="O37" s="8"/>
      <c r="P37" s="8"/>
      <c r="Q37" s="8"/>
      <c r="R37" s="8"/>
      <c r="S37" s="8"/>
    </row>
    <row r="38" spans="1:19" ht="22.5" x14ac:dyDescent="0.25">
      <c r="A38" s="19">
        <f t="shared" si="7"/>
        <v>25</v>
      </c>
      <c r="B38" s="20" t="s">
        <v>24</v>
      </c>
      <c r="C38" s="21" t="s">
        <v>36</v>
      </c>
      <c r="D38" s="22" t="s">
        <v>9</v>
      </c>
      <c r="E38" s="31">
        <v>1</v>
      </c>
      <c r="F38" s="23"/>
      <c r="G38" s="24">
        <f t="shared" si="0"/>
        <v>0</v>
      </c>
      <c r="H38" s="23"/>
      <c r="I38" s="24">
        <f t="shared" si="1"/>
        <v>0</v>
      </c>
      <c r="J38" s="24">
        <f t="shared" si="2"/>
        <v>0</v>
      </c>
      <c r="K38" s="25"/>
      <c r="L38" s="6"/>
      <c r="M38" s="8"/>
      <c r="N38" s="8"/>
      <c r="O38" s="8"/>
      <c r="P38" s="8"/>
      <c r="Q38" s="8"/>
      <c r="R38" s="8"/>
      <c r="S38" s="8"/>
    </row>
    <row r="39" spans="1:19" ht="22.5" x14ac:dyDescent="0.25">
      <c r="A39" s="19">
        <f t="shared" si="7"/>
        <v>26</v>
      </c>
      <c r="B39" s="20" t="s">
        <v>100</v>
      </c>
      <c r="C39" s="21" t="s">
        <v>101</v>
      </c>
      <c r="D39" s="22" t="s">
        <v>9</v>
      </c>
      <c r="E39" s="31">
        <v>6</v>
      </c>
      <c r="F39" s="23"/>
      <c r="G39" s="24">
        <f t="shared" si="0"/>
        <v>0</v>
      </c>
      <c r="H39" s="23"/>
      <c r="I39" s="24">
        <f t="shared" si="1"/>
        <v>0</v>
      </c>
      <c r="J39" s="24">
        <f t="shared" si="2"/>
        <v>0</v>
      </c>
      <c r="K39" s="25"/>
      <c r="L39" s="6"/>
      <c r="M39" s="8"/>
      <c r="N39" s="8"/>
      <c r="O39" s="8"/>
      <c r="P39" s="8"/>
      <c r="Q39" s="8"/>
      <c r="R39" s="8"/>
      <c r="S39" s="8"/>
    </row>
    <row r="40" spans="1:19" x14ac:dyDescent="0.25">
      <c r="A40" s="19">
        <f t="shared" si="7"/>
        <v>27</v>
      </c>
      <c r="B40" s="20" t="s">
        <v>25</v>
      </c>
      <c r="C40" s="21"/>
      <c r="D40" s="22" t="s">
        <v>9</v>
      </c>
      <c r="E40" s="31">
        <v>4</v>
      </c>
      <c r="F40" s="23"/>
      <c r="G40" s="24">
        <f t="shared" si="0"/>
        <v>0</v>
      </c>
      <c r="H40" s="23"/>
      <c r="I40" s="24">
        <f t="shared" si="1"/>
        <v>0</v>
      </c>
      <c r="J40" s="24">
        <f t="shared" si="2"/>
        <v>0</v>
      </c>
      <c r="K40" s="25"/>
      <c r="L40" s="6"/>
      <c r="M40" s="8"/>
      <c r="N40" s="8"/>
      <c r="O40" s="8"/>
      <c r="P40" s="8"/>
      <c r="Q40" s="8"/>
      <c r="R40" s="8"/>
      <c r="S40" s="8"/>
    </row>
    <row r="41" spans="1:19" x14ac:dyDescent="0.25">
      <c r="A41" s="19">
        <f t="shared" si="7"/>
        <v>28</v>
      </c>
      <c r="B41" s="20" t="s">
        <v>26</v>
      </c>
      <c r="C41" s="21"/>
      <c r="D41" s="22" t="s">
        <v>9</v>
      </c>
      <c r="E41" s="31">
        <v>4</v>
      </c>
      <c r="F41" s="23"/>
      <c r="G41" s="24">
        <f t="shared" si="0"/>
        <v>0</v>
      </c>
      <c r="H41" s="23"/>
      <c r="I41" s="24">
        <f t="shared" si="1"/>
        <v>0</v>
      </c>
      <c r="J41" s="24">
        <f t="shared" si="2"/>
        <v>0</v>
      </c>
      <c r="K41" s="25"/>
      <c r="L41" s="6"/>
      <c r="M41" s="8"/>
      <c r="N41" s="8"/>
      <c r="O41" s="8"/>
      <c r="P41" s="8"/>
      <c r="Q41" s="8"/>
      <c r="R41" s="8"/>
      <c r="S41" s="8"/>
    </row>
    <row r="42" spans="1:19" ht="22.5" x14ac:dyDescent="0.25">
      <c r="A42" s="19">
        <f t="shared" si="7"/>
        <v>29</v>
      </c>
      <c r="B42" s="20" t="s">
        <v>27</v>
      </c>
      <c r="C42" s="21"/>
      <c r="D42" s="22" t="s">
        <v>9</v>
      </c>
      <c r="E42" s="31">
        <v>3</v>
      </c>
      <c r="F42" s="23"/>
      <c r="G42" s="24">
        <f t="shared" si="0"/>
        <v>0</v>
      </c>
      <c r="H42" s="23"/>
      <c r="I42" s="24">
        <f t="shared" si="1"/>
        <v>0</v>
      </c>
      <c r="J42" s="24">
        <f t="shared" si="2"/>
        <v>0</v>
      </c>
      <c r="K42" s="25"/>
      <c r="L42" s="6"/>
      <c r="M42" s="8"/>
      <c r="N42" s="8"/>
      <c r="O42" s="8"/>
      <c r="P42" s="8"/>
      <c r="Q42" s="8"/>
      <c r="R42" s="8"/>
      <c r="S42" s="8"/>
    </row>
    <row r="43" spans="1:19" x14ac:dyDescent="0.25">
      <c r="A43" s="19">
        <f t="shared" si="7"/>
        <v>30</v>
      </c>
      <c r="B43" s="20" t="s">
        <v>28</v>
      </c>
      <c r="C43" s="21" t="s">
        <v>37</v>
      </c>
      <c r="D43" s="22" t="s">
        <v>9</v>
      </c>
      <c r="E43" s="31">
        <v>7</v>
      </c>
      <c r="F43" s="23"/>
      <c r="G43" s="24">
        <f t="shared" si="0"/>
        <v>0</v>
      </c>
      <c r="H43" s="23"/>
      <c r="I43" s="24">
        <f t="shared" si="1"/>
        <v>0</v>
      </c>
      <c r="J43" s="24">
        <f t="shared" si="2"/>
        <v>0</v>
      </c>
      <c r="K43" s="25"/>
      <c r="L43" s="6"/>
      <c r="M43" s="8"/>
      <c r="N43" s="8"/>
      <c r="O43" s="8"/>
      <c r="P43" s="8"/>
      <c r="Q43" s="8"/>
      <c r="R43" s="8"/>
      <c r="S43" s="8"/>
    </row>
    <row r="44" spans="1:19" x14ac:dyDescent="0.25">
      <c r="A44" s="19">
        <f t="shared" si="7"/>
        <v>31</v>
      </c>
      <c r="B44" s="20" t="s">
        <v>29</v>
      </c>
      <c r="C44" s="21" t="s">
        <v>38</v>
      </c>
      <c r="D44" s="22" t="s">
        <v>9</v>
      </c>
      <c r="E44" s="31">
        <v>7</v>
      </c>
      <c r="F44" s="23"/>
      <c r="G44" s="24">
        <f t="shared" si="0"/>
        <v>0</v>
      </c>
      <c r="H44" s="23"/>
      <c r="I44" s="24">
        <f t="shared" si="1"/>
        <v>0</v>
      </c>
      <c r="J44" s="24">
        <f t="shared" si="2"/>
        <v>0</v>
      </c>
      <c r="K44" s="25"/>
      <c r="L44" s="6"/>
      <c r="M44" s="8"/>
      <c r="N44" s="8"/>
      <c r="O44" s="8"/>
      <c r="P44" s="8"/>
      <c r="Q44" s="8"/>
      <c r="R44" s="8"/>
      <c r="S44" s="8"/>
    </row>
    <row r="45" spans="1:19" x14ac:dyDescent="0.25">
      <c r="A45" s="19">
        <f t="shared" si="7"/>
        <v>32</v>
      </c>
      <c r="B45" s="20" t="s">
        <v>30</v>
      </c>
      <c r="C45" s="21" t="s">
        <v>39</v>
      </c>
      <c r="D45" s="22" t="s">
        <v>9</v>
      </c>
      <c r="E45" s="31">
        <v>1</v>
      </c>
      <c r="F45" s="23"/>
      <c r="G45" s="24">
        <f t="shared" si="0"/>
        <v>0</v>
      </c>
      <c r="H45" s="23"/>
      <c r="I45" s="24">
        <f t="shared" si="1"/>
        <v>0</v>
      </c>
      <c r="J45" s="24">
        <f t="shared" si="2"/>
        <v>0</v>
      </c>
      <c r="K45" s="25"/>
      <c r="L45" s="6"/>
      <c r="M45" s="8"/>
      <c r="N45" s="8"/>
      <c r="O45" s="8"/>
      <c r="P45" s="8"/>
      <c r="Q45" s="8"/>
      <c r="R45" s="8"/>
      <c r="S45" s="8"/>
    </row>
    <row r="46" spans="1:19" x14ac:dyDescent="0.25">
      <c r="A46" s="19">
        <f t="shared" si="7"/>
        <v>33</v>
      </c>
      <c r="B46" s="20" t="s">
        <v>31</v>
      </c>
      <c r="C46" s="21" t="s">
        <v>37</v>
      </c>
      <c r="D46" s="22" t="s">
        <v>9</v>
      </c>
      <c r="E46" s="31">
        <v>2</v>
      </c>
      <c r="F46" s="23"/>
      <c r="G46" s="24">
        <f t="shared" si="0"/>
        <v>0</v>
      </c>
      <c r="H46" s="23"/>
      <c r="I46" s="24">
        <f t="shared" si="1"/>
        <v>0</v>
      </c>
      <c r="J46" s="24">
        <f t="shared" si="2"/>
        <v>0</v>
      </c>
      <c r="K46" s="25"/>
      <c r="L46" s="6"/>
      <c r="M46" s="8"/>
      <c r="N46" s="8"/>
      <c r="O46" s="8"/>
      <c r="P46" s="8"/>
      <c r="Q46" s="8"/>
      <c r="R46" s="8"/>
      <c r="S46" s="8"/>
    </row>
    <row r="47" spans="1:19" ht="22.5" x14ac:dyDescent="0.25">
      <c r="A47" s="19">
        <f t="shared" si="7"/>
        <v>34</v>
      </c>
      <c r="B47" s="20" t="s">
        <v>145</v>
      </c>
      <c r="C47" s="21"/>
      <c r="D47" s="22" t="s">
        <v>140</v>
      </c>
      <c r="E47" s="31">
        <v>1</v>
      </c>
      <c r="F47" s="23"/>
      <c r="G47" s="24">
        <f>ROUND(F47*E47,2)</f>
        <v>0</v>
      </c>
      <c r="H47" s="23"/>
      <c r="I47" s="24">
        <f t="shared" si="1"/>
        <v>0</v>
      </c>
      <c r="J47" s="24">
        <f>ROUND(I47+G47,2)</f>
        <v>0</v>
      </c>
      <c r="K47" s="25"/>
      <c r="L47" s="6"/>
      <c r="M47" s="8"/>
      <c r="N47" s="8"/>
      <c r="O47" s="8"/>
      <c r="P47" s="8"/>
      <c r="Q47" s="8"/>
      <c r="R47" s="8"/>
      <c r="S47" s="8"/>
    </row>
    <row r="48" spans="1:19" x14ac:dyDescent="0.25">
      <c r="A48" s="19">
        <f t="shared" si="7"/>
        <v>35</v>
      </c>
      <c r="B48" s="20" t="s">
        <v>32</v>
      </c>
      <c r="C48" s="20"/>
      <c r="D48" s="22" t="s">
        <v>40</v>
      </c>
      <c r="E48" s="31">
        <v>0.5</v>
      </c>
      <c r="F48" s="23"/>
      <c r="G48" s="24">
        <f t="shared" si="0"/>
        <v>0</v>
      </c>
      <c r="H48" s="23"/>
      <c r="I48" s="24">
        <f t="shared" si="1"/>
        <v>0</v>
      </c>
      <c r="J48" s="24">
        <f t="shared" si="2"/>
        <v>0</v>
      </c>
      <c r="K48" s="25"/>
      <c r="L48" s="6"/>
      <c r="M48" s="8"/>
      <c r="N48" s="8"/>
      <c r="O48" s="8"/>
      <c r="P48" s="8"/>
      <c r="Q48" s="8"/>
      <c r="R48" s="8"/>
      <c r="S48" s="8"/>
    </row>
    <row r="49" spans="1:19" s="11" customFormat="1" ht="21" x14ac:dyDescent="0.25">
      <c r="A49" s="32"/>
      <c r="B49" s="33" t="s">
        <v>133</v>
      </c>
      <c r="C49" s="33"/>
      <c r="D49" s="34"/>
      <c r="E49" s="35"/>
      <c r="F49" s="36"/>
      <c r="G49" s="37">
        <f>SUM(G11:G48)</f>
        <v>0</v>
      </c>
      <c r="H49" s="37"/>
      <c r="I49" s="37">
        <f>SUM(I11:I48)</f>
        <v>0</v>
      </c>
      <c r="J49" s="37">
        <f>SUM(J11:J48)</f>
        <v>0</v>
      </c>
      <c r="K49" s="16"/>
      <c r="L49" s="9"/>
      <c r="M49" s="10"/>
      <c r="N49" s="10"/>
      <c r="O49" s="10"/>
      <c r="P49" s="10"/>
      <c r="Q49" s="10"/>
      <c r="R49" s="10"/>
      <c r="S49" s="10"/>
    </row>
    <row r="50" spans="1:19" s="11" customFormat="1" x14ac:dyDescent="0.25">
      <c r="A50" s="32"/>
      <c r="B50" s="28" t="s">
        <v>128</v>
      </c>
      <c r="C50" s="33"/>
      <c r="D50" s="34"/>
      <c r="E50" s="35"/>
      <c r="F50" s="36"/>
      <c r="G50" s="37"/>
      <c r="H50" s="36"/>
      <c r="I50" s="37"/>
      <c r="J50" s="37"/>
      <c r="K50" s="16"/>
      <c r="L50" s="9"/>
      <c r="M50" s="10"/>
      <c r="N50" s="10"/>
      <c r="O50" s="10"/>
      <c r="P50" s="10"/>
      <c r="Q50" s="10"/>
      <c r="R50" s="10"/>
      <c r="S50" s="10"/>
    </row>
    <row r="51" spans="1:19" s="11" customFormat="1" x14ac:dyDescent="0.25">
      <c r="A51" s="32"/>
      <c r="B51" s="28" t="s">
        <v>129</v>
      </c>
      <c r="C51" s="33"/>
      <c r="D51" s="34"/>
      <c r="E51" s="35"/>
      <c r="F51" s="36"/>
      <c r="G51" s="37"/>
      <c r="H51" s="36"/>
      <c r="I51" s="37"/>
      <c r="J51" s="37"/>
      <c r="K51" s="16"/>
      <c r="L51" s="9"/>
      <c r="M51" s="10"/>
      <c r="N51" s="10"/>
      <c r="O51" s="10"/>
      <c r="P51" s="10"/>
      <c r="Q51" s="10"/>
      <c r="R51" s="10"/>
      <c r="S51" s="10"/>
    </row>
    <row r="52" spans="1:19" ht="22.5" x14ac:dyDescent="0.25">
      <c r="A52" s="19">
        <f>A48+1</f>
        <v>36</v>
      </c>
      <c r="B52" s="20" t="s">
        <v>41</v>
      </c>
      <c r="C52" s="21" t="s">
        <v>54</v>
      </c>
      <c r="D52" s="22" t="s">
        <v>9</v>
      </c>
      <c r="E52" s="31">
        <v>1</v>
      </c>
      <c r="F52" s="23"/>
      <c r="G52" s="24">
        <f t="shared" si="0"/>
        <v>0</v>
      </c>
      <c r="H52" s="23"/>
      <c r="I52" s="24">
        <f t="shared" si="1"/>
        <v>0</v>
      </c>
      <c r="J52" s="24">
        <f t="shared" si="2"/>
        <v>0</v>
      </c>
      <c r="K52" s="25"/>
      <c r="L52" s="6"/>
      <c r="M52" s="8"/>
      <c r="N52" s="8"/>
      <c r="O52" s="8"/>
      <c r="P52" s="8"/>
      <c r="Q52" s="8"/>
      <c r="R52" s="8"/>
      <c r="S52" s="8"/>
    </row>
    <row r="53" spans="1:19" ht="22.5" x14ac:dyDescent="0.25">
      <c r="A53" s="19">
        <f t="shared" si="3"/>
        <v>37</v>
      </c>
      <c r="B53" s="20" t="s">
        <v>42</v>
      </c>
      <c r="C53" s="21" t="s">
        <v>55</v>
      </c>
      <c r="D53" s="22" t="s">
        <v>9</v>
      </c>
      <c r="E53" s="31">
        <v>4</v>
      </c>
      <c r="F53" s="23"/>
      <c r="G53" s="24">
        <f t="shared" si="0"/>
        <v>0</v>
      </c>
      <c r="H53" s="23"/>
      <c r="I53" s="24">
        <f t="shared" si="1"/>
        <v>0</v>
      </c>
      <c r="J53" s="24">
        <f t="shared" si="2"/>
        <v>0</v>
      </c>
      <c r="K53" s="25"/>
      <c r="L53" s="6"/>
      <c r="M53" s="8"/>
      <c r="N53" s="8"/>
      <c r="O53" s="8"/>
      <c r="P53" s="8"/>
      <c r="Q53" s="8"/>
      <c r="R53" s="8"/>
      <c r="S53" s="8"/>
    </row>
    <row r="54" spans="1:19" ht="22.5" x14ac:dyDescent="0.25">
      <c r="A54" s="19">
        <f t="shared" si="3"/>
        <v>38</v>
      </c>
      <c r="B54" s="20" t="s">
        <v>102</v>
      </c>
      <c r="C54" s="21" t="s">
        <v>103</v>
      </c>
      <c r="D54" s="22" t="s">
        <v>9</v>
      </c>
      <c r="E54" s="31">
        <v>1</v>
      </c>
      <c r="F54" s="23"/>
      <c r="G54" s="24">
        <f t="shared" si="0"/>
        <v>0</v>
      </c>
      <c r="H54" s="23"/>
      <c r="I54" s="24">
        <f t="shared" si="1"/>
        <v>0</v>
      </c>
      <c r="J54" s="24">
        <f t="shared" si="2"/>
        <v>0</v>
      </c>
      <c r="K54" s="25"/>
      <c r="L54" s="6"/>
      <c r="M54" s="8"/>
      <c r="N54" s="8"/>
      <c r="O54" s="8"/>
      <c r="P54" s="8"/>
      <c r="Q54" s="8"/>
      <c r="R54" s="8"/>
      <c r="S54" s="8"/>
    </row>
    <row r="55" spans="1:19" ht="22.5" x14ac:dyDescent="0.25">
      <c r="A55" s="19">
        <f t="shared" si="3"/>
        <v>39</v>
      </c>
      <c r="B55" s="20" t="s">
        <v>43</v>
      </c>
      <c r="C55" s="21" t="s">
        <v>56</v>
      </c>
      <c r="D55" s="22" t="s">
        <v>9</v>
      </c>
      <c r="E55" s="31">
        <v>2</v>
      </c>
      <c r="F55" s="23"/>
      <c r="G55" s="24">
        <f t="shared" si="0"/>
        <v>0</v>
      </c>
      <c r="H55" s="23"/>
      <c r="I55" s="24">
        <f t="shared" si="1"/>
        <v>0</v>
      </c>
      <c r="J55" s="24">
        <f t="shared" si="2"/>
        <v>0</v>
      </c>
      <c r="K55" s="25"/>
      <c r="L55" s="6"/>
      <c r="M55" s="8"/>
      <c r="N55" s="8"/>
      <c r="O55" s="8"/>
      <c r="P55" s="8"/>
      <c r="Q55" s="8"/>
      <c r="R55" s="8"/>
      <c r="S55" s="8"/>
    </row>
    <row r="56" spans="1:19" x14ac:dyDescent="0.25">
      <c r="A56" s="19">
        <f t="shared" si="3"/>
        <v>40</v>
      </c>
      <c r="B56" s="20" t="s">
        <v>44</v>
      </c>
      <c r="C56" s="21" t="s">
        <v>57</v>
      </c>
      <c r="D56" s="22" t="s">
        <v>9</v>
      </c>
      <c r="E56" s="31">
        <v>2</v>
      </c>
      <c r="F56" s="23"/>
      <c r="G56" s="24">
        <f t="shared" si="0"/>
        <v>0</v>
      </c>
      <c r="H56" s="23"/>
      <c r="I56" s="24">
        <f t="shared" si="1"/>
        <v>0</v>
      </c>
      <c r="J56" s="24">
        <f t="shared" si="2"/>
        <v>0</v>
      </c>
      <c r="K56" s="25"/>
      <c r="L56" s="6"/>
      <c r="M56" s="8"/>
      <c r="N56" s="8"/>
      <c r="O56" s="8"/>
      <c r="P56" s="8"/>
      <c r="Q56" s="8"/>
      <c r="R56" s="8"/>
      <c r="S56" s="8"/>
    </row>
    <row r="57" spans="1:19" ht="22.5" x14ac:dyDescent="0.25">
      <c r="A57" s="19">
        <f t="shared" si="3"/>
        <v>41</v>
      </c>
      <c r="B57" s="20" t="s">
        <v>45</v>
      </c>
      <c r="C57" s="21" t="s">
        <v>58</v>
      </c>
      <c r="D57" s="22" t="s">
        <v>9</v>
      </c>
      <c r="E57" s="31">
        <v>1</v>
      </c>
      <c r="F57" s="23"/>
      <c r="G57" s="24">
        <f t="shared" si="0"/>
        <v>0</v>
      </c>
      <c r="H57" s="23"/>
      <c r="I57" s="24">
        <f t="shared" si="1"/>
        <v>0</v>
      </c>
      <c r="J57" s="24">
        <f t="shared" si="2"/>
        <v>0</v>
      </c>
      <c r="K57" s="25"/>
      <c r="L57" s="6"/>
      <c r="M57" s="8"/>
      <c r="N57" s="8"/>
      <c r="O57" s="8"/>
      <c r="P57" s="8"/>
      <c r="Q57" s="8"/>
      <c r="R57" s="8"/>
      <c r="S57" s="8"/>
    </row>
    <row r="58" spans="1:19" ht="22.5" x14ac:dyDescent="0.25">
      <c r="A58" s="19">
        <f t="shared" si="3"/>
        <v>42</v>
      </c>
      <c r="B58" s="20" t="s">
        <v>46</v>
      </c>
      <c r="C58" s="21" t="s">
        <v>59</v>
      </c>
      <c r="D58" s="22" t="s">
        <v>9</v>
      </c>
      <c r="E58" s="31">
        <v>2</v>
      </c>
      <c r="F58" s="23"/>
      <c r="G58" s="24">
        <f t="shared" si="0"/>
        <v>0</v>
      </c>
      <c r="H58" s="23"/>
      <c r="I58" s="24">
        <f t="shared" si="1"/>
        <v>0</v>
      </c>
      <c r="J58" s="24">
        <f t="shared" si="2"/>
        <v>0</v>
      </c>
      <c r="K58" s="25"/>
      <c r="L58" s="6"/>
      <c r="M58" s="8"/>
      <c r="N58" s="8"/>
      <c r="O58" s="8"/>
      <c r="P58" s="8"/>
      <c r="Q58" s="8"/>
      <c r="R58" s="8"/>
      <c r="S58" s="8"/>
    </row>
    <row r="59" spans="1:19" ht="22.5" x14ac:dyDescent="0.25">
      <c r="A59" s="19">
        <f t="shared" si="3"/>
        <v>43</v>
      </c>
      <c r="B59" s="20" t="s">
        <v>47</v>
      </c>
      <c r="C59" s="21" t="s">
        <v>60</v>
      </c>
      <c r="D59" s="22" t="s">
        <v>9</v>
      </c>
      <c r="E59" s="31">
        <v>1</v>
      </c>
      <c r="F59" s="23"/>
      <c r="G59" s="24">
        <f t="shared" si="0"/>
        <v>0</v>
      </c>
      <c r="H59" s="23"/>
      <c r="I59" s="24">
        <f t="shared" si="1"/>
        <v>0</v>
      </c>
      <c r="J59" s="24">
        <f t="shared" si="2"/>
        <v>0</v>
      </c>
      <c r="K59" s="25"/>
      <c r="L59" s="6"/>
      <c r="M59" s="8"/>
      <c r="N59" s="8"/>
      <c r="O59" s="8"/>
      <c r="P59" s="8"/>
      <c r="Q59" s="8"/>
      <c r="R59" s="8"/>
      <c r="S59" s="8"/>
    </row>
    <row r="60" spans="1:19" ht="22.5" x14ac:dyDescent="0.25">
      <c r="A60" s="19">
        <f t="shared" si="3"/>
        <v>44</v>
      </c>
      <c r="B60" s="20" t="s">
        <v>48</v>
      </c>
      <c r="C60" s="21" t="s">
        <v>61</v>
      </c>
      <c r="D60" s="22" t="s">
        <v>9</v>
      </c>
      <c r="E60" s="31">
        <v>1</v>
      </c>
      <c r="F60" s="23"/>
      <c r="G60" s="24">
        <f t="shared" si="0"/>
        <v>0</v>
      </c>
      <c r="H60" s="23"/>
      <c r="I60" s="24">
        <f t="shared" si="1"/>
        <v>0</v>
      </c>
      <c r="J60" s="24">
        <f t="shared" si="2"/>
        <v>0</v>
      </c>
      <c r="K60" s="25"/>
      <c r="L60" s="6"/>
      <c r="M60" s="8"/>
      <c r="N60" s="8"/>
      <c r="O60" s="8"/>
      <c r="P60" s="8"/>
      <c r="Q60" s="8"/>
      <c r="R60" s="8"/>
      <c r="S60" s="8"/>
    </row>
    <row r="61" spans="1:19" ht="22.5" x14ac:dyDescent="0.25">
      <c r="A61" s="19">
        <f t="shared" si="3"/>
        <v>45</v>
      </c>
      <c r="B61" s="20" t="s">
        <v>49</v>
      </c>
      <c r="C61" s="21" t="s">
        <v>61</v>
      </c>
      <c r="D61" s="22" t="s">
        <v>9</v>
      </c>
      <c r="E61" s="31">
        <v>1</v>
      </c>
      <c r="F61" s="23"/>
      <c r="G61" s="24">
        <f t="shared" si="0"/>
        <v>0</v>
      </c>
      <c r="H61" s="23"/>
      <c r="I61" s="24">
        <f t="shared" si="1"/>
        <v>0</v>
      </c>
      <c r="J61" s="24">
        <f t="shared" si="2"/>
        <v>0</v>
      </c>
      <c r="K61" s="25"/>
      <c r="L61" s="6"/>
      <c r="M61" s="8"/>
      <c r="N61" s="8"/>
      <c r="O61" s="8"/>
      <c r="P61" s="8"/>
      <c r="Q61" s="8"/>
      <c r="R61" s="8"/>
      <c r="S61" s="8"/>
    </row>
    <row r="62" spans="1:19" ht="22.5" x14ac:dyDescent="0.25">
      <c r="A62" s="19">
        <f t="shared" si="3"/>
        <v>46</v>
      </c>
      <c r="B62" s="20" t="s">
        <v>50</v>
      </c>
      <c r="C62" s="21" t="s">
        <v>61</v>
      </c>
      <c r="D62" s="22" t="s">
        <v>9</v>
      </c>
      <c r="E62" s="31">
        <v>1</v>
      </c>
      <c r="F62" s="23"/>
      <c r="G62" s="24">
        <f t="shared" si="0"/>
        <v>0</v>
      </c>
      <c r="H62" s="23"/>
      <c r="I62" s="24">
        <f t="shared" si="1"/>
        <v>0</v>
      </c>
      <c r="J62" s="24">
        <f t="shared" si="2"/>
        <v>0</v>
      </c>
      <c r="K62" s="25"/>
      <c r="L62" s="6"/>
      <c r="M62" s="8"/>
      <c r="N62" s="8"/>
      <c r="O62" s="8"/>
      <c r="P62" s="8"/>
      <c r="Q62" s="8"/>
      <c r="R62" s="8"/>
      <c r="S62" s="8"/>
    </row>
    <row r="63" spans="1:19" x14ac:dyDescent="0.25">
      <c r="A63" s="19">
        <f t="shared" si="3"/>
        <v>47</v>
      </c>
      <c r="B63" s="20" t="s">
        <v>51</v>
      </c>
      <c r="C63" s="21" t="s">
        <v>62</v>
      </c>
      <c r="D63" s="22" t="s">
        <v>9</v>
      </c>
      <c r="E63" s="31">
        <v>1</v>
      </c>
      <c r="F63" s="23"/>
      <c r="G63" s="24">
        <f t="shared" si="0"/>
        <v>0</v>
      </c>
      <c r="H63" s="23"/>
      <c r="I63" s="24">
        <f t="shared" si="1"/>
        <v>0</v>
      </c>
      <c r="J63" s="24">
        <f t="shared" si="2"/>
        <v>0</v>
      </c>
      <c r="K63" s="25"/>
      <c r="L63" s="6"/>
      <c r="M63" s="8"/>
      <c r="N63" s="8"/>
      <c r="O63" s="8"/>
      <c r="P63" s="8"/>
      <c r="Q63" s="8"/>
      <c r="R63" s="8"/>
      <c r="S63" s="8"/>
    </row>
    <row r="64" spans="1:19" ht="22.5" x14ac:dyDescent="0.25">
      <c r="A64" s="19">
        <f t="shared" si="3"/>
        <v>48</v>
      </c>
      <c r="B64" s="20" t="s">
        <v>52</v>
      </c>
      <c r="C64" s="21" t="s">
        <v>63</v>
      </c>
      <c r="D64" s="22" t="s">
        <v>9</v>
      </c>
      <c r="E64" s="31">
        <v>1</v>
      </c>
      <c r="F64" s="23"/>
      <c r="G64" s="24">
        <f t="shared" si="0"/>
        <v>0</v>
      </c>
      <c r="H64" s="23"/>
      <c r="I64" s="24">
        <f t="shared" si="1"/>
        <v>0</v>
      </c>
      <c r="J64" s="24">
        <f t="shared" si="2"/>
        <v>0</v>
      </c>
      <c r="K64" s="25"/>
      <c r="L64" s="6"/>
      <c r="M64" s="8"/>
      <c r="N64" s="8"/>
      <c r="O64" s="8"/>
      <c r="P64" s="8"/>
      <c r="Q64" s="8"/>
      <c r="R64" s="8"/>
      <c r="S64" s="8"/>
    </row>
    <row r="65" spans="1:19" x14ac:dyDescent="0.25">
      <c r="A65" s="19">
        <f t="shared" si="3"/>
        <v>49</v>
      </c>
      <c r="B65" s="20" t="s">
        <v>53</v>
      </c>
      <c r="C65" s="21" t="s">
        <v>64</v>
      </c>
      <c r="D65" s="22" t="s">
        <v>9</v>
      </c>
      <c r="E65" s="31">
        <v>2</v>
      </c>
      <c r="F65" s="23"/>
      <c r="G65" s="24">
        <f t="shared" si="0"/>
        <v>0</v>
      </c>
      <c r="H65" s="23"/>
      <c r="I65" s="24">
        <f t="shared" si="1"/>
        <v>0</v>
      </c>
      <c r="J65" s="24">
        <f t="shared" si="2"/>
        <v>0</v>
      </c>
      <c r="K65" s="25"/>
      <c r="L65" s="6"/>
      <c r="M65" s="8"/>
      <c r="N65" s="8"/>
      <c r="O65" s="8"/>
      <c r="P65" s="8"/>
      <c r="Q65" s="8"/>
      <c r="R65" s="8"/>
      <c r="S65" s="8"/>
    </row>
    <row r="66" spans="1:19" x14ac:dyDescent="0.25">
      <c r="A66" s="19"/>
      <c r="B66" s="28" t="s">
        <v>130</v>
      </c>
      <c r="C66" s="21"/>
      <c r="D66" s="22"/>
      <c r="E66" s="31"/>
      <c r="F66" s="23"/>
      <c r="G66" s="24"/>
      <c r="H66" s="23"/>
      <c r="I66" s="24"/>
      <c r="J66" s="24"/>
      <c r="K66" s="25"/>
      <c r="L66" s="6"/>
      <c r="M66" s="8"/>
      <c r="N66" s="8"/>
      <c r="O66" s="8"/>
      <c r="P66" s="8"/>
      <c r="Q66" s="8"/>
      <c r="R66" s="8"/>
      <c r="S66" s="8"/>
    </row>
    <row r="67" spans="1:19" ht="22.5" x14ac:dyDescent="0.25">
      <c r="A67" s="19">
        <f>A65+1</f>
        <v>50</v>
      </c>
      <c r="B67" s="20" t="s">
        <v>146</v>
      </c>
      <c r="C67" s="21"/>
      <c r="D67" s="22" t="s">
        <v>143</v>
      </c>
      <c r="E67" s="31">
        <v>4</v>
      </c>
      <c r="F67" s="23"/>
      <c r="G67" s="24">
        <f t="shared" ref="G67:G70" si="8">ROUND(F67*E67,2)</f>
        <v>0</v>
      </c>
      <c r="H67" s="23"/>
      <c r="I67" s="24">
        <f t="shared" ref="I67:I70" si="9">ROUND(H67*E67,2)</f>
        <v>0</v>
      </c>
      <c r="J67" s="24">
        <f t="shared" ref="J67:J70" si="10">ROUND(I67+G67,2)</f>
        <v>0</v>
      </c>
      <c r="K67" s="25"/>
      <c r="L67" s="6"/>
      <c r="M67" s="8"/>
      <c r="N67" s="8"/>
      <c r="O67" s="8"/>
      <c r="P67" s="8"/>
      <c r="Q67" s="8"/>
      <c r="R67" s="8"/>
      <c r="S67" s="8"/>
    </row>
    <row r="68" spans="1:19" ht="22.5" x14ac:dyDescent="0.25">
      <c r="A68" s="19">
        <f>A67+1</f>
        <v>51</v>
      </c>
      <c r="B68" s="20" t="s">
        <v>148</v>
      </c>
      <c r="C68" s="21"/>
      <c r="D68" s="22" t="s">
        <v>143</v>
      </c>
      <c r="E68" s="31">
        <v>4</v>
      </c>
      <c r="F68" s="23"/>
      <c r="G68" s="24">
        <f t="shared" si="8"/>
        <v>0</v>
      </c>
      <c r="H68" s="23"/>
      <c r="I68" s="24">
        <f t="shared" si="9"/>
        <v>0</v>
      </c>
      <c r="J68" s="24">
        <f t="shared" si="10"/>
        <v>0</v>
      </c>
      <c r="K68" s="25"/>
      <c r="L68" s="6"/>
      <c r="M68" s="8"/>
      <c r="N68" s="8"/>
      <c r="O68" s="8"/>
      <c r="P68" s="8"/>
      <c r="Q68" s="8"/>
      <c r="R68" s="8"/>
      <c r="S68" s="8"/>
    </row>
    <row r="69" spans="1:19" x14ac:dyDescent="0.25">
      <c r="A69" s="19">
        <f t="shared" ref="A69:A85" si="11">A68+1</f>
        <v>52</v>
      </c>
      <c r="B69" s="20" t="s">
        <v>149</v>
      </c>
      <c r="C69" s="21"/>
      <c r="D69" s="22" t="s">
        <v>143</v>
      </c>
      <c r="E69" s="31">
        <f>E77+E78*3</f>
        <v>64</v>
      </c>
      <c r="F69" s="23"/>
      <c r="G69" s="24">
        <f t="shared" si="8"/>
        <v>0</v>
      </c>
      <c r="H69" s="23"/>
      <c r="I69" s="24">
        <f t="shared" si="9"/>
        <v>0</v>
      </c>
      <c r="J69" s="24">
        <f t="shared" si="10"/>
        <v>0</v>
      </c>
      <c r="K69" s="25"/>
      <c r="L69" s="6"/>
      <c r="M69" s="8"/>
      <c r="N69" s="8"/>
      <c r="O69" s="8"/>
      <c r="P69" s="8"/>
      <c r="Q69" s="8"/>
      <c r="R69" s="8"/>
      <c r="S69" s="8"/>
    </row>
    <row r="70" spans="1:19" ht="33.75" x14ac:dyDescent="0.25">
      <c r="A70" s="19">
        <f>A69+1</f>
        <v>53</v>
      </c>
      <c r="B70" s="20" t="s">
        <v>151</v>
      </c>
      <c r="C70" s="21"/>
      <c r="D70" s="22" t="s">
        <v>143</v>
      </c>
      <c r="E70" s="31">
        <f>E69</f>
        <v>64</v>
      </c>
      <c r="F70" s="23"/>
      <c r="G70" s="24">
        <f t="shared" si="8"/>
        <v>0</v>
      </c>
      <c r="H70" s="23"/>
      <c r="I70" s="24">
        <f t="shared" si="9"/>
        <v>0</v>
      </c>
      <c r="J70" s="24">
        <f t="shared" si="10"/>
        <v>0</v>
      </c>
      <c r="K70" s="25"/>
      <c r="L70" s="6"/>
      <c r="M70" s="8"/>
      <c r="N70" s="8"/>
      <c r="O70" s="8"/>
      <c r="P70" s="8"/>
      <c r="Q70" s="8"/>
      <c r="R70" s="8"/>
      <c r="S70" s="8"/>
    </row>
    <row r="71" spans="1:19" ht="22.5" x14ac:dyDescent="0.25">
      <c r="A71" s="19">
        <f t="shared" si="11"/>
        <v>54</v>
      </c>
      <c r="B71" s="20" t="s">
        <v>65</v>
      </c>
      <c r="C71" s="21" t="s">
        <v>79</v>
      </c>
      <c r="D71" s="22" t="s">
        <v>7</v>
      </c>
      <c r="E71" s="31">
        <v>80</v>
      </c>
      <c r="F71" s="23"/>
      <c r="G71" s="24">
        <f t="shared" si="0"/>
        <v>0</v>
      </c>
      <c r="H71" s="23"/>
      <c r="I71" s="24">
        <f t="shared" si="1"/>
        <v>0</v>
      </c>
      <c r="J71" s="24">
        <f t="shared" si="2"/>
        <v>0</v>
      </c>
      <c r="K71" s="25"/>
      <c r="L71" s="6"/>
      <c r="M71" s="8"/>
      <c r="N71" s="8"/>
      <c r="O71" s="8"/>
      <c r="P71" s="8"/>
      <c r="Q71" s="8"/>
      <c r="R71" s="8"/>
      <c r="S71" s="8"/>
    </row>
    <row r="72" spans="1:19" ht="22.5" x14ac:dyDescent="0.25">
      <c r="A72" s="19">
        <f t="shared" si="11"/>
        <v>55</v>
      </c>
      <c r="B72" s="20" t="s">
        <v>66</v>
      </c>
      <c r="C72" s="21" t="s">
        <v>80</v>
      </c>
      <c r="D72" s="22" t="s">
        <v>9</v>
      </c>
      <c r="E72" s="31">
        <v>1</v>
      </c>
      <c r="F72" s="23"/>
      <c r="G72" s="24">
        <f t="shared" si="0"/>
        <v>0</v>
      </c>
      <c r="H72" s="23"/>
      <c r="I72" s="24">
        <f t="shared" si="1"/>
        <v>0</v>
      </c>
      <c r="J72" s="24">
        <f t="shared" si="2"/>
        <v>0</v>
      </c>
      <c r="K72" s="25"/>
      <c r="L72" s="6"/>
      <c r="M72" s="8"/>
      <c r="N72" s="8"/>
      <c r="O72" s="8"/>
      <c r="P72" s="8"/>
      <c r="Q72" s="8"/>
      <c r="R72" s="8"/>
      <c r="S72" s="8"/>
    </row>
    <row r="73" spans="1:19" ht="22.5" x14ac:dyDescent="0.25">
      <c r="A73" s="19">
        <f t="shared" si="11"/>
        <v>56</v>
      </c>
      <c r="B73" s="20" t="s">
        <v>67</v>
      </c>
      <c r="C73" s="21" t="s">
        <v>81</v>
      </c>
      <c r="D73" s="22" t="s">
        <v>9</v>
      </c>
      <c r="E73" s="31">
        <v>1</v>
      </c>
      <c r="F73" s="23"/>
      <c r="G73" s="24">
        <f t="shared" si="0"/>
        <v>0</v>
      </c>
      <c r="H73" s="23"/>
      <c r="I73" s="24">
        <f t="shared" si="1"/>
        <v>0</v>
      </c>
      <c r="J73" s="24">
        <f t="shared" si="2"/>
        <v>0</v>
      </c>
      <c r="K73" s="25"/>
      <c r="L73" s="6"/>
      <c r="M73" s="8"/>
      <c r="N73" s="8"/>
      <c r="O73" s="8"/>
      <c r="P73" s="8"/>
      <c r="Q73" s="8"/>
      <c r="R73" s="8"/>
      <c r="S73" s="8"/>
    </row>
    <row r="74" spans="1:19" ht="22.5" x14ac:dyDescent="0.25">
      <c r="A74" s="19">
        <f t="shared" si="11"/>
        <v>57</v>
      </c>
      <c r="B74" s="20" t="s">
        <v>68</v>
      </c>
      <c r="C74" s="21" t="s">
        <v>82</v>
      </c>
      <c r="D74" s="22" t="s">
        <v>92</v>
      </c>
      <c r="E74" s="31">
        <v>2</v>
      </c>
      <c r="F74" s="23"/>
      <c r="G74" s="24">
        <f t="shared" si="0"/>
        <v>0</v>
      </c>
      <c r="H74" s="23"/>
      <c r="I74" s="24">
        <f t="shared" si="1"/>
        <v>0</v>
      </c>
      <c r="J74" s="24">
        <f t="shared" si="2"/>
        <v>0</v>
      </c>
      <c r="K74" s="25"/>
      <c r="L74" s="6"/>
      <c r="M74" s="8"/>
      <c r="N74" s="8"/>
      <c r="O74" s="8"/>
      <c r="P74" s="8"/>
      <c r="Q74" s="8"/>
      <c r="R74" s="8"/>
      <c r="S74" s="8"/>
    </row>
    <row r="75" spans="1:19" ht="22.5" x14ac:dyDescent="0.25">
      <c r="A75" s="19">
        <f t="shared" si="11"/>
        <v>58</v>
      </c>
      <c r="B75" s="20" t="s">
        <v>69</v>
      </c>
      <c r="C75" s="21" t="s">
        <v>83</v>
      </c>
      <c r="D75" s="22" t="s">
        <v>92</v>
      </c>
      <c r="E75" s="31">
        <v>2</v>
      </c>
      <c r="F75" s="23"/>
      <c r="G75" s="24">
        <f t="shared" si="0"/>
        <v>0</v>
      </c>
      <c r="H75" s="23"/>
      <c r="I75" s="24">
        <f t="shared" si="1"/>
        <v>0</v>
      </c>
      <c r="J75" s="24">
        <f t="shared" si="2"/>
        <v>0</v>
      </c>
      <c r="K75" s="25"/>
      <c r="L75" s="6"/>
      <c r="M75" s="8"/>
      <c r="N75" s="8"/>
      <c r="O75" s="8"/>
      <c r="P75" s="8"/>
      <c r="Q75" s="8"/>
      <c r="R75" s="8"/>
      <c r="S75" s="8"/>
    </row>
    <row r="76" spans="1:19" ht="22.5" x14ac:dyDescent="0.25">
      <c r="A76" s="19">
        <f t="shared" si="11"/>
        <v>59</v>
      </c>
      <c r="B76" s="20" t="s">
        <v>70</v>
      </c>
      <c r="C76" s="21" t="s">
        <v>84</v>
      </c>
      <c r="D76" s="22" t="s">
        <v>92</v>
      </c>
      <c r="E76" s="31">
        <v>2</v>
      </c>
      <c r="F76" s="23"/>
      <c r="G76" s="24">
        <f t="shared" si="0"/>
        <v>0</v>
      </c>
      <c r="H76" s="23"/>
      <c r="I76" s="24">
        <f t="shared" si="1"/>
        <v>0</v>
      </c>
      <c r="J76" s="24">
        <f t="shared" si="2"/>
        <v>0</v>
      </c>
      <c r="K76" s="25"/>
      <c r="L76" s="6"/>
      <c r="M76" s="8"/>
      <c r="N76" s="8"/>
      <c r="O76" s="8"/>
      <c r="P76" s="8"/>
      <c r="Q76" s="8"/>
      <c r="R76" s="8"/>
      <c r="S76" s="8"/>
    </row>
    <row r="77" spans="1:19" ht="22.5" x14ac:dyDescent="0.25">
      <c r="A77" s="19">
        <f t="shared" si="11"/>
        <v>60</v>
      </c>
      <c r="B77" s="20" t="s">
        <v>71</v>
      </c>
      <c r="C77" s="21" t="s">
        <v>85</v>
      </c>
      <c r="D77" s="22" t="s">
        <v>7</v>
      </c>
      <c r="E77" s="31">
        <v>10</v>
      </c>
      <c r="F77" s="23"/>
      <c r="G77" s="24">
        <f t="shared" si="0"/>
        <v>0</v>
      </c>
      <c r="H77" s="23"/>
      <c r="I77" s="24">
        <f t="shared" si="1"/>
        <v>0</v>
      </c>
      <c r="J77" s="24">
        <f t="shared" si="2"/>
        <v>0</v>
      </c>
      <c r="K77" s="25"/>
      <c r="L77" s="6"/>
      <c r="M77" s="8"/>
      <c r="N77" s="8"/>
      <c r="O77" s="8"/>
      <c r="P77" s="8"/>
      <c r="Q77" s="8"/>
      <c r="R77" s="8"/>
      <c r="S77" s="8"/>
    </row>
    <row r="78" spans="1:19" ht="22.5" x14ac:dyDescent="0.25">
      <c r="A78" s="19">
        <f t="shared" si="11"/>
        <v>61</v>
      </c>
      <c r="B78" s="20" t="s">
        <v>150</v>
      </c>
      <c r="C78" s="21" t="s">
        <v>86</v>
      </c>
      <c r="D78" s="22" t="s">
        <v>9</v>
      </c>
      <c r="E78" s="31">
        <v>18</v>
      </c>
      <c r="F78" s="23"/>
      <c r="G78" s="24">
        <f t="shared" si="0"/>
        <v>0</v>
      </c>
      <c r="H78" s="23"/>
      <c r="I78" s="24">
        <f t="shared" si="1"/>
        <v>0</v>
      </c>
      <c r="J78" s="24">
        <f t="shared" si="2"/>
        <v>0</v>
      </c>
      <c r="K78" s="25"/>
      <c r="L78" s="6"/>
      <c r="M78" s="8"/>
      <c r="N78" s="8"/>
      <c r="O78" s="8"/>
      <c r="P78" s="8"/>
      <c r="Q78" s="8"/>
      <c r="R78" s="8"/>
      <c r="S78" s="8"/>
    </row>
    <row r="79" spans="1:19" ht="22.5" x14ac:dyDescent="0.25">
      <c r="A79" s="19">
        <f t="shared" si="11"/>
        <v>62</v>
      </c>
      <c r="B79" s="20" t="s">
        <v>72</v>
      </c>
      <c r="C79" s="21">
        <v>54920</v>
      </c>
      <c r="D79" s="22" t="s">
        <v>9</v>
      </c>
      <c r="E79" s="31">
        <v>5</v>
      </c>
      <c r="F79" s="23"/>
      <c r="G79" s="24">
        <f t="shared" si="0"/>
        <v>0</v>
      </c>
      <c r="H79" s="23"/>
      <c r="I79" s="24">
        <f t="shared" si="1"/>
        <v>0</v>
      </c>
      <c r="J79" s="24">
        <f t="shared" si="2"/>
        <v>0</v>
      </c>
      <c r="K79" s="25"/>
      <c r="L79" s="6"/>
      <c r="M79" s="8"/>
      <c r="N79" s="8"/>
      <c r="O79" s="8"/>
      <c r="P79" s="8"/>
      <c r="Q79" s="8"/>
      <c r="R79" s="8"/>
      <c r="S79" s="8"/>
    </row>
    <row r="80" spans="1:19" ht="22.5" x14ac:dyDescent="0.25">
      <c r="A80" s="19">
        <f t="shared" si="11"/>
        <v>63</v>
      </c>
      <c r="B80" s="20" t="s">
        <v>73</v>
      </c>
      <c r="C80" s="21" t="s">
        <v>87</v>
      </c>
      <c r="D80" s="22" t="s">
        <v>9</v>
      </c>
      <c r="E80" s="31">
        <v>20</v>
      </c>
      <c r="F80" s="23"/>
      <c r="G80" s="24">
        <f t="shared" si="0"/>
        <v>0</v>
      </c>
      <c r="H80" s="23"/>
      <c r="I80" s="24">
        <f t="shared" si="1"/>
        <v>0</v>
      </c>
      <c r="J80" s="24">
        <f t="shared" si="2"/>
        <v>0</v>
      </c>
      <c r="K80" s="25"/>
      <c r="L80" s="6"/>
      <c r="M80" s="8"/>
      <c r="N80" s="8"/>
      <c r="O80" s="8"/>
      <c r="P80" s="8"/>
      <c r="Q80" s="8"/>
      <c r="R80" s="8"/>
      <c r="S80" s="8"/>
    </row>
    <row r="81" spans="1:21" x14ac:dyDescent="0.25">
      <c r="A81" s="19">
        <f t="shared" si="11"/>
        <v>64</v>
      </c>
      <c r="B81" s="20" t="s">
        <v>74</v>
      </c>
      <c r="C81" s="21" t="s">
        <v>88</v>
      </c>
      <c r="D81" s="22" t="s">
        <v>9</v>
      </c>
      <c r="E81" s="31">
        <v>10</v>
      </c>
      <c r="F81" s="23"/>
      <c r="G81" s="24">
        <f t="shared" si="0"/>
        <v>0</v>
      </c>
      <c r="H81" s="23"/>
      <c r="I81" s="24">
        <f t="shared" si="1"/>
        <v>0</v>
      </c>
      <c r="J81" s="24">
        <f t="shared" si="2"/>
        <v>0</v>
      </c>
      <c r="K81" s="25"/>
      <c r="L81" s="6"/>
      <c r="M81" s="8"/>
      <c r="N81" s="8"/>
      <c r="O81" s="8"/>
      <c r="P81" s="8"/>
      <c r="Q81" s="8"/>
      <c r="R81" s="8"/>
      <c r="S81" s="8"/>
    </row>
    <row r="82" spans="1:21" x14ac:dyDescent="0.25">
      <c r="A82" s="19">
        <f t="shared" si="11"/>
        <v>65</v>
      </c>
      <c r="B82" s="20" t="s">
        <v>75</v>
      </c>
      <c r="C82" s="21" t="s">
        <v>89</v>
      </c>
      <c r="D82" s="22" t="s">
        <v>9</v>
      </c>
      <c r="E82" s="31">
        <v>2</v>
      </c>
      <c r="F82" s="23"/>
      <c r="G82" s="24">
        <f t="shared" si="0"/>
        <v>0</v>
      </c>
      <c r="H82" s="23"/>
      <c r="I82" s="24">
        <f t="shared" si="1"/>
        <v>0</v>
      </c>
      <c r="J82" s="24">
        <f t="shared" si="2"/>
        <v>0</v>
      </c>
      <c r="K82" s="25"/>
      <c r="L82" s="6"/>
      <c r="M82" s="8"/>
      <c r="N82" s="8"/>
      <c r="O82" s="8"/>
      <c r="P82" s="8"/>
      <c r="Q82" s="8"/>
      <c r="R82" s="8"/>
      <c r="S82" s="8"/>
    </row>
    <row r="83" spans="1:21" x14ac:dyDescent="0.25">
      <c r="A83" s="19">
        <f t="shared" si="11"/>
        <v>66</v>
      </c>
      <c r="B83" s="20" t="s">
        <v>76</v>
      </c>
      <c r="C83" s="21"/>
      <c r="D83" s="22" t="s">
        <v>9</v>
      </c>
      <c r="E83" s="31">
        <v>10</v>
      </c>
      <c r="F83" s="23"/>
      <c r="G83" s="24">
        <f t="shared" si="0"/>
        <v>0</v>
      </c>
      <c r="H83" s="23"/>
      <c r="I83" s="24">
        <f t="shared" si="1"/>
        <v>0</v>
      </c>
      <c r="J83" s="24">
        <f t="shared" si="2"/>
        <v>0</v>
      </c>
      <c r="K83" s="25"/>
      <c r="L83" s="6"/>
      <c r="M83" s="8"/>
      <c r="N83" s="8"/>
      <c r="O83" s="8"/>
      <c r="P83" s="8"/>
      <c r="Q83" s="8"/>
      <c r="R83" s="8"/>
      <c r="S83" s="8"/>
    </row>
    <row r="84" spans="1:21" x14ac:dyDescent="0.25">
      <c r="A84" s="19">
        <f t="shared" si="11"/>
        <v>67</v>
      </c>
      <c r="B84" s="20" t="s">
        <v>77</v>
      </c>
      <c r="C84" s="21" t="s">
        <v>90</v>
      </c>
      <c r="D84" s="22" t="s">
        <v>9</v>
      </c>
      <c r="E84" s="31">
        <v>1</v>
      </c>
      <c r="F84" s="23"/>
      <c r="G84" s="24">
        <f t="shared" si="0"/>
        <v>0</v>
      </c>
      <c r="H84" s="23"/>
      <c r="I84" s="24">
        <f t="shared" si="1"/>
        <v>0</v>
      </c>
      <c r="J84" s="24">
        <f t="shared" si="2"/>
        <v>0</v>
      </c>
      <c r="K84" s="25"/>
      <c r="L84" s="6"/>
      <c r="M84" s="8"/>
      <c r="N84" s="8"/>
      <c r="O84" s="8"/>
      <c r="P84" s="8"/>
      <c r="Q84" s="8"/>
      <c r="R84" s="8"/>
      <c r="S84" s="8"/>
    </row>
    <row r="85" spans="1:21" x14ac:dyDescent="0.25">
      <c r="A85" s="19">
        <f t="shared" si="11"/>
        <v>68</v>
      </c>
      <c r="B85" s="20" t="s">
        <v>78</v>
      </c>
      <c r="C85" s="21" t="s">
        <v>91</v>
      </c>
      <c r="D85" s="22" t="s">
        <v>9</v>
      </c>
      <c r="E85" s="31">
        <v>1</v>
      </c>
      <c r="F85" s="23"/>
      <c r="G85" s="24">
        <f t="shared" si="0"/>
        <v>0</v>
      </c>
      <c r="H85" s="23"/>
      <c r="I85" s="24">
        <f t="shared" si="1"/>
        <v>0</v>
      </c>
      <c r="J85" s="24">
        <f t="shared" si="2"/>
        <v>0</v>
      </c>
      <c r="K85" s="25"/>
      <c r="L85" s="6"/>
      <c r="M85" s="8"/>
      <c r="N85" s="8"/>
      <c r="O85" s="8"/>
      <c r="P85" s="8"/>
      <c r="Q85" s="8"/>
      <c r="R85" s="8"/>
      <c r="S85" s="8"/>
    </row>
    <row r="86" spans="1:21" s="11" customFormat="1" ht="21" x14ac:dyDescent="0.25">
      <c r="A86" s="32"/>
      <c r="B86" s="33" t="s">
        <v>134</v>
      </c>
      <c r="C86" s="38"/>
      <c r="D86" s="34"/>
      <c r="E86" s="35"/>
      <c r="F86" s="36"/>
      <c r="G86" s="37">
        <f>SUM(G52:G85)</f>
        <v>0</v>
      </c>
      <c r="H86" s="37"/>
      <c r="I86" s="37">
        <f>SUM(I52:I85)</f>
        <v>0</v>
      </c>
      <c r="J86" s="37">
        <f>SUM(J52:J85)</f>
        <v>0</v>
      </c>
      <c r="K86" s="16"/>
      <c r="L86" s="9"/>
      <c r="M86" s="10"/>
      <c r="N86" s="10"/>
      <c r="O86" s="10"/>
      <c r="P86" s="10"/>
      <c r="Q86" s="10"/>
      <c r="R86" s="10"/>
      <c r="S86" s="10"/>
    </row>
    <row r="87" spans="1:21" x14ac:dyDescent="0.25">
      <c r="A87" s="19"/>
      <c r="B87" s="33" t="s">
        <v>132</v>
      </c>
      <c r="C87" s="21"/>
      <c r="D87" s="22"/>
      <c r="E87" s="31"/>
      <c r="F87" s="23"/>
      <c r="G87" s="24"/>
      <c r="H87" s="23"/>
      <c r="I87" s="24"/>
      <c r="J87" s="24"/>
      <c r="K87" s="25"/>
      <c r="L87" s="6"/>
      <c r="M87" s="8"/>
      <c r="N87" s="8"/>
      <c r="O87" s="8"/>
      <c r="P87" s="8"/>
      <c r="Q87" s="8"/>
      <c r="R87" s="8"/>
      <c r="S87" s="8"/>
    </row>
    <row r="88" spans="1:21" x14ac:dyDescent="0.25">
      <c r="A88" s="19">
        <f>A85+1</f>
        <v>69</v>
      </c>
      <c r="B88" s="20" t="s">
        <v>131</v>
      </c>
      <c r="C88" s="20"/>
      <c r="D88" s="22" t="s">
        <v>105</v>
      </c>
      <c r="E88" s="31">
        <v>1</v>
      </c>
      <c r="F88" s="23"/>
      <c r="G88" s="24">
        <f t="shared" si="0"/>
        <v>0</v>
      </c>
      <c r="H88" s="23"/>
      <c r="I88" s="24">
        <f t="shared" si="1"/>
        <v>0</v>
      </c>
      <c r="J88" s="24">
        <f t="shared" si="2"/>
        <v>0</v>
      </c>
      <c r="K88" s="25"/>
      <c r="L88" s="6"/>
      <c r="M88" s="8"/>
      <c r="N88" s="8"/>
      <c r="O88" s="8"/>
      <c r="P88" s="8"/>
      <c r="Q88" s="8"/>
      <c r="R88" s="8"/>
      <c r="S88" s="8"/>
    </row>
    <row r="89" spans="1:21" s="11" customFormat="1" ht="21" x14ac:dyDescent="0.25">
      <c r="A89" s="39"/>
      <c r="B89" s="33" t="s">
        <v>135</v>
      </c>
      <c r="C89" s="33"/>
      <c r="D89" s="34"/>
      <c r="E89" s="35"/>
      <c r="F89" s="37"/>
      <c r="G89" s="37">
        <f t="shared" ref="G89:I89" si="12">SUM(G88)</f>
        <v>0</v>
      </c>
      <c r="H89" s="37"/>
      <c r="I89" s="37">
        <f t="shared" si="12"/>
        <v>0</v>
      </c>
      <c r="J89" s="37">
        <f>SUM(J88)</f>
        <v>0</v>
      </c>
      <c r="K89" s="16"/>
      <c r="L89" s="9"/>
      <c r="M89" s="10"/>
      <c r="N89" s="10"/>
      <c r="O89" s="10"/>
      <c r="P89" s="10"/>
      <c r="Q89" s="10"/>
      <c r="R89" s="10"/>
      <c r="S89" s="10"/>
    </row>
    <row r="90" spans="1:21" x14ac:dyDescent="0.25">
      <c r="A90" s="40"/>
      <c r="B90" s="41" t="s">
        <v>136</v>
      </c>
      <c r="C90" s="41"/>
      <c r="D90" s="42"/>
      <c r="E90" s="37"/>
      <c r="F90" s="37"/>
      <c r="G90" s="37">
        <f>G49+G86+G89</f>
        <v>0</v>
      </c>
      <c r="H90" s="37"/>
      <c r="I90" s="37">
        <f>I49+I86+I89</f>
        <v>0</v>
      </c>
      <c r="J90" s="37">
        <f>J49+J86+J89</f>
        <v>0</v>
      </c>
      <c r="K90" s="43"/>
      <c r="L90" s="5"/>
      <c r="M90" s="8"/>
      <c r="N90" s="8"/>
      <c r="O90" s="8"/>
      <c r="P90" s="8"/>
      <c r="Q90" s="8"/>
      <c r="R90" s="8"/>
      <c r="S90" s="8"/>
      <c r="T90" s="8"/>
      <c r="U90" s="8"/>
    </row>
    <row r="91" spans="1:21" s="11" customFormat="1" x14ac:dyDescent="0.25">
      <c r="A91" s="39"/>
      <c r="B91" s="33" t="s">
        <v>137</v>
      </c>
      <c r="C91" s="33"/>
      <c r="D91" s="34"/>
      <c r="E91" s="35"/>
      <c r="F91" s="37"/>
      <c r="G91" s="37"/>
      <c r="H91" s="37"/>
      <c r="I91" s="37"/>
      <c r="J91" s="37">
        <f>ROUND(J90*20%,2)</f>
        <v>0</v>
      </c>
      <c r="K91" s="16"/>
      <c r="L91" s="9"/>
      <c r="M91" s="10"/>
      <c r="N91" s="10"/>
      <c r="O91" s="10"/>
      <c r="P91" s="10"/>
      <c r="Q91" s="10"/>
      <c r="R91" s="10"/>
      <c r="S91" s="10"/>
    </row>
    <row r="92" spans="1:21" s="11" customFormat="1" x14ac:dyDescent="0.25">
      <c r="A92" s="39"/>
      <c r="B92" s="33" t="s">
        <v>138</v>
      </c>
      <c r="C92" s="33"/>
      <c r="D92" s="34"/>
      <c r="E92" s="35"/>
      <c r="F92" s="37"/>
      <c r="G92" s="37"/>
      <c r="H92" s="37"/>
      <c r="I92" s="37"/>
      <c r="J92" s="37">
        <f>J90+J91</f>
        <v>0</v>
      </c>
      <c r="K92" s="16"/>
      <c r="L92" s="9"/>
      <c r="M92" s="10"/>
      <c r="N92" s="10"/>
      <c r="O92" s="10"/>
      <c r="P92" s="10"/>
      <c r="Q92" s="10"/>
      <c r="R92" s="10"/>
      <c r="S92" s="10"/>
    </row>
    <row r="93" spans="1:21" ht="45" customHeight="1" x14ac:dyDescent="0.25">
      <c r="A93" s="63"/>
      <c r="B93" s="64"/>
      <c r="C93" s="64"/>
      <c r="D93" s="64"/>
      <c r="E93" s="64"/>
      <c r="F93" s="64"/>
      <c r="G93" s="64"/>
      <c r="H93" s="64"/>
      <c r="I93" s="64"/>
      <c r="J93" s="64"/>
    </row>
    <row r="94" spans="1:21" s="1" customFormat="1" ht="15.75" x14ac:dyDescent="0.2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45"/>
    </row>
    <row r="95" spans="1:21" s="1" customFormat="1" ht="15.75" x14ac:dyDescent="0.25">
      <c r="A95" s="46"/>
      <c r="B95" s="47"/>
      <c r="C95" s="44"/>
      <c r="D95" s="44"/>
      <c r="E95" s="48"/>
      <c r="F95" s="48"/>
      <c r="G95" s="48"/>
      <c r="H95" s="48"/>
      <c r="I95" s="48"/>
      <c r="J95" s="48"/>
      <c r="K95" s="49"/>
    </row>
    <row r="96" spans="1:21" s="2" customFormat="1" ht="15.75" x14ac:dyDescent="0.25">
      <c r="A96" s="66" t="s">
        <v>4</v>
      </c>
      <c r="B96" s="67"/>
      <c r="C96" s="50"/>
      <c r="D96" s="49"/>
      <c r="E96" s="51"/>
      <c r="F96" s="51"/>
      <c r="G96" s="68" t="s">
        <v>5</v>
      </c>
      <c r="H96" s="69"/>
      <c r="I96" s="69"/>
      <c r="J96" s="69"/>
      <c r="K96" s="52"/>
    </row>
    <row r="97" spans="1:11" s="2" customFormat="1" ht="15.75" x14ac:dyDescent="0.25">
      <c r="A97" s="53"/>
      <c r="B97" s="47"/>
      <c r="C97" s="44"/>
      <c r="D97" s="44"/>
      <c r="E97" s="51"/>
      <c r="F97" s="51"/>
      <c r="G97" s="51"/>
      <c r="H97" s="51"/>
      <c r="I97" s="51"/>
      <c r="J97" s="51"/>
      <c r="K97" s="52"/>
    </row>
    <row r="98" spans="1:11" s="2" customFormat="1" ht="15.75" x14ac:dyDescent="0.25">
      <c r="A98" s="70"/>
      <c r="B98" s="67"/>
      <c r="C98" s="50"/>
      <c r="D98" s="49"/>
      <c r="E98" s="51"/>
      <c r="F98" s="51"/>
      <c r="G98" s="71"/>
      <c r="H98" s="69"/>
      <c r="I98" s="69"/>
      <c r="J98" s="69"/>
      <c r="K98" s="52"/>
    </row>
    <row r="99" spans="1:11" s="2" customFormat="1" ht="15.75" x14ac:dyDescent="0.25">
      <c r="A99" s="53"/>
      <c r="B99" s="54"/>
      <c r="C99" s="55"/>
      <c r="D99" s="55"/>
      <c r="E99" s="51"/>
      <c r="F99" s="51"/>
      <c r="G99" s="51"/>
      <c r="H99" s="51"/>
      <c r="I99" s="51"/>
      <c r="J99" s="51"/>
      <c r="K99" s="52"/>
    </row>
    <row r="100" spans="1:11" s="2" customFormat="1" ht="15.75" x14ac:dyDescent="0.25">
      <c r="A100" s="70"/>
      <c r="B100" s="67"/>
      <c r="C100" s="50"/>
      <c r="D100" s="49"/>
      <c r="E100" s="51"/>
      <c r="F100" s="51"/>
      <c r="G100" s="71"/>
      <c r="H100" s="69"/>
      <c r="I100" s="69"/>
      <c r="J100" s="69"/>
      <c r="K100" s="52"/>
    </row>
    <row r="101" spans="1:11" s="2" customFormat="1" ht="15.75" x14ac:dyDescent="0.25">
      <c r="A101" s="53"/>
      <c r="B101" s="56"/>
      <c r="C101" s="52"/>
      <c r="D101" s="52"/>
      <c r="E101" s="51"/>
      <c r="F101" s="51"/>
      <c r="G101" s="51"/>
      <c r="H101" s="51"/>
      <c r="I101" s="51"/>
      <c r="J101" s="51"/>
      <c r="K101" s="52"/>
    </row>
    <row r="110" spans="1:11" x14ac:dyDescent="0.25">
      <c r="K110" s="15" t="s">
        <v>10</v>
      </c>
    </row>
  </sheetData>
  <autoFilter ref="A8:J92" xr:uid="{00000000-0009-0000-0000-000000000000}"/>
  <mergeCells count="20">
    <mergeCell ref="A100:B100"/>
    <mergeCell ref="G100:J100"/>
    <mergeCell ref="H7:I7"/>
    <mergeCell ref="J7:J8"/>
    <mergeCell ref="A93:J93"/>
    <mergeCell ref="A94:J94"/>
    <mergeCell ref="A96:B96"/>
    <mergeCell ref="G96:J96"/>
    <mergeCell ref="A98:B98"/>
    <mergeCell ref="G98:J98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K7:K8"/>
  </mergeCells>
  <printOptions horizontalCentered="1"/>
  <pageMargins left="0.39370078740157483" right="0.19685039370078741" top="0.94488188976377963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ТХ+ЭОМ</vt:lpstr>
      <vt:lpstr>'ТХ+ЭОМ'!Заголовки_для_печати</vt:lpstr>
      <vt:lpstr>'ТХ+ЭОМ'!Область_печати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Кравчук Ирина Александровна</cp:lastModifiedBy>
  <cp:lastPrinted>2024-11-08T07:15:24Z</cp:lastPrinted>
  <dcterms:created xsi:type="dcterms:W3CDTF">2021-04-10T05:38:02Z</dcterms:created>
  <dcterms:modified xsi:type="dcterms:W3CDTF">2024-11-18T09:13:30Z</dcterms:modified>
</cp:coreProperties>
</file>