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B14AE3C-E7BE-4D8F-99C6-5BE51076608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definedNames>
    <definedName name="_xlnm.Print_Titles" localSheetId="0">Лист1!$4:$5</definedName>
    <definedName name="_xlnm.Print_Area" localSheetId="0">Лист1!$A$1:$D$17</definedName>
  </definedNames>
  <calcPr calcId="191029" iterate="1"/>
</workbook>
</file>

<file path=xl/calcChain.xml><?xml version="1.0" encoding="utf-8"?>
<calcChain xmlns="http://schemas.openxmlformats.org/spreadsheetml/2006/main">
  <c r="C14" i="1" l="1"/>
  <c r="C13" i="1"/>
  <c r="B6" i="1" l="1"/>
  <c r="C12" i="1" l="1"/>
  <c r="C9" i="1"/>
  <c r="C11" i="1" l="1"/>
  <c r="C15" i="1" s="1"/>
  <c r="C16" i="1" s="1"/>
  <c r="C17" i="1" s="1"/>
  <c r="C18" i="1" l="1"/>
</calcChain>
</file>

<file path=xl/sharedStrings.xml><?xml version="1.0" encoding="utf-8"?>
<sst xmlns="http://schemas.openxmlformats.org/spreadsheetml/2006/main" count="26" uniqueCount="23">
  <si>
    <t>Показатель</t>
  </si>
  <si>
    <t>Рекомендуемые параметры</t>
  </si>
  <si>
    <t>Примечание</t>
  </si>
  <si>
    <t>количество</t>
  </si>
  <si>
    <t>Сумма (руб)</t>
  </si>
  <si>
    <t>Трудоемкость (чел*час), в т.ч.</t>
  </si>
  <si>
    <t>Х</t>
  </si>
  <si>
    <t>количество человек</t>
  </si>
  <si>
    <t>количество рабочих дней</t>
  </si>
  <si>
    <t>Заработная плата основных рабочих</t>
  </si>
  <si>
    <t>По данным Росстата для данного региона вида деятельности (https://www.audit-it.ru/inform/zarplata/)</t>
  </si>
  <si>
    <t>ФОТ</t>
  </si>
  <si>
    <t>Заработная плата+отчисления (допускается показывать раздельно)</t>
  </si>
  <si>
    <t>Материальные затраты:</t>
  </si>
  <si>
    <t>Стоимость основных материалов и затраты на используемые механизмы</t>
  </si>
  <si>
    <t>Накладные расходы (от ФОТ)</t>
  </si>
  <si>
    <t>Плановые накопления (от сметы)</t>
  </si>
  <si>
    <t>ИТОГО</t>
  </si>
  <si>
    <t>Всего с НДС</t>
  </si>
  <si>
    <t>Отрасль – Строительство зданий (ОКВЭД 41). В зависимости от вида работ и места работ могут применяться коэффициенты</t>
  </si>
  <si>
    <t xml:space="preserve">Расчет стоимости работ по ремонту мест общего пользования производственных помещений. на АО «Невьянский цементник». </t>
  </si>
  <si>
    <t>· Материалы</t>
  </si>
  <si>
    <t>· Механизмы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</si>
</sst>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</cellStyleXfs>
  <cellXfs count="44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43" fontId="5" fillId="0" borderId="8" xfId="1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7" fillId="0" borderId="11" xfId="2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center" wrapText="1"/>
    </xf>
    <xf numFmtId="4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5" fillId="0" borderId="17" xfId="1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left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3" fontId="3" fillId="0" borderId="20" xfId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43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43" fontId="3" fillId="0" borderId="0" xfId="1" applyFont="1" applyFill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43" fontId="5" fillId="0" borderId="8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justify" vertical="center" wrapText="1"/>
    </xf>
    <xf numFmtId="43" fontId="8" fillId="0" borderId="6" xfId="1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vertical="center" wrapText="1"/>
    </xf>
    <xf numFmtId="43" fontId="3" fillId="0" borderId="6" xfId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justify" vertical="center" wrapText="1"/>
    </xf>
  </cellXfs>
  <cellStyles count="21">
    <cellStyle name="20% - Акцент1" xfId="3" xr:uid="{00000000-0005-0000-0000-000000000000}"/>
    <cellStyle name="20% - Акцент2" xfId="4" xr:uid="{00000000-0005-0000-0000-000001000000}"/>
    <cellStyle name="20% - Акцент3" xfId="5" xr:uid="{00000000-0005-0000-0000-000002000000}"/>
    <cellStyle name="20% - Акцент4" xfId="6" xr:uid="{00000000-0005-0000-0000-000003000000}"/>
    <cellStyle name="20% - Акцент5" xfId="7" xr:uid="{00000000-0005-0000-0000-000004000000}"/>
    <cellStyle name="20% - Акцент6" xfId="8" xr:uid="{00000000-0005-0000-0000-000005000000}"/>
    <cellStyle name="40% - Акцент1" xfId="9" xr:uid="{00000000-0005-0000-0000-000006000000}"/>
    <cellStyle name="40% - Акцент2" xfId="10" xr:uid="{00000000-0005-0000-0000-000007000000}"/>
    <cellStyle name="40% - Акцент3" xfId="11" xr:uid="{00000000-0005-0000-0000-000008000000}"/>
    <cellStyle name="40% - Акцент4" xfId="12" xr:uid="{00000000-0005-0000-0000-000009000000}"/>
    <cellStyle name="40% - Акцент5" xfId="13" xr:uid="{00000000-0005-0000-0000-00000A000000}"/>
    <cellStyle name="40% - Акцент6" xfId="14" xr:uid="{00000000-0005-0000-0000-00000B000000}"/>
    <cellStyle name="60% - Акцент1" xfId="15" xr:uid="{00000000-0005-0000-0000-00000C000000}"/>
    <cellStyle name="60% - Акцент2" xfId="16" xr:uid="{00000000-0005-0000-0000-00000D000000}"/>
    <cellStyle name="60% - Акцент3" xfId="17" xr:uid="{00000000-0005-0000-0000-00000E000000}"/>
    <cellStyle name="60% - Акцент4" xfId="18" xr:uid="{00000000-0005-0000-0000-00000F000000}"/>
    <cellStyle name="60% - Акцент5" xfId="19" xr:uid="{00000000-0005-0000-0000-000010000000}"/>
    <cellStyle name="60% - Акцент6" xfId="20" xr:uid="{00000000-0005-0000-0000-000011000000}"/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dit-it.ru/inform/zarpl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zoomScale="87" zoomScaleNormal="87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RowHeight="15.75" x14ac:dyDescent="0.25"/>
  <cols>
    <col min="1" max="1" width="30.42578125" style="24" customWidth="1"/>
    <col min="2" max="2" width="15.5703125" style="1" customWidth="1"/>
    <col min="3" max="3" width="20.140625" style="1" bestFit="1" customWidth="1"/>
    <col min="4" max="4" width="47.7109375" style="1" customWidth="1"/>
    <col min="5" max="5" width="15.5703125" style="1" bestFit="1" customWidth="1"/>
    <col min="6" max="16384" width="9.140625" style="1"/>
  </cols>
  <sheetData>
    <row r="2" spans="1:5" ht="34.5" customHeight="1" x14ac:dyDescent="0.25">
      <c r="A2" s="36" t="s">
        <v>20</v>
      </c>
      <c r="B2" s="36"/>
      <c r="C2" s="36"/>
      <c r="D2" s="36"/>
    </row>
    <row r="3" spans="1:5" ht="16.5" thickBot="1" x14ac:dyDescent="0.3"/>
    <row r="4" spans="1:5" ht="31.5" customHeight="1" thickBot="1" x14ac:dyDescent="0.3">
      <c r="A4" s="37" t="s">
        <v>0</v>
      </c>
      <c r="B4" s="39" t="s">
        <v>1</v>
      </c>
      <c r="C4" s="40"/>
      <c r="D4" s="37" t="s">
        <v>2</v>
      </c>
    </row>
    <row r="5" spans="1:5" ht="16.5" thickBot="1" x14ac:dyDescent="0.3">
      <c r="A5" s="38"/>
      <c r="B5" s="2" t="s">
        <v>3</v>
      </c>
      <c r="C5" s="2" t="s">
        <v>4</v>
      </c>
      <c r="D5" s="38"/>
    </row>
    <row r="6" spans="1:5" ht="31.5" x14ac:dyDescent="0.25">
      <c r="A6" s="3" t="s">
        <v>5</v>
      </c>
      <c r="B6" s="27">
        <f>2793.08+4419.81</f>
        <v>7212.89</v>
      </c>
      <c r="C6" s="4"/>
      <c r="D6" s="5"/>
    </row>
    <row r="7" spans="1:5" x14ac:dyDescent="0.25">
      <c r="A7" s="6" t="s">
        <v>7</v>
      </c>
      <c r="B7" s="7"/>
      <c r="C7" s="8" t="s">
        <v>6</v>
      </c>
      <c r="D7" s="9"/>
    </row>
    <row r="8" spans="1:5" x14ac:dyDescent="0.25">
      <c r="A8" s="6" t="s">
        <v>8</v>
      </c>
      <c r="B8" s="7"/>
      <c r="C8" s="8" t="s">
        <v>6</v>
      </c>
      <c r="D8" s="9"/>
    </row>
    <row r="9" spans="1:5" ht="47.25" x14ac:dyDescent="0.25">
      <c r="A9" s="41" t="s">
        <v>9</v>
      </c>
      <c r="B9" s="42" t="s">
        <v>6</v>
      </c>
      <c r="C9" s="43">
        <f>1080*B6</f>
        <v>7789921.2000000002</v>
      </c>
      <c r="D9" s="10" t="s">
        <v>10</v>
      </c>
    </row>
    <row r="10" spans="1:5" ht="49.5" customHeight="1" x14ac:dyDescent="0.25">
      <c r="A10" s="41"/>
      <c r="B10" s="42"/>
      <c r="C10" s="43"/>
      <c r="D10" s="9" t="s">
        <v>19</v>
      </c>
    </row>
    <row r="11" spans="1:5" ht="32.25" thickBot="1" x14ac:dyDescent="0.3">
      <c r="A11" s="29" t="s">
        <v>11</v>
      </c>
      <c r="B11" s="12" t="s">
        <v>6</v>
      </c>
      <c r="C11" s="30">
        <f>C9+C9*30.2%</f>
        <v>10142477.4024</v>
      </c>
      <c r="D11" s="11" t="s">
        <v>12</v>
      </c>
    </row>
    <row r="12" spans="1:5" ht="15.75" customHeight="1" x14ac:dyDescent="0.25">
      <c r="A12" s="26" t="s">
        <v>13</v>
      </c>
      <c r="B12" s="7"/>
      <c r="C12" s="31">
        <f>SUM(C13:C14)</f>
        <v>7574291.0299999993</v>
      </c>
      <c r="D12" s="34" t="s">
        <v>14</v>
      </c>
    </row>
    <row r="13" spans="1:5" s="14" customFormat="1" x14ac:dyDescent="0.25">
      <c r="A13" s="12" t="s">
        <v>21</v>
      </c>
      <c r="B13" s="28"/>
      <c r="C13" s="32">
        <f>1894579.51+5551314.56</f>
        <v>7445894.0699999994</v>
      </c>
      <c r="D13" s="35"/>
      <c r="E13" s="13"/>
    </row>
    <row r="14" spans="1:5" s="14" customFormat="1" ht="16.5" thickBot="1" x14ac:dyDescent="0.3">
      <c r="A14" s="12" t="s">
        <v>22</v>
      </c>
      <c r="B14" s="12"/>
      <c r="C14" s="33">
        <f>39865.73+88531.23</f>
        <v>128396.95999999999</v>
      </c>
      <c r="D14" s="35"/>
    </row>
    <row r="15" spans="1:5" ht="32.25" thickBot="1" x14ac:dyDescent="0.3">
      <c r="A15" s="17" t="s">
        <v>15</v>
      </c>
      <c r="B15" s="18">
        <v>0</v>
      </c>
      <c r="C15" s="15">
        <f>C11*0</f>
        <v>0</v>
      </c>
      <c r="D15" s="16"/>
    </row>
    <row r="16" spans="1:5" ht="32.25" thickBot="1" x14ac:dyDescent="0.3">
      <c r="A16" s="17" t="s">
        <v>16</v>
      </c>
      <c r="B16" s="18">
        <v>0</v>
      </c>
      <c r="C16" s="15">
        <f>(C15+C12+C11)*0</f>
        <v>0</v>
      </c>
      <c r="D16" s="16"/>
    </row>
    <row r="17" spans="1:4" ht="16.5" thickBot="1" x14ac:dyDescent="0.3">
      <c r="A17" s="19" t="s">
        <v>17</v>
      </c>
      <c r="B17" s="20"/>
      <c r="C17" s="21">
        <f>C16+C15+C14+C13+C11</f>
        <v>17716768.432399999</v>
      </c>
      <c r="D17" s="22"/>
    </row>
    <row r="18" spans="1:4" x14ac:dyDescent="0.25">
      <c r="B18" s="1" t="s">
        <v>18</v>
      </c>
      <c r="C18" s="23">
        <f>C17*1.2</f>
        <v>21260122.11888</v>
      </c>
    </row>
    <row r="19" spans="1:4" x14ac:dyDescent="0.25">
      <c r="C19" s="23"/>
    </row>
    <row r="20" spans="1:4" x14ac:dyDescent="0.25">
      <c r="C20" s="23"/>
    </row>
    <row r="21" spans="1:4" x14ac:dyDescent="0.25">
      <c r="C21" s="23"/>
    </row>
    <row r="22" spans="1:4" x14ac:dyDescent="0.25">
      <c r="C22" s="23"/>
    </row>
    <row r="23" spans="1:4" x14ac:dyDescent="0.25">
      <c r="C23" s="23"/>
    </row>
    <row r="24" spans="1:4" x14ac:dyDescent="0.25">
      <c r="B24" s="14"/>
      <c r="C24" s="25"/>
    </row>
  </sheetData>
  <mergeCells count="8">
    <mergeCell ref="D12:D14"/>
    <mergeCell ref="A2:D2"/>
    <mergeCell ref="A4:A5"/>
    <mergeCell ref="B4:C4"/>
    <mergeCell ref="D4:D5"/>
    <mergeCell ref="A9:A10"/>
    <mergeCell ref="B9:B10"/>
    <mergeCell ref="C9:C10"/>
  </mergeCells>
  <hyperlinks>
    <hyperlink ref="D9" r:id="rId1" display="https://www.audit-it.ru/inform/zarplata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8" orientation="portrait" r:id="rId2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