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filterPrivacy="1" showInkAnnotation="0" defaultThemeVersion="124226"/>
  <xr:revisionPtr revIDLastSave="0" documentId="13_ncr:1_{F742E6A1-F3EB-4386-8B3B-2F460249A1C2}" xr6:coauthVersionLast="36" xr6:coauthVersionMax="36" xr10:uidLastSave="{00000000-0000-0000-0000-000000000000}"/>
  <bookViews>
    <workbookView xWindow="0" yWindow="0" windowWidth="23040" windowHeight="9060" tabRatio="962" firstSheet="1" activeTab="2" xr2:uid="{00000000-000D-0000-FFFF-FFFF00000000}"/>
  </bookViews>
  <sheets>
    <sheet name="Расчет цены договора" sheetId="21" state="hidden" r:id="rId1"/>
    <sheet name="Детализация Предложения" sheetId="23" r:id="rId2"/>
    <sheet name="Стуктура Затрат" sheetId="19" r:id="rId3"/>
    <sheet name="Лист1" sheetId="16" state="hidden" r:id="rId4"/>
  </sheets>
  <calcPr calcId="191029"/>
</workbook>
</file>

<file path=xl/calcChain.xml><?xml version="1.0" encoding="utf-8"?>
<calcChain xmlns="http://schemas.openxmlformats.org/spreadsheetml/2006/main">
  <c r="F58" i="19" l="1"/>
  <c r="F14" i="23" l="1"/>
  <c r="H14" i="23" s="1"/>
  <c r="H176" i="23"/>
  <c r="F22" i="19" l="1"/>
  <c r="F25" i="19"/>
  <c r="F26" i="19"/>
  <c r="F27" i="19"/>
  <c r="F28" i="19"/>
  <c r="F29" i="19"/>
  <c r="F30" i="19"/>
  <c r="F31" i="19"/>
  <c r="F32" i="19"/>
  <c r="F33" i="19"/>
  <c r="F34" i="19"/>
  <c r="F35" i="19"/>
  <c r="F12" i="19"/>
  <c r="F13" i="19"/>
  <c r="F14" i="19"/>
  <c r="F15" i="19"/>
  <c r="F16" i="19"/>
  <c r="F17" i="19"/>
  <c r="F18" i="19"/>
  <c r="F19" i="19"/>
  <c r="F20" i="19"/>
  <c r="F21" i="19"/>
  <c r="F10" i="19" l="1"/>
  <c r="F11" i="19"/>
  <c r="F41" i="19" l="1"/>
  <c r="F42" i="19"/>
  <c r="F43" i="19"/>
  <c r="F44" i="19"/>
  <c r="F45" i="19"/>
  <c r="F46" i="19"/>
  <c r="F40" i="19"/>
  <c r="F36" i="19"/>
  <c r="F9" i="19"/>
  <c r="F8" i="19"/>
  <c r="F54" i="19" l="1"/>
  <c r="F37" i="19" l="1"/>
  <c r="F47" i="19"/>
  <c r="F55" i="19" l="1"/>
  <c r="H15" i="23" l="1"/>
  <c r="F10" i="21"/>
  <c r="F14" i="21"/>
  <c r="F15" i="21"/>
  <c r="F16" i="21"/>
  <c r="F17" i="21"/>
  <c r="F18" i="21"/>
  <c r="F19" i="21"/>
  <c r="F20" i="21"/>
  <c r="F13" i="21"/>
  <c r="F21" i="21" l="1"/>
  <c r="F11" i="21"/>
  <c r="E7" i="21" l="1"/>
  <c r="F7" i="21"/>
  <c r="F8" i="21" s="1"/>
  <c r="F22" i="2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A6" authorId="0" shapeId="0" xr:uid="{00000000-0006-0000-01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Услуги по основной, поддерживающей уборке, включая уборку архивных, технических и складских помещений, прилегающей территории (до 5 метров от фасада зданий), банкоматов, расположенных в помещениях Объектов, и специализированные услуги. 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E7" authorId="0" shapeId="0" xr:uid="{00000000-0006-0000-0100-000002000000}">
      <text>
        <r>
          <rPr>
            <b/>
            <sz val="9"/>
            <color indexed="81"/>
            <rFont val="Tahoma"/>
            <family val="2"/>
            <charset val="204"/>
          </rPr>
          <t>Заполняется автоматически из приложения "Структуры цены"</t>
        </r>
      </text>
    </comment>
    <comment ref="A9" authorId="0" shapeId="0" xr:uid="{00000000-0006-0000-0100-000003000000}">
      <text>
        <r>
          <rPr>
            <b/>
            <sz val="9"/>
            <color indexed="81"/>
            <rFont val="Tahoma"/>
            <family val="2"/>
            <charset val="204"/>
          </rPr>
          <t>Услуги по хозяйственному обслуживанию прилегающей территории (свыше 5 метров от фасада здания), включающие 
стоимость расходных материалов, расходы на приобретение инвентаря, противогололёдных средств для обработки прилегающей территории и средств, применяемые при оказании услуг</t>
        </r>
      </text>
    </comment>
    <comment ref="A12" authorId="0" shapeId="0" xr:uid="{00000000-0006-0000-0100-000004000000}">
      <text>
        <r>
          <rPr>
            <b/>
            <sz val="9"/>
            <color indexed="81"/>
            <rFont val="Tahoma"/>
            <family val="2"/>
            <charset val="204"/>
          </rPr>
          <t xml:space="preserve">Для дополнительных услуг указываются единичные расценки за объем 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13" authorId="0" shapeId="0" xr:uid="{C1E6BDE1-45B9-4B70-8E51-FE9484D26801}">
      <text>
        <r>
          <rPr>
            <b/>
            <sz val="9"/>
            <color indexed="81"/>
            <rFont val="Tahoma"/>
            <family val="2"/>
            <charset val="204"/>
          </rPr>
          <t>Данные в колонке рассчитываются автоматически после заполнения структуры ценообразования (Приложение 2)</t>
        </r>
      </text>
    </comment>
  </commentList>
</comments>
</file>

<file path=xl/sharedStrings.xml><?xml version="1.0" encoding="utf-8"?>
<sst xmlns="http://schemas.openxmlformats.org/spreadsheetml/2006/main" count="580" uniqueCount="418">
  <si>
    <t>да</t>
  </si>
  <si>
    <t>нет</t>
  </si>
  <si>
    <t>Общая система налогообложения (НДС по действующей ставке)</t>
  </si>
  <si>
    <t>Упрощенная система налогообложения (НДС не облагается)</t>
  </si>
  <si>
    <t>Мойка остекления без применения промышленного альпинизма</t>
  </si>
  <si>
    <t>Очистка  фасада и элементов фасада/ козырька над входной группой, в том числе с применением промышленного альпинизма, внешних пожарных лестниц, наружных рекламных вывесок</t>
  </si>
  <si>
    <t>Химчистка ковролина</t>
  </si>
  <si>
    <t>Химчистка мягкой мебели</t>
  </si>
  <si>
    <t>Химчистка жалюзи, штор</t>
  </si>
  <si>
    <t>Генеральная уборка (послестроительная уборка)</t>
  </si>
  <si>
    <t xml:space="preserve">Чистка кровли и козырьков над входной группой от снега и сосулек с применением промышленного альпинизма и механизированной техники </t>
  </si>
  <si>
    <t>кв.м</t>
  </si>
  <si>
    <t xml:space="preserve">чел./час   </t>
  </si>
  <si>
    <t>Предоставление дополнительного персонала (без изменения стоимости в выходные и праздничные дни)</t>
  </si>
  <si>
    <t>Единица измерения</t>
  </si>
  <si>
    <t>Количество / объем в месяц</t>
  </si>
  <si>
    <t>Итого стоимость в руб. за месяц</t>
  </si>
  <si>
    <t>№ п/п</t>
  </si>
  <si>
    <t>Наименование оказываемой услуги</t>
  </si>
  <si>
    <t>Единица измерения услуги</t>
  </si>
  <si>
    <t>Объем оказываемых услуг (для дополнительных услуг - прогнозируемый объем)</t>
  </si>
  <si>
    <t>Предложение Участника</t>
  </si>
  <si>
    <t>Цена за 1 единицу услуги, рублей*</t>
  </si>
  <si>
    <t>Общая стоимость услуг, рублей</t>
  </si>
  <si>
    <r>
      <t xml:space="preserve">Раздел 1.  ОСНОВНЫЕ УСЛУГИ 
(все услуги, указанные в приложении № 2 к Договору являются составляющими основных услуг, указаных </t>
    </r>
    <r>
      <rPr>
        <b/>
        <i/>
        <sz val="10"/>
        <color theme="1"/>
        <rFont val="Arial"/>
        <family val="2"/>
        <charset val="204"/>
      </rPr>
      <t>в п.1,2 настоящего приложения</t>
    </r>
    <r>
      <rPr>
        <b/>
        <sz val="10"/>
        <color theme="1"/>
        <rFont val="Arial"/>
        <family val="2"/>
        <charset val="204"/>
      </rPr>
      <t>)</t>
    </r>
  </si>
  <si>
    <t>кв.м.</t>
  </si>
  <si>
    <t>ИТОГО раздел 1</t>
  </si>
  <si>
    <t xml:space="preserve">Раздел 2. Услуги по уборке прилегающей территории (свыше 5 метров от фасада зданий) </t>
  </si>
  <si>
    <t>2.1.</t>
  </si>
  <si>
    <t>ИТОГО раздел 2</t>
  </si>
  <si>
    <t>3.1.</t>
  </si>
  <si>
    <t>3.2.</t>
  </si>
  <si>
    <t>3.3.</t>
  </si>
  <si>
    <t>ИТОГО раздел 3</t>
  </si>
  <si>
    <t>Ценовое предложение, рублей с учетом нашей формы налогообложения.</t>
  </si>
  <si>
    <t>Количество месяцев оказания услуг</t>
  </si>
  <si>
    <t>3.4</t>
  </si>
  <si>
    <t>3.5</t>
  </si>
  <si>
    <t>3.6</t>
  </si>
  <si>
    <t>3.7</t>
  </si>
  <si>
    <t>3.8</t>
  </si>
  <si>
    <t>Услуги по хозяйственному обслуживанию помещений (за исключением дополнительных работ), в т.ч. уборка прилегающей территории до 5 м от фасадов зданий</t>
  </si>
  <si>
    <t>Услуги по хозяйственному обслуживанию прилегающей территории (свыше 5 м от фасадов зданий)</t>
  </si>
  <si>
    <t>Раздел 3. ДОПОЛНИТЕЛЬНЫЕ УСЛУГИ 
(Не входят в состав основных, в т.ч. специализированных, оказываются по заявкам Заказчика в случае возникновения потребности)</t>
  </si>
  <si>
    <t>Расчет цены договора 
и единичные расценки</t>
  </si>
  <si>
    <t>Наименование</t>
  </si>
  <si>
    <t xml:space="preserve">ВАЖНО!  Заполняются только ячейки с желтой заливкой </t>
  </si>
  <si>
    <t>Статьи затрат и расходов</t>
  </si>
  <si>
    <t>1. Затраты на персонал</t>
  </si>
  <si>
    <t>Количество персонала, человек</t>
  </si>
  <si>
    <t>Заработная плата 1 сотрудника, руб./месяц</t>
  </si>
  <si>
    <t>Налоговая и иная нагрузка на ФОТ, процентов</t>
  </si>
  <si>
    <t>Итого затраты на персонал с учетом налоговой и иной нагрузки на ФОТ, рублей</t>
  </si>
  <si>
    <t>Должность</t>
  </si>
  <si>
    <t>Итого затраты на персонал в месяц с учетом налоговой и иной нагрузки на ФОТ, рублей</t>
  </si>
  <si>
    <t>Затраты на 1 ед., руб.</t>
  </si>
  <si>
    <t>Количество единиц в месяц</t>
  </si>
  <si>
    <t>Затраты в месяц, руб.</t>
  </si>
  <si>
    <t>Итого затраты на моющие средства и расходные материалы в месяц, рублей</t>
  </si>
  <si>
    <t xml:space="preserve">3. Прочие накладные расходы ( Аренда, услуги связи, транспортные расходы, кадровый учет, бух.учет, банковское обслуживание, подменный состав, спецодежда,  амортизация оборудования и др. расходы </t>
  </si>
  <si>
    <t xml:space="preserve">Наименование </t>
  </si>
  <si>
    <t>Итого затранты на прочие накладные расходы в месяц, рублей</t>
  </si>
  <si>
    <t>Итого затраты без учета налоговой нагрузки на прибыль, рублей в месяц:</t>
  </si>
  <si>
    <t>Затраты на технический персонал</t>
  </si>
  <si>
    <t>Затраты на административный персонал</t>
  </si>
  <si>
    <t xml:space="preserve"> Итого затраты на оказание услуг в месяц, рублей</t>
  </si>
  <si>
    <t xml:space="preserve"> Предложение учстника, единичная расценка (за 1 кв.м.) </t>
  </si>
  <si>
    <t>Стоимость всех оказываемых  услуг руб. в месяц</t>
  </si>
  <si>
    <t xml:space="preserve">Сведения о структуре затрат </t>
  </si>
  <si>
    <t>2. Затраты на запасные части и расходные материалы</t>
  </si>
  <si>
    <t>Система вентиляции и кондиционирования воздуха</t>
  </si>
  <si>
    <t>Система внутреннего водоснабжения и канализации</t>
  </si>
  <si>
    <t>Система отопления</t>
  </si>
  <si>
    <t>Системы электроснабжения и осветительные системы</t>
  </si>
  <si>
    <t>Автоматическая установка газового пожаротушения (АУГПТ)</t>
  </si>
  <si>
    <t>Элементы системы пожарной безопасности</t>
  </si>
  <si>
    <t>Система видеонаблюдения и СКУД</t>
  </si>
  <si>
    <t>условная единица</t>
  </si>
  <si>
    <r>
      <t xml:space="preserve">Прибыль контрагента в месяц, </t>
    </r>
    <r>
      <rPr>
        <b/>
        <sz val="10"/>
        <color rgb="FFFF0000"/>
        <rFont val="Times New Roman"/>
        <family val="1"/>
        <charset val="204"/>
      </rPr>
      <t>(указывается в процентах)</t>
    </r>
  </si>
  <si>
    <r>
      <t xml:space="preserve">Налоговая нагрузка на прибыль </t>
    </r>
    <r>
      <rPr>
        <b/>
        <sz val="10"/>
        <color rgb="FFFF0000"/>
        <rFont val="Times New Roman"/>
        <family val="1"/>
        <charset val="204"/>
      </rPr>
      <t>(указывается в процентах)</t>
    </r>
  </si>
  <si>
    <t>Приложение к Приложению № 3</t>
  </si>
  <si>
    <t>Детализиация ценового предложения</t>
  </si>
  <si>
    <t>Дополнение к Детализации ценового предложения</t>
  </si>
  <si>
    <t>Техническое обслуживание инженерных систем на объекте: г. Москва, Пресненская наб., д.12 Башня "Федерация"</t>
  </si>
  <si>
    <t>Итого за 12 месяцев, рублей без НДС</t>
  </si>
  <si>
    <t>Адрес и наименование услуг</t>
  </si>
  <si>
    <t xml:space="preserve"> Площадь помещений, (м2) </t>
  </si>
  <si>
    <t>№</t>
  </si>
  <si>
    <t>Наименование видов работ</t>
  </si>
  <si>
    <t xml:space="preserve">Ед. изм. </t>
  </si>
  <si>
    <t xml:space="preserve">Цена единицы, руб (без НДС) </t>
  </si>
  <si>
    <t>Общестроительные работы</t>
  </si>
  <si>
    <t>1.1</t>
  </si>
  <si>
    <t>Возведение перегородки из сэндвич-панели 100мм</t>
  </si>
  <si>
    <t>м2</t>
  </si>
  <si>
    <t>1.2</t>
  </si>
  <si>
    <t>Возведение сэндвич перегородки (профлист/гипсокартон, металлокаркас, утеплитель)</t>
  </si>
  <si>
    <t>1.3</t>
  </si>
  <si>
    <t>Грунтовка основания пола</t>
  </si>
  <si>
    <t>1.4</t>
  </si>
  <si>
    <t>Грунтовка потолка или короба перед покраской</t>
  </si>
  <si>
    <t>1.5</t>
  </si>
  <si>
    <t>Грунтовка стен</t>
  </si>
  <si>
    <t>1.6</t>
  </si>
  <si>
    <t>Демонтажные работы</t>
  </si>
  <si>
    <t>чел/день</t>
  </si>
  <si>
    <t>1.7</t>
  </si>
  <si>
    <t xml:space="preserve">Расшивка проемов гипсокартоном по профилю </t>
  </si>
  <si>
    <t>1.8</t>
  </si>
  <si>
    <t xml:space="preserve">Монтаж закладной детали в перегородке </t>
  </si>
  <si>
    <t>1.9</t>
  </si>
  <si>
    <t>Монтаж короба ПВХ</t>
  </si>
  <si>
    <t>м. п.</t>
  </si>
  <si>
    <t>1.10</t>
  </si>
  <si>
    <t>Монтаж лючков</t>
  </si>
  <si>
    <t>шт</t>
  </si>
  <si>
    <t>1.11</t>
  </si>
  <si>
    <t>Монтаж наличника</t>
  </si>
  <si>
    <t>1.12</t>
  </si>
  <si>
    <t>Монтаж рольставней, штор</t>
  </si>
  <si>
    <t>1.13</t>
  </si>
  <si>
    <t>Монтаж ручки скобы на входные двери (на существующую дверь)</t>
  </si>
  <si>
    <t>1.14</t>
  </si>
  <si>
    <t xml:space="preserve">Монтаж светильника трекового </t>
  </si>
  <si>
    <t>1.15</t>
  </si>
  <si>
    <t xml:space="preserve">Монтаж фальш-пола </t>
  </si>
  <si>
    <t>м.кв.</t>
  </si>
  <si>
    <t>1.16</t>
  </si>
  <si>
    <t xml:space="preserve">Обшивка потолка гипсокартоном </t>
  </si>
  <si>
    <t>1.17</t>
  </si>
  <si>
    <t xml:space="preserve">Обшивка стен гипсокартоном </t>
  </si>
  <si>
    <t>1.18</t>
  </si>
  <si>
    <t>Окраска потолка и балок на 1 раз</t>
  </si>
  <si>
    <t>1.19</t>
  </si>
  <si>
    <t>Окраска потолка и балок на 2 раза</t>
  </si>
  <si>
    <t>1.20</t>
  </si>
  <si>
    <t>Окраска стен на 1 раз</t>
  </si>
  <si>
    <t>1.21</t>
  </si>
  <si>
    <t>Окраска стен на 2 раза</t>
  </si>
  <si>
    <t>1.22</t>
  </si>
  <si>
    <t>Очиска потолка от краски, побелки</t>
  </si>
  <si>
    <t>1.23</t>
  </si>
  <si>
    <t>Подготовка потолка под окраску (очистка, заделка отверстий, рустов и тп.)</t>
  </si>
  <si>
    <t>1.24</t>
  </si>
  <si>
    <t xml:space="preserve">Подготовка стен под окраску </t>
  </si>
  <si>
    <t>1.25</t>
  </si>
  <si>
    <t>Устройство перегородки из гипсокартона по мет. каркасу (в 1 слой)</t>
  </si>
  <si>
    <t>1.26</t>
  </si>
  <si>
    <t>Устройство перегородки из гипсокартона по мет. каркасу (в 2 слоя)</t>
  </si>
  <si>
    <t>1.27</t>
  </si>
  <si>
    <t>Устройство плинтуса алюминивого</t>
  </si>
  <si>
    <t>м.п.</t>
  </si>
  <si>
    <t>1.28</t>
  </si>
  <si>
    <t>Устройство пола из ковровой плитки</t>
  </si>
  <si>
    <t>1.29</t>
  </si>
  <si>
    <t>Устройство пола из ламината, ПВХ плитки</t>
  </si>
  <si>
    <t>1.30</t>
  </si>
  <si>
    <t>Устройство пола из линолеума</t>
  </si>
  <si>
    <t>1.31</t>
  </si>
  <si>
    <t xml:space="preserve">Частичная разборка сборка сборка потолков реечных
</t>
  </si>
  <si>
    <t>1.32</t>
  </si>
  <si>
    <t>Шпатлевка и шлифовка стен под окраску</t>
  </si>
  <si>
    <t>1.33</t>
  </si>
  <si>
    <t>Шпатлевка стен под окраску</t>
  </si>
  <si>
    <t>1.34</t>
  </si>
  <si>
    <t>Штукатурка стен</t>
  </si>
  <si>
    <t>Электромонтажные работы</t>
  </si>
  <si>
    <t>2.1</t>
  </si>
  <si>
    <t>Демонтаж выключателя</t>
  </si>
  <si>
    <t>2.2</t>
  </si>
  <si>
    <t>Демонтаж розетки (1/2/3/4 местной, 220, 380в)</t>
  </si>
  <si>
    <t>2.3</t>
  </si>
  <si>
    <t>Демонтаж светильника (в т.ч. аварийного, круглого и прочих)</t>
  </si>
  <si>
    <t>2.4</t>
  </si>
  <si>
    <t>Замена Блока питания (освещение)</t>
  </si>
  <si>
    <t>2.5</t>
  </si>
  <si>
    <t>Монтаж лючка с розетками в сборе</t>
  </si>
  <si>
    <t>2.6</t>
  </si>
  <si>
    <t xml:space="preserve">Замена автоматического выключателя </t>
  </si>
  <si>
    <t>2.7</t>
  </si>
  <si>
    <t xml:space="preserve">Монтаж UTP кабеля </t>
  </si>
  <si>
    <t>п.м</t>
  </si>
  <si>
    <t>2.8</t>
  </si>
  <si>
    <t>Изготовление дифлектора из оргстекла с монтажом</t>
  </si>
  <si>
    <t>2.9</t>
  </si>
  <si>
    <t>Монтаж блока аварийного питания для светильника</t>
  </si>
  <si>
    <t>2.10</t>
  </si>
  <si>
    <t>Монтаж  выключателя для скрытой установки в комплекте с рамкой</t>
  </si>
  <si>
    <t>2.11</t>
  </si>
  <si>
    <t>Монтаж двухместной розетки для скрытой установки в комплекте с рамкой</t>
  </si>
  <si>
    <t>2.12</t>
  </si>
  <si>
    <t>Монтаж двухместной розетки для установки в кабель-канале</t>
  </si>
  <si>
    <t>2.13</t>
  </si>
  <si>
    <t xml:space="preserve">Монтаж двухполюсного дифференциального автоматического выключателя </t>
  </si>
  <si>
    <t>2.14</t>
  </si>
  <si>
    <t>Монтаж двухполюсного контактора</t>
  </si>
  <si>
    <t>2.15</t>
  </si>
  <si>
    <t>Монтаж кабель канала шириной до 50мм (включая углы внутренние/плоские Г-образные, заглушки)</t>
  </si>
  <si>
    <t>2.16</t>
  </si>
  <si>
    <t>Монтаж кабель-канала шириной до 110мм (включая углы внутренние/плоские Г-образные, заглушки)</t>
  </si>
  <si>
    <t>2.17</t>
  </si>
  <si>
    <t xml:space="preserve">Монтаж кабеля </t>
  </si>
  <si>
    <t>2.18</t>
  </si>
  <si>
    <t>Монтаж конвектора</t>
  </si>
  <si>
    <t>2.19</t>
  </si>
  <si>
    <t xml:space="preserve">Монтаж коробки распределительной </t>
  </si>
  <si>
    <t>2.20</t>
  </si>
  <si>
    <t>Монтаж кросс-модуля</t>
  </si>
  <si>
    <t>2.21</t>
  </si>
  <si>
    <t>Монтаж  светильника</t>
  </si>
  <si>
    <t>2.22</t>
  </si>
  <si>
    <t xml:space="preserve">Монтаж лотка перфорированного </t>
  </si>
  <si>
    <t>2.23</t>
  </si>
  <si>
    <t>Монтаж одноклавишного выключателя для открытой установки</t>
  </si>
  <si>
    <t>2.24</t>
  </si>
  <si>
    <t>2.25</t>
  </si>
  <si>
    <t>Монтаж одноместной розетки для установки в кабель-канале</t>
  </si>
  <si>
    <t>2.26</t>
  </si>
  <si>
    <t>Монтаж однополюсного автоматического выключателя</t>
  </si>
  <si>
    <t>2.27</t>
  </si>
  <si>
    <t>Монтаж радиатора инфракрасного потолочного</t>
  </si>
  <si>
    <t>2.28</t>
  </si>
  <si>
    <t>Монтаж расцепителя</t>
  </si>
  <si>
    <t>2.29</t>
  </si>
  <si>
    <t>Монтаж трубы гофрированной  с затяжкой кабеля</t>
  </si>
  <si>
    <t>2.30</t>
  </si>
  <si>
    <t>Монтаж фотореле</t>
  </si>
  <si>
    <t>2.31</t>
  </si>
  <si>
    <t xml:space="preserve">Монтаж шинопровода </t>
  </si>
  <si>
    <t>2.32</t>
  </si>
  <si>
    <t xml:space="preserve">Монтаж электрического щита </t>
  </si>
  <si>
    <t>Сантехнические работы</t>
  </si>
  <si>
    <t>3.1</t>
  </si>
  <si>
    <t>Демонтаж сантехники  (раковина с пьедесталом или унитаз)</t>
  </si>
  <si>
    <t>3.2</t>
  </si>
  <si>
    <t>Демонтаж смесителя</t>
  </si>
  <si>
    <t>3.3</t>
  </si>
  <si>
    <t>Демонтаж трубопроводов канализации или водопровода</t>
  </si>
  <si>
    <t>Демонтаж фильтра-с разборкой узла объвязки</t>
  </si>
  <si>
    <t>Замена сливного механизма унитаза</t>
  </si>
  <si>
    <t>Монтаж  колорифера напольного</t>
  </si>
  <si>
    <t>Монтаж гибкой подводки</t>
  </si>
  <si>
    <t xml:space="preserve">Монтаж канализационной ПВХ трубы </t>
  </si>
  <si>
    <t>3.9</t>
  </si>
  <si>
    <t>Разборка /Сборка - Душевого поддона</t>
  </si>
  <si>
    <t>комплект</t>
  </si>
  <si>
    <t>3.10</t>
  </si>
  <si>
    <t>Разборка Сборка -Сифона раковины</t>
  </si>
  <si>
    <t>3.11</t>
  </si>
  <si>
    <t xml:space="preserve">Сразборка сборка -Санфаянса </t>
  </si>
  <si>
    <t>3.12</t>
  </si>
  <si>
    <t xml:space="preserve">Прочистка системы фекальной канализации </t>
  </si>
  <si>
    <t>3.13</t>
  </si>
  <si>
    <t>Монтаж крана (1/2, 3/4)</t>
  </si>
  <si>
    <t>3.14</t>
  </si>
  <si>
    <t>Замена обратного клапана</t>
  </si>
  <si>
    <t>3.15</t>
  </si>
  <si>
    <t>Монтаж отвода</t>
  </si>
  <si>
    <t>компл</t>
  </si>
  <si>
    <t>3.16</t>
  </si>
  <si>
    <t>Монтаж проточного фильтра</t>
  </si>
  <si>
    <t>3.17</t>
  </si>
  <si>
    <t>Монтаж раковины в комплекте</t>
  </si>
  <si>
    <t>3.18</t>
  </si>
  <si>
    <t>Монтаж системы водопровода , включая установку всех фитингов, отводов, тройников, кранов и подключения к точкам ввода</t>
  </si>
  <si>
    <t>3.19</t>
  </si>
  <si>
    <t>Монтаж сифона</t>
  </si>
  <si>
    <t>3.20</t>
  </si>
  <si>
    <t>Монтаж смесителя</t>
  </si>
  <si>
    <t>3.21</t>
  </si>
  <si>
    <t>Монтаж сололифта</t>
  </si>
  <si>
    <t>3.22</t>
  </si>
  <si>
    <t>Монтаж счетчика для воды с фильтром</t>
  </si>
  <si>
    <t>3.23</t>
  </si>
  <si>
    <t>Монтаж унитаза в комплекте</t>
  </si>
  <si>
    <t>3.24</t>
  </si>
  <si>
    <t>Монтаж фильтра грубой ошибки</t>
  </si>
  <si>
    <t>3.25</t>
  </si>
  <si>
    <t xml:space="preserve">Обвязка приборов отопления </t>
  </si>
  <si>
    <t>3.26</t>
  </si>
  <si>
    <t>Ревизия сантехники</t>
  </si>
  <si>
    <t>ОВиК</t>
  </si>
  <si>
    <t>4.1</t>
  </si>
  <si>
    <t>Алмазное бурение 50-280мм</t>
  </si>
  <si>
    <t>4.2</t>
  </si>
  <si>
    <t>Балансировка систем вентиляции</t>
  </si>
  <si>
    <t>4.3</t>
  </si>
  <si>
    <t>Демонтаж внутреннего блока (канальный/настенный/кассетный)</t>
  </si>
  <si>
    <t>4.4</t>
  </si>
  <si>
    <t>Демонтаж насоса канализационного</t>
  </si>
  <si>
    <t>4.5</t>
  </si>
  <si>
    <t>Замена анемостата</t>
  </si>
  <si>
    <t>4.6</t>
  </si>
  <si>
    <t>Замена дренажного насоса</t>
  </si>
  <si>
    <t>4.7</t>
  </si>
  <si>
    <t>Замена фильтров и сеток</t>
  </si>
  <si>
    <t>4.8</t>
  </si>
  <si>
    <t>Монтаж вентилятора вытяжного</t>
  </si>
  <si>
    <t>4.9</t>
  </si>
  <si>
    <t>Монтаж внутреннего блока кондиционера \ фанкойла (кассетный, канальный, настенный)</t>
  </si>
  <si>
    <t>4.10</t>
  </si>
  <si>
    <t>Замена воздушного клапана</t>
  </si>
  <si>
    <t>4.11</t>
  </si>
  <si>
    <t>Монтаж диффузора</t>
  </si>
  <si>
    <t>4.12</t>
  </si>
  <si>
    <t>Замена дроссель клапана</t>
  </si>
  <si>
    <t>4.13</t>
  </si>
  <si>
    <t>Монтаж помпы дренажной</t>
  </si>
  <si>
    <t>4.14</t>
  </si>
  <si>
    <t>Монтаж привода воздушной заслонки</t>
  </si>
  <si>
    <t>4.15</t>
  </si>
  <si>
    <t xml:space="preserve">Замена пульта управления </t>
  </si>
  <si>
    <t>4.16</t>
  </si>
  <si>
    <t>Монтаж регулятора скорости вращения вентилятора</t>
  </si>
  <si>
    <t>4.17</t>
  </si>
  <si>
    <t>Монтаж решетки</t>
  </si>
  <si>
    <t>4.18</t>
  </si>
  <si>
    <t>Монтаж самоклеящейся изоляции</t>
  </si>
  <si>
    <t>4.19</t>
  </si>
  <si>
    <t>Монтаж теплоизоляции</t>
  </si>
  <si>
    <t>4.20</t>
  </si>
  <si>
    <t>Замена термоголовки</t>
  </si>
  <si>
    <t>4.21</t>
  </si>
  <si>
    <t>Замена трехходового клапана в сборе</t>
  </si>
  <si>
    <t>4.22</t>
  </si>
  <si>
    <t>Монтаж фильтра</t>
  </si>
  <si>
    <t>4.23</t>
  </si>
  <si>
    <t>Монтаж шумоглушителя</t>
  </si>
  <si>
    <t>4.24</t>
  </si>
  <si>
    <t>Монтаж щита автоматики</t>
  </si>
  <si>
    <t>4.25</t>
  </si>
  <si>
    <t>Пробивка проёмов (гкл,пеноблок)</t>
  </si>
  <si>
    <t>отв</t>
  </si>
  <si>
    <t>4.26</t>
  </si>
  <si>
    <t>Пробивка проёмов (кирпич)</t>
  </si>
  <si>
    <t>4.27</t>
  </si>
  <si>
    <t>Прокладка дренажной тарссы от кондиционера</t>
  </si>
  <si>
    <t>мп</t>
  </si>
  <si>
    <t>4.28</t>
  </si>
  <si>
    <t>Пуско-наладочные работы</t>
  </si>
  <si>
    <t>СКУД</t>
  </si>
  <si>
    <t>5.1</t>
  </si>
  <si>
    <t xml:space="preserve"> Кнопка выхода-Замена </t>
  </si>
  <si>
    <t>5.2</t>
  </si>
  <si>
    <t>Разблокировка скуд с востановлением</t>
  </si>
  <si>
    <t>5.3</t>
  </si>
  <si>
    <t xml:space="preserve"> Монтаж сетевого контроллера 
</t>
  </si>
  <si>
    <t>5.4</t>
  </si>
  <si>
    <t>Демонтаж монтаж оконечного оборудования -Замок БП Доводчик</t>
  </si>
  <si>
    <t>5.6</t>
  </si>
  <si>
    <t>Замена защелок</t>
  </si>
  <si>
    <t>5.7</t>
  </si>
  <si>
    <t>Комутация домофона</t>
  </si>
  <si>
    <t>5.8</t>
  </si>
  <si>
    <t>Комутация СКУД с Домофонон и Согласование работы систем</t>
  </si>
  <si>
    <t>5.9</t>
  </si>
  <si>
    <t>Замена датчиков</t>
  </si>
  <si>
    <t>5.10</t>
  </si>
  <si>
    <t>Монтаж Кнопки разблокировки  Двери от УК/ВК</t>
  </si>
  <si>
    <t>5.11</t>
  </si>
  <si>
    <t>Монтаж комплекта IP Домофонии</t>
  </si>
  <si>
    <t>5.12</t>
  </si>
  <si>
    <t xml:space="preserve">Замена Считывателя СКУД </t>
  </si>
  <si>
    <t>Погрузо-разгрузочные работы</t>
  </si>
  <si>
    <t>6.1</t>
  </si>
  <si>
    <t>Погрузочно-разгрузочные работы</t>
  </si>
  <si>
    <t>тн</t>
  </si>
  <si>
    <t>6.2</t>
  </si>
  <si>
    <t>Послестроительная уборка помещения</t>
  </si>
  <si>
    <t>Прочие работы</t>
  </si>
  <si>
    <t>7.1</t>
  </si>
  <si>
    <t>Изготовление дубликатов ключей</t>
  </si>
  <si>
    <t>7.2</t>
  </si>
  <si>
    <t>Монтаж кронштейн-панели (световой короб)</t>
  </si>
  <si>
    <t>7.3</t>
  </si>
  <si>
    <t>Такелажные работы</t>
  </si>
  <si>
    <t>чел/час</t>
  </si>
  <si>
    <t>7.4</t>
  </si>
  <si>
    <t xml:space="preserve">Транспортно-заготовительные расходы </t>
  </si>
  <si>
    <t>7.5</t>
  </si>
  <si>
    <t>Устройство противопыльной защиты из пленки</t>
  </si>
  <si>
    <t>7.6</t>
  </si>
  <si>
    <t>Установление причины неисправности электротехнического оборудования.</t>
  </si>
  <si>
    <t>Шт.</t>
  </si>
  <si>
    <t>7.7</t>
  </si>
  <si>
    <t>Монтаж дополнительных розеток, выключателей.</t>
  </si>
  <si>
    <t>7.8</t>
  </si>
  <si>
    <t>Сбор офисной мебели</t>
  </si>
  <si>
    <t>час</t>
  </si>
  <si>
    <t>7.9</t>
  </si>
  <si>
    <t>Монтаж/демонтаж вывесок/картин</t>
  </si>
  <si>
    <t>7.10</t>
  </si>
  <si>
    <t>Ремонт стульев, шкафов (подтяжка, замена комплектующих и пр)</t>
  </si>
  <si>
    <t>7.11</t>
  </si>
  <si>
    <t>Демонтаж/монтаж дверного замка</t>
  </si>
  <si>
    <t>7.12</t>
  </si>
  <si>
    <t>Регулировка, ремонт креплений штор.</t>
  </si>
  <si>
    <t>7.13</t>
  </si>
  <si>
    <t>Монтаж/демонтаж плинтуса</t>
  </si>
  <si>
    <t>м</t>
  </si>
  <si>
    <t>7.14</t>
  </si>
  <si>
    <t>Проклеивание швов ковролина</t>
  </si>
  <si>
    <t>7.15</t>
  </si>
  <si>
    <t xml:space="preserve">Замена электронных плат </t>
  </si>
  <si>
    <t>7.16</t>
  </si>
  <si>
    <t>Монтаж извещателя пожарного</t>
  </si>
  <si>
    <t>7.17</t>
  </si>
  <si>
    <t>Программирование адресного датчика пожарного</t>
  </si>
  <si>
    <t>7.18</t>
  </si>
  <si>
    <t>Перечень и стоимость дополнительных работ</t>
  </si>
  <si>
    <r>
      <t>Изучив документацию процедуры _______________</t>
    </r>
    <r>
      <rPr>
        <i/>
        <sz val="10"/>
        <color theme="1" tint="0.499984740745262"/>
        <rFont val="Times New Roman"/>
        <family val="1"/>
      </rPr>
      <t xml:space="preserve"> (указывается наименование процедуры в полном соответствии с наименованием, указанным на электронной торговой площадке, а также номер процедуры)</t>
    </r>
    <r>
      <rPr>
        <sz val="10"/>
        <color theme="1"/>
        <rFont val="Times New Roman"/>
        <family val="1"/>
      </rPr>
      <t xml:space="preserve">, включая все приложения к ней, __________________________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Участника с указанием организационно-правовой формы)</t>
    </r>
    <r>
      <rPr>
        <sz val="10"/>
        <color theme="1"/>
        <rFont val="Times New Roman"/>
        <family val="1"/>
      </rPr>
      <t xml:space="preserve"> в лице ______________ </t>
    </r>
    <r>
      <rPr>
        <i/>
        <sz val="10"/>
        <color theme="1" tint="0.499984740745262"/>
        <rFont val="Times New Roman"/>
        <family val="1"/>
      </rPr>
      <t>(заполняется Участником – наименование должности, Ф.И.О. руководителя, уполномоченного лица)</t>
    </r>
    <r>
      <rPr>
        <sz val="10"/>
        <color theme="1"/>
        <rFont val="Times New Roman"/>
        <family val="1"/>
      </rPr>
      <t xml:space="preserve"> представляет:
1. Детализацию своего ценового предложения.
2. Структуру затрат в соответствии с дополнением к настоящей детализации.</t>
    </r>
  </si>
  <si>
    <t>____________</t>
  </si>
  <si>
    <t>Должность (полностью)</t>
  </si>
  <si>
    <t>Ф.И.О. Подписанта (полностью)</t>
  </si>
  <si>
    <t>Подпись
М.П.</t>
  </si>
  <si>
    <t>_________________</t>
  </si>
  <si>
    <t>Прогнозный объем</t>
  </si>
  <si>
    <t>Итого, предложение по стоимости дополнительных работ, рублей, без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</si>
</sst>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₽_-;\-* #,##0.00\ _₽_-;_-* &quot;-&quot;??\ _₽_-;_-@_-"/>
    <numFmt numFmtId="164" formatCode="_-* #,##0.00_-;\-* #,##0.00_-;_-* &quot;-&quot;??_-;_-@_-"/>
    <numFmt numFmtId="165" formatCode="#,##0.00&quot;р.&quot;"/>
    <numFmt numFmtId="166" formatCode="0.0"/>
    <numFmt numFmtId="167" formatCode="#,##0.00\ _₽"/>
    <numFmt numFmtId="168" formatCode="0.0%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Arial Cyr"/>
      <charset val="204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i/>
      <sz val="10"/>
      <color theme="1"/>
      <name val="Arial"/>
      <family val="2"/>
      <charset val="204"/>
    </font>
    <font>
      <b/>
      <sz val="26"/>
      <color theme="1"/>
      <name val="Arial"/>
      <family val="2"/>
      <charset val="204"/>
    </font>
    <font>
      <b/>
      <sz val="36"/>
      <color theme="1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206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 tint="0.499984740745262"/>
      <name val="Times New Roman"/>
      <family val="1"/>
    </font>
    <font>
      <b/>
      <sz val="10"/>
      <color theme="0"/>
      <name val="Times New Roman"/>
      <family val="1"/>
    </font>
    <font>
      <b/>
      <sz val="10"/>
      <color rgb="FF00000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0" fontId="7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6" fillId="0" borderId="0"/>
    <xf numFmtId="164" fontId="16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8" fillId="0" borderId="0" xfId="0" applyFont="1" applyAlignment="1" applyProtection="1">
      <alignment horizontal="right" vertical="center"/>
      <protection hidden="1"/>
    </xf>
    <xf numFmtId="4" fontId="6" fillId="0" borderId="1" xfId="0" applyNumberFormat="1" applyFont="1" applyBorder="1" applyAlignment="1" applyProtection="1">
      <alignment horizontal="center" vertical="center"/>
      <protection hidden="1"/>
    </xf>
    <xf numFmtId="4" fontId="8" fillId="0" borderId="1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Protection="1"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protection hidden="1"/>
    </xf>
    <xf numFmtId="0" fontId="13" fillId="0" borderId="10" xfId="0" applyFont="1" applyBorder="1" applyAlignment="1" applyProtection="1">
      <alignment horizontal="center" vertical="center" textRotation="180" wrapText="1"/>
      <protection hidden="1"/>
    </xf>
    <xf numFmtId="0" fontId="14" fillId="0" borderId="0" xfId="0" applyFont="1" applyAlignment="1" applyProtection="1">
      <alignment vertical="center" textRotation="180" wrapText="1"/>
      <protection hidden="1"/>
    </xf>
    <xf numFmtId="0" fontId="14" fillId="0" borderId="0" xfId="0" applyFont="1" applyBorder="1" applyAlignment="1" applyProtection="1">
      <alignment horizontal="center" vertical="center" textRotation="180" wrapText="1"/>
      <protection hidden="1"/>
    </xf>
    <xf numFmtId="0" fontId="14" fillId="0" borderId="0" xfId="0" applyFont="1" applyAlignment="1" applyProtection="1">
      <alignment horizontal="center" vertical="center" textRotation="180" wrapText="1"/>
      <protection hidden="1"/>
    </xf>
    <xf numFmtId="4" fontId="6" fillId="0" borderId="0" xfId="0" applyNumberFormat="1" applyFont="1" applyProtection="1">
      <protection hidden="1"/>
    </xf>
    <xf numFmtId="0" fontId="8" fillId="0" borderId="0" xfId="0" applyFont="1" applyAlignment="1" applyProtection="1">
      <alignment horizontal="right" vertical="top"/>
      <protection hidden="1"/>
    </xf>
    <xf numFmtId="0" fontId="8" fillId="0" borderId="0" xfId="0" applyFont="1" applyAlignment="1" applyProtection="1">
      <alignment horizontal="center"/>
      <protection hidden="1"/>
    </xf>
    <xf numFmtId="4" fontId="6" fillId="0" borderId="8" xfId="0" applyNumberFormat="1" applyFont="1" applyFill="1" applyBorder="1" applyAlignment="1" applyProtection="1">
      <alignment horizontal="center" vertic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vertical="center" wrapText="1"/>
      <protection hidden="1"/>
    </xf>
    <xf numFmtId="167" fontId="6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5" borderId="1" xfId="0" applyFont="1" applyFill="1" applyBorder="1" applyAlignment="1" applyProtection="1">
      <alignment horizontal="center" vertical="center" wrapText="1"/>
      <protection hidden="1"/>
    </xf>
    <xf numFmtId="0" fontId="8" fillId="8" borderId="1" xfId="0" applyFont="1" applyFill="1" applyBorder="1" applyAlignment="1" applyProtection="1">
      <alignment horizontal="center" vertical="center"/>
      <protection hidden="1"/>
    </xf>
    <xf numFmtId="4" fontId="6" fillId="0" borderId="4" xfId="0" applyNumberFormat="1" applyFont="1" applyBorder="1" applyAlignment="1" applyProtection="1">
      <alignment horizontal="center" vertical="center" wrapText="1"/>
      <protection hidden="1"/>
    </xf>
    <xf numFmtId="4" fontId="8" fillId="5" borderId="4" xfId="0" applyNumberFormat="1" applyFont="1" applyFill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wrapText="1"/>
      <protection hidden="1"/>
    </xf>
    <xf numFmtId="49" fontId="6" fillId="0" borderId="1" xfId="0" applyNumberFormat="1" applyFont="1" applyBorder="1" applyAlignment="1" applyProtection="1">
      <alignment vertical="center" wrapText="1"/>
      <protection hidden="1"/>
    </xf>
    <xf numFmtId="0" fontId="6" fillId="2" borderId="1" xfId="8" applyFont="1" applyFill="1" applyBorder="1" applyAlignment="1" applyProtection="1">
      <alignment horizontal="left" vertical="center" wrapText="1"/>
      <protection hidden="1"/>
    </xf>
    <xf numFmtId="0" fontId="6" fillId="2" borderId="1" xfId="8" applyFont="1" applyFill="1" applyBorder="1" applyAlignment="1" applyProtection="1">
      <alignment horizontal="center" vertical="center" wrapText="1"/>
      <protection hidden="1"/>
    </xf>
    <xf numFmtId="167" fontId="6" fillId="0" borderId="1" xfId="0" applyNumberFormat="1" applyFont="1" applyBorder="1" applyAlignment="1" applyProtection="1">
      <alignment horizontal="center" vertical="center" wrapText="1"/>
      <protection hidden="1"/>
    </xf>
    <xf numFmtId="4" fontId="6" fillId="0" borderId="1" xfId="0" applyNumberFormat="1" applyFont="1" applyBorder="1" applyAlignment="1" applyProtection="1">
      <alignment horizontal="center" vertical="center" wrapText="1"/>
      <protection hidden="1"/>
    </xf>
    <xf numFmtId="4" fontId="8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166" fontId="6" fillId="7" borderId="1" xfId="0" applyNumberFormat="1" applyFont="1" applyFill="1" applyBorder="1" applyAlignment="1" applyProtection="1">
      <alignment horizontal="center" vertical="center" wrapText="1"/>
      <protection hidden="1"/>
    </xf>
    <xf numFmtId="3" fontId="17" fillId="2" borderId="1" xfId="1" applyNumberFormat="1" applyFont="1" applyFill="1" applyBorder="1" applyAlignment="1">
      <alignment horizontal="center" vertical="center" wrapText="1"/>
    </xf>
    <xf numFmtId="3" fontId="17" fillId="2" borderId="1" xfId="13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3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1" xfId="13" applyNumberFormat="1" applyFont="1" applyFill="1" applyBorder="1" applyAlignment="1">
      <alignment horizontal="left" vertical="center" wrapText="1"/>
    </xf>
    <xf numFmtId="3" fontId="17" fillId="2" borderId="1" xfId="1" applyNumberFormat="1" applyFont="1" applyFill="1" applyBorder="1" applyAlignment="1" applyProtection="1">
      <alignment horizontal="center" vertical="center" wrapText="1"/>
    </xf>
    <xf numFmtId="4" fontId="18" fillId="10" borderId="1" xfId="1" applyNumberFormat="1" applyFont="1" applyFill="1" applyBorder="1" applyAlignment="1" applyProtection="1">
      <alignment horizontal="center" vertical="center" wrapText="1"/>
      <protection hidden="1"/>
    </xf>
    <xf numFmtId="4" fontId="17" fillId="4" borderId="1" xfId="1" applyNumberFormat="1" applyFont="1" applyFill="1" applyBorder="1" applyAlignment="1">
      <alignment vertical="center" wrapText="1"/>
    </xf>
    <xf numFmtId="4" fontId="17" fillId="4" borderId="1" xfId="1" applyNumberFormat="1" applyFont="1" applyFill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4" borderId="1" xfId="1" applyNumberFormat="1" applyFont="1" applyFill="1" applyBorder="1" applyAlignment="1" applyProtection="1">
      <alignment horizontal="center" vertical="center" wrapText="1"/>
      <protection hidden="1"/>
    </xf>
    <xf numFmtId="0" fontId="17" fillId="2" borderId="1" xfId="4" applyFont="1" applyFill="1" applyBorder="1" applyAlignment="1" applyProtection="1">
      <alignment horizontal="center" vertical="center" wrapText="1"/>
    </xf>
    <xf numFmtId="165" fontId="17" fillId="2" borderId="1" xfId="4" applyNumberFormat="1" applyFont="1" applyFill="1" applyBorder="1" applyAlignment="1" applyProtection="1">
      <alignment horizontal="center" vertical="center" wrapText="1"/>
    </xf>
    <xf numFmtId="4" fontId="18" fillId="3" borderId="1" xfId="1" applyNumberFormat="1" applyFont="1" applyFill="1" applyBorder="1" applyAlignment="1" applyProtection="1">
      <alignment horizontal="right" vertical="center" wrapText="1"/>
      <protection locked="0"/>
    </xf>
    <xf numFmtId="4" fontId="18" fillId="3" borderId="1" xfId="1" applyNumberFormat="1" applyFont="1" applyFill="1" applyBorder="1" applyAlignment="1" applyProtection="1">
      <alignment horizontal="center" vertical="center" wrapText="1"/>
      <protection locked="0"/>
    </xf>
    <xf numFmtId="168" fontId="19" fillId="3" borderId="1" xfId="1" applyNumberFormat="1" applyFont="1" applyFill="1" applyBorder="1" applyAlignment="1" applyProtection="1">
      <alignment horizontal="center" vertical="center" wrapText="1"/>
      <protection locked="0"/>
    </xf>
    <xf numFmtId="165" fontId="17" fillId="0" borderId="0" xfId="4" applyNumberFormat="1" applyFont="1" applyFill="1" applyBorder="1" applyAlignment="1" applyProtection="1">
      <alignment horizontal="center" vertical="center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7" borderId="1" xfId="0" applyFont="1" applyFill="1" applyBorder="1" applyAlignment="1">
      <alignment vertical="center" wrapText="1"/>
    </xf>
    <xf numFmtId="4" fontId="17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2" fillId="11" borderId="1" xfId="1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4" applyFont="1" applyAlignment="1" applyProtection="1">
      <alignment vertical="center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Fill="1" applyBorder="1" applyAlignment="1" applyProtection="1">
      <alignment horizontal="center" vertical="center" wrapText="1"/>
      <protection hidden="1"/>
    </xf>
    <xf numFmtId="0" fontId="29" fillId="0" borderId="1" xfId="0" applyFont="1" applyFill="1" applyBorder="1" applyAlignment="1" applyProtection="1">
      <alignment vertical="center" wrapText="1"/>
      <protection hidden="1"/>
    </xf>
    <xf numFmtId="0" fontId="25" fillId="0" borderId="0" xfId="0" applyFont="1" applyAlignment="1">
      <alignment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8" fillId="5" borderId="1" xfId="0" applyFont="1" applyFill="1" applyBorder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6" borderId="1" xfId="0" applyFont="1" applyFill="1" applyBorder="1" applyAlignment="1" applyProtection="1">
      <alignment horizontal="center" vertical="center"/>
      <protection hidden="1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8" fillId="6" borderId="6" xfId="0" applyFont="1" applyFill="1" applyBorder="1" applyAlignment="1" applyProtection="1">
      <alignment horizontal="center" vertical="center" wrapText="1"/>
      <protection hidden="1"/>
    </xf>
    <xf numFmtId="0" fontId="8" fillId="6" borderId="4" xfId="0" applyFont="1" applyFill="1" applyBorder="1" applyAlignment="1" applyProtection="1">
      <alignment horizontal="center" vertical="center" wrapText="1"/>
      <protection hidden="1"/>
    </xf>
    <xf numFmtId="0" fontId="8" fillId="0" borderId="3" xfId="0" applyFont="1" applyBorder="1" applyAlignment="1" applyProtection="1">
      <alignment horizontal="left" vertical="center"/>
      <protection hidden="1"/>
    </xf>
    <xf numFmtId="0" fontId="8" fillId="0" borderId="6" xfId="0" applyFont="1" applyBorder="1" applyAlignment="1" applyProtection="1">
      <alignment horizontal="left" vertical="center"/>
      <protection hidden="1"/>
    </xf>
    <xf numFmtId="0" fontId="8" fillId="0" borderId="4" xfId="0" applyFont="1" applyBorder="1" applyAlignment="1" applyProtection="1">
      <alignment horizontal="left" vertical="center"/>
      <protection hidden="1"/>
    </xf>
    <xf numFmtId="0" fontId="8" fillId="6" borderId="7" xfId="0" applyFont="1" applyFill="1" applyBorder="1" applyAlignment="1" applyProtection="1">
      <alignment horizontal="center" vertical="center" wrapText="1"/>
      <protection hidden="1"/>
    </xf>
    <xf numFmtId="0" fontId="8" fillId="6" borderId="2" xfId="0" applyFont="1" applyFill="1" applyBorder="1" applyAlignment="1" applyProtection="1">
      <alignment horizontal="center" vertical="center" wrapText="1"/>
      <protection hidden="1"/>
    </xf>
    <xf numFmtId="0" fontId="8" fillId="6" borderId="9" xfId="0" applyFont="1" applyFill="1" applyBorder="1" applyAlignment="1" applyProtection="1">
      <alignment horizontal="center" vertical="center" wrapText="1"/>
      <protection hidden="1"/>
    </xf>
    <xf numFmtId="0" fontId="8" fillId="5" borderId="3" xfId="0" applyFont="1" applyFill="1" applyBorder="1" applyAlignment="1" applyProtection="1">
      <alignment horizontal="left" vertical="center" wrapText="1"/>
      <protection hidden="1"/>
    </xf>
    <xf numFmtId="0" fontId="8" fillId="5" borderId="6" xfId="0" applyFont="1" applyFill="1" applyBorder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8" fillId="4" borderId="1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8" fillId="4" borderId="5" xfId="0" applyFont="1" applyFill="1" applyBorder="1" applyAlignment="1" applyProtection="1">
      <alignment horizontal="center" vertical="center" wrapText="1"/>
      <protection hidden="1"/>
    </xf>
    <xf numFmtId="0" fontId="8" fillId="4" borderId="3" xfId="0" applyFont="1" applyFill="1" applyBorder="1" applyAlignment="1" applyProtection="1">
      <alignment horizontal="center" vertical="center" wrapText="1"/>
      <protection hidden="1"/>
    </xf>
    <xf numFmtId="0" fontId="8" fillId="4" borderId="4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right" wrapText="1"/>
    </xf>
    <xf numFmtId="0" fontId="25" fillId="0" borderId="0" xfId="0" applyFont="1" applyAlignment="1" applyProtection="1">
      <alignment horizontal="left" vertical="center" wrapText="1"/>
      <protection locked="0"/>
    </xf>
    <xf numFmtId="0" fontId="24" fillId="0" borderId="0" xfId="0" applyFont="1" applyAlignment="1">
      <alignment horizontal="center" vertical="center" wrapText="1"/>
    </xf>
    <xf numFmtId="4" fontId="30" fillId="0" borderId="3" xfId="0" applyNumberFormat="1" applyFont="1" applyFill="1" applyBorder="1" applyAlignment="1" applyProtection="1">
      <alignment horizontal="center" vertical="center" wrapText="1"/>
      <protection locked="0" hidden="1"/>
    </xf>
    <xf numFmtId="4" fontId="30" fillId="0" borderId="4" xfId="0" applyNumberFormat="1" applyFont="1" applyFill="1" applyBorder="1" applyAlignment="1" applyProtection="1">
      <alignment horizontal="center" vertical="center" wrapText="1"/>
      <protection locked="0" hidden="1"/>
    </xf>
    <xf numFmtId="0" fontId="24" fillId="0" borderId="2" xfId="0" applyFont="1" applyBorder="1" applyAlignment="1">
      <alignment horizontal="right" wrapText="1"/>
    </xf>
    <xf numFmtId="4" fontId="24" fillId="0" borderId="8" xfId="0" applyNumberFormat="1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 applyProtection="1">
      <alignment horizontal="center" vertical="center" wrapText="1"/>
      <protection hidden="1"/>
    </xf>
    <xf numFmtId="0" fontId="30" fillId="0" borderId="1" xfId="0" applyFont="1" applyFill="1" applyBorder="1" applyAlignment="1" applyProtection="1">
      <alignment horizontal="left" vertical="center" wrapText="1"/>
      <protection hidden="1"/>
    </xf>
    <xf numFmtId="0" fontId="29" fillId="0" borderId="3" xfId="0" applyFont="1" applyFill="1" applyBorder="1" applyAlignment="1" applyProtection="1">
      <alignment horizontal="left" vertical="center" wrapText="1"/>
      <protection hidden="1"/>
    </xf>
    <xf numFmtId="0" fontId="29" fillId="0" borderId="6" xfId="0" applyFont="1" applyFill="1" applyBorder="1" applyAlignment="1" applyProtection="1">
      <alignment horizontal="left" vertical="center" wrapText="1"/>
      <protection hidden="1"/>
    </xf>
    <xf numFmtId="0" fontId="29" fillId="0" borderId="4" xfId="0" applyFont="1" applyFill="1" applyBorder="1" applyAlignment="1" applyProtection="1">
      <alignment horizontal="left" vertical="center" wrapText="1"/>
      <protection hidden="1"/>
    </xf>
    <xf numFmtId="0" fontId="27" fillId="9" borderId="1" xfId="0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 wrapText="1"/>
    </xf>
    <xf numFmtId="2" fontId="25" fillId="0" borderId="1" xfId="0" applyNumberFormat="1" applyFont="1" applyBorder="1" applyAlignment="1">
      <alignment horizontal="center" vertical="center" wrapText="1"/>
    </xf>
    <xf numFmtId="2" fontId="25" fillId="0" borderId="3" xfId="0" applyNumberFormat="1" applyFont="1" applyBorder="1" applyAlignment="1">
      <alignment horizontal="center" vertical="center" wrapText="1"/>
    </xf>
    <xf numFmtId="2" fontId="25" fillId="0" borderId="4" xfId="0" applyNumberFormat="1" applyFont="1" applyBorder="1" applyAlignment="1">
      <alignment horizontal="center" vertical="center" wrapText="1"/>
    </xf>
    <xf numFmtId="0" fontId="27" fillId="9" borderId="1" xfId="0" applyFont="1" applyFill="1" applyBorder="1" applyAlignment="1" applyProtection="1">
      <alignment horizontal="center" vertical="center" wrapText="1"/>
      <protection hidden="1"/>
    </xf>
    <xf numFmtId="0" fontId="28" fillId="2" borderId="1" xfId="0" applyFont="1" applyFill="1" applyBorder="1" applyAlignment="1" applyProtection="1">
      <alignment vertical="center" wrapText="1"/>
      <protection hidden="1"/>
    </xf>
    <xf numFmtId="0" fontId="17" fillId="0" borderId="3" xfId="0" applyFont="1" applyFill="1" applyBorder="1" applyAlignment="1" applyProtection="1">
      <alignment horizontal="left" vertical="center" wrapText="1"/>
      <protection hidden="1"/>
    </xf>
    <xf numFmtId="0" fontId="17" fillId="0" borderId="6" xfId="0" applyFont="1" applyFill="1" applyBorder="1" applyAlignment="1" applyProtection="1">
      <alignment horizontal="left" vertical="center" wrapText="1"/>
      <protection hidden="1"/>
    </xf>
    <xf numFmtId="0" fontId="17" fillId="0" borderId="4" xfId="0" applyFont="1" applyFill="1" applyBorder="1" applyAlignment="1" applyProtection="1">
      <alignment horizontal="left" vertical="center" wrapText="1"/>
      <protection hidden="1"/>
    </xf>
    <xf numFmtId="0" fontId="24" fillId="0" borderId="1" xfId="0" applyFont="1" applyBorder="1" applyAlignment="1">
      <alignment horizontal="right" wrapText="1"/>
    </xf>
    <xf numFmtId="4" fontId="25" fillId="0" borderId="3" xfId="0" applyNumberFormat="1" applyFont="1" applyBorder="1" applyAlignment="1">
      <alignment horizontal="center" wrapText="1"/>
    </xf>
    <xf numFmtId="4" fontId="25" fillId="0" borderId="4" xfId="0" applyNumberFormat="1" applyFont="1" applyBorder="1" applyAlignment="1">
      <alignment horizontal="center" wrapText="1"/>
    </xf>
    <xf numFmtId="10" fontId="17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3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4" borderId="1" xfId="1" applyNumberFormat="1" applyFont="1" applyFill="1" applyBorder="1" applyAlignment="1">
      <alignment horizontal="right" vertical="center" wrapText="1"/>
    </xf>
    <xf numFmtId="4" fontId="17" fillId="2" borderId="1" xfId="1" applyNumberFormat="1" applyFont="1" applyFill="1" applyBorder="1" applyAlignment="1">
      <alignment horizontal="center" vertical="center" wrapText="1"/>
    </xf>
    <xf numFmtId="3" fontId="17" fillId="2" borderId="1" xfId="1" applyNumberFormat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right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12" borderId="1" xfId="1" applyFont="1" applyFill="1" applyBorder="1" applyAlignment="1">
      <alignment horizontal="center" vertical="center" wrapText="1"/>
    </xf>
    <xf numFmtId="2" fontId="17" fillId="0" borderId="1" xfId="1" applyNumberFormat="1" applyFont="1" applyBorder="1" applyAlignment="1">
      <alignment horizontal="center" vertical="center" wrapText="1"/>
    </xf>
    <xf numFmtId="0" fontId="17" fillId="4" borderId="1" xfId="1" applyFont="1" applyFill="1" applyBorder="1" applyAlignment="1">
      <alignment horizontal="center" vertical="center" wrapText="1"/>
    </xf>
    <xf numFmtId="0" fontId="17" fillId="2" borderId="1" xfId="1" applyFont="1" applyFill="1" applyBorder="1" applyAlignment="1">
      <alignment horizontal="center" vertical="center" wrapText="1"/>
    </xf>
    <xf numFmtId="3" fontId="17" fillId="4" borderId="1" xfId="1" applyNumberFormat="1" applyFont="1" applyFill="1" applyBorder="1" applyAlignment="1">
      <alignment horizontal="center" vertical="center" wrapText="1"/>
    </xf>
    <xf numFmtId="4" fontId="17" fillId="0" borderId="3" xfId="1" applyNumberFormat="1" applyFont="1" applyFill="1" applyBorder="1" applyAlignment="1" applyProtection="1">
      <alignment horizontal="center" vertical="center" wrapText="1"/>
      <protection locked="0"/>
    </xf>
    <xf numFmtId="4" fontId="17" fillId="0" borderId="4" xfId="1" applyNumberFormat="1" applyFont="1" applyFill="1" applyBorder="1" applyAlignment="1" applyProtection="1">
      <alignment horizontal="center" vertical="center" wrapText="1"/>
      <protection locked="0"/>
    </xf>
    <xf numFmtId="4" fontId="17" fillId="4" borderId="1" xfId="1" applyNumberFormat="1" applyFont="1" applyFill="1" applyBorder="1" applyAlignment="1">
      <alignment horizontal="center" vertical="center" wrapText="1"/>
    </xf>
    <xf numFmtId="4" fontId="17" fillId="0" borderId="1" xfId="1" applyNumberFormat="1" applyFont="1" applyFill="1" applyBorder="1" applyAlignment="1">
      <alignment horizontal="right" vertical="center" wrapText="1"/>
    </xf>
    <xf numFmtId="4" fontId="22" fillId="11" borderId="1" xfId="1" applyNumberFormat="1" applyFont="1" applyFill="1" applyBorder="1" applyAlignment="1">
      <alignment horizontal="right" vertical="center" wrapText="1"/>
    </xf>
    <xf numFmtId="165" fontId="17" fillId="2" borderId="1" xfId="4" applyNumberFormat="1" applyFont="1" applyFill="1" applyBorder="1" applyAlignment="1" applyProtection="1">
      <alignment horizontal="center" vertical="center" wrapText="1"/>
    </xf>
    <xf numFmtId="4" fontId="18" fillId="4" borderId="1" xfId="1" applyNumberFormat="1" applyFont="1" applyFill="1" applyBorder="1" applyAlignment="1">
      <alignment horizontal="center" vertical="center" wrapText="1"/>
    </xf>
    <xf numFmtId="4" fontId="17" fillId="2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 applyProtection="1">
      <alignment horizontal="center" vertical="center" wrapText="1"/>
      <protection locked="0"/>
    </xf>
    <xf numFmtId="4" fontId="18" fillId="10" borderId="1" xfId="1" applyNumberFormat="1" applyFont="1" applyFill="1" applyBorder="1" applyAlignment="1">
      <alignment horizontal="right" vertical="center" wrapText="1"/>
    </xf>
    <xf numFmtId="0" fontId="20" fillId="0" borderId="0" xfId="0" applyFont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vertical="center" wrapText="1"/>
      <protection locked="0"/>
    </xf>
    <xf numFmtId="0" fontId="25" fillId="0" borderId="0" xfId="0" applyFont="1" applyAlignment="1" applyProtection="1">
      <alignment wrapText="1"/>
      <protection locked="0"/>
    </xf>
  </cellXfs>
  <cellStyles count="14">
    <cellStyle name="Обычный" xfId="0" builtinId="0"/>
    <cellStyle name="Обычный 11 2" xfId="12" xr:uid="{00000000-0005-0000-0000-000001000000}"/>
    <cellStyle name="Обычный 2" xfId="3" xr:uid="{00000000-0005-0000-0000-000002000000}"/>
    <cellStyle name="Обычный 2 2" xfId="1" xr:uid="{00000000-0005-0000-0000-000003000000}"/>
    <cellStyle name="Обычный 2 3" xfId="6" xr:uid="{00000000-0005-0000-0000-000004000000}"/>
    <cellStyle name="Обычный 2 4" xfId="10" xr:uid="{00000000-0005-0000-0000-000005000000}"/>
    <cellStyle name="Обычный 3" xfId="4" xr:uid="{00000000-0005-0000-0000-000006000000}"/>
    <cellStyle name="Обычный 3 2" xfId="7" xr:uid="{00000000-0005-0000-0000-000007000000}"/>
    <cellStyle name="Обычный 3 3" xfId="11" xr:uid="{00000000-0005-0000-0000-000008000000}"/>
    <cellStyle name="Обычный 4" xfId="8" xr:uid="{00000000-0005-0000-0000-000009000000}"/>
    <cellStyle name="Финансовый" xfId="13" builtinId="3"/>
    <cellStyle name="Финансовый 2" xfId="2" xr:uid="{00000000-0005-0000-0000-00000B000000}"/>
    <cellStyle name="Финансовый 2 2" xfId="5" xr:uid="{00000000-0005-0000-0000-00000C000000}"/>
    <cellStyle name="Финансовый 2 3" xfId="9" xr:uid="{00000000-0005-0000-0000-00000D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24"/>
  <sheetViews>
    <sheetView topLeftCell="A3" workbookViewId="0">
      <selection activeCell="B10" sqref="B10"/>
    </sheetView>
  </sheetViews>
  <sheetFormatPr defaultColWidth="9.109375" defaultRowHeight="13.2" x14ac:dyDescent="0.25"/>
  <cols>
    <col min="1" max="1" width="6.6640625" style="5" customWidth="1"/>
    <col min="2" max="2" width="43.88671875" style="6" customWidth="1"/>
    <col min="3" max="3" width="11.5546875" style="5" customWidth="1"/>
    <col min="4" max="4" width="22.44140625" style="5" customWidth="1"/>
    <col min="5" max="5" width="22.109375" style="5" customWidth="1"/>
    <col min="6" max="6" width="20.6640625" style="5" customWidth="1"/>
    <col min="7" max="7" width="47.88671875" style="5" customWidth="1"/>
    <col min="8" max="8" width="10.109375" style="5" bestFit="1" customWidth="1"/>
    <col min="9" max="9" width="20.6640625" style="5" customWidth="1"/>
    <col min="10" max="10" width="9.109375" style="5"/>
    <col min="11" max="11" width="6.88671875" style="5" customWidth="1"/>
    <col min="12" max="12" width="2.33203125" style="5" hidden="1" customWidth="1"/>
    <col min="13" max="13" width="22" style="5" hidden="1" customWidth="1"/>
    <col min="14" max="16384" width="9.109375" style="5"/>
  </cols>
  <sheetData>
    <row r="1" spans="1:14" x14ac:dyDescent="0.25">
      <c r="A1" s="13"/>
      <c r="B1" s="2"/>
      <c r="C1" s="13"/>
      <c r="D1" s="13"/>
      <c r="E1" s="13"/>
      <c r="F1" s="13"/>
      <c r="G1" s="7"/>
      <c r="H1" s="7"/>
      <c r="I1" s="7"/>
      <c r="J1" s="7"/>
      <c r="K1" s="7"/>
      <c r="L1" s="7"/>
      <c r="M1" s="7"/>
      <c r="N1" s="7"/>
    </row>
    <row r="2" spans="1:14" ht="35.25" customHeight="1" x14ac:dyDescent="0.3">
      <c r="A2" s="82" t="s">
        <v>44</v>
      </c>
      <c r="B2" s="83"/>
      <c r="C2" s="83"/>
      <c r="D2" s="83"/>
      <c r="E2" s="83"/>
      <c r="F2" s="83"/>
    </row>
    <row r="3" spans="1:14" x14ac:dyDescent="0.25">
      <c r="A3" s="14"/>
      <c r="B3" s="14"/>
      <c r="C3" s="14"/>
      <c r="D3" s="14"/>
      <c r="E3" s="14"/>
      <c r="F3" s="14"/>
    </row>
    <row r="4" spans="1:14" ht="12.75" customHeight="1" x14ac:dyDescent="0.25">
      <c r="A4" s="84" t="s">
        <v>17</v>
      </c>
      <c r="B4" s="84" t="s">
        <v>18</v>
      </c>
      <c r="C4" s="84" t="s">
        <v>19</v>
      </c>
      <c r="D4" s="85" t="s">
        <v>20</v>
      </c>
      <c r="E4" s="87" t="s">
        <v>21</v>
      </c>
      <c r="F4" s="88"/>
    </row>
    <row r="5" spans="1:14" ht="57.75" customHeight="1" x14ac:dyDescent="0.25">
      <c r="A5" s="84"/>
      <c r="B5" s="84"/>
      <c r="C5" s="84"/>
      <c r="D5" s="86"/>
      <c r="E5" s="16" t="s">
        <v>22</v>
      </c>
      <c r="F5" s="16" t="s">
        <v>23</v>
      </c>
    </row>
    <row r="6" spans="1:14" x14ac:dyDescent="0.25">
      <c r="A6" s="71" t="s">
        <v>24</v>
      </c>
      <c r="B6" s="72"/>
      <c r="C6" s="72"/>
      <c r="D6" s="72"/>
      <c r="E6" s="72"/>
      <c r="F6" s="73"/>
    </row>
    <row r="7" spans="1:14" ht="78.75" customHeight="1" x14ac:dyDescent="0.25">
      <c r="A7" s="17">
        <v>1</v>
      </c>
      <c r="B7" s="32" t="s">
        <v>41</v>
      </c>
      <c r="C7" s="18" t="s">
        <v>25</v>
      </c>
      <c r="D7" s="33">
        <v>8638</v>
      </c>
      <c r="E7" s="15" t="e">
        <f>'Стуктура Затрат'!#REF!/D7</f>
        <v>#REF!</v>
      </c>
      <c r="F7" s="3" t="e">
        <f>'Стуктура Затрат'!#REF!*24</f>
        <v>#REF!</v>
      </c>
      <c r="G7" s="8"/>
      <c r="H7" s="9"/>
      <c r="I7" s="9"/>
      <c r="J7" s="9"/>
      <c r="K7" s="9"/>
      <c r="L7" s="9"/>
      <c r="M7" s="9"/>
    </row>
    <row r="8" spans="1:14" x14ac:dyDescent="0.25">
      <c r="A8" s="74" t="s">
        <v>26</v>
      </c>
      <c r="B8" s="75"/>
      <c r="C8" s="75"/>
      <c r="D8" s="75"/>
      <c r="E8" s="76"/>
      <c r="F8" s="4" t="e">
        <f>SUM(F7:F7)</f>
        <v>#REF!</v>
      </c>
      <c r="G8" s="10"/>
      <c r="H8" s="11"/>
      <c r="I8" s="11"/>
      <c r="J8" s="11"/>
      <c r="K8" s="11"/>
      <c r="L8" s="11"/>
      <c r="M8" s="11"/>
    </row>
    <row r="9" spans="1:14" ht="15" customHeight="1" x14ac:dyDescent="0.25">
      <c r="A9" s="77" t="s">
        <v>27</v>
      </c>
      <c r="B9" s="78"/>
      <c r="C9" s="78"/>
      <c r="D9" s="78"/>
      <c r="E9" s="78"/>
      <c r="F9" s="79"/>
      <c r="G9" s="10"/>
      <c r="H9" s="11"/>
      <c r="I9" s="11"/>
      <c r="J9" s="11"/>
      <c r="K9" s="11"/>
      <c r="L9" s="11"/>
      <c r="M9" s="11"/>
    </row>
    <row r="10" spans="1:14" ht="39.6" x14ac:dyDescent="0.25">
      <c r="A10" s="19" t="s">
        <v>28</v>
      </c>
      <c r="B10" s="32" t="s">
        <v>42</v>
      </c>
      <c r="C10" s="18" t="s">
        <v>25</v>
      </c>
      <c r="D10" s="33">
        <v>2708.2</v>
      </c>
      <c r="E10" s="20"/>
      <c r="F10" s="29">
        <f>D10*$E$10*24</f>
        <v>0</v>
      </c>
      <c r="G10" s="10"/>
      <c r="H10" s="11"/>
      <c r="I10" s="11"/>
      <c r="J10" s="11"/>
      <c r="K10" s="11"/>
      <c r="L10" s="11"/>
      <c r="M10" s="11"/>
    </row>
    <row r="11" spans="1:14" s="1" customFormat="1" ht="14.4" x14ac:dyDescent="0.3">
      <c r="A11" s="80" t="s">
        <v>29</v>
      </c>
      <c r="B11" s="81"/>
      <c r="C11" s="81"/>
      <c r="D11" s="81"/>
      <c r="E11" s="21"/>
      <c r="F11" s="24">
        <f>SUM(F10:F10)</f>
        <v>0</v>
      </c>
    </row>
    <row r="12" spans="1:14" ht="44.25" customHeight="1" x14ac:dyDescent="0.25">
      <c r="A12" s="71" t="s">
        <v>43</v>
      </c>
      <c r="B12" s="72"/>
      <c r="C12" s="72"/>
      <c r="D12" s="72"/>
      <c r="E12" s="72"/>
      <c r="F12" s="73"/>
      <c r="H12" s="12"/>
    </row>
    <row r="13" spans="1:14" ht="26.4" x14ac:dyDescent="0.25">
      <c r="A13" s="19" t="s">
        <v>30</v>
      </c>
      <c r="B13" s="27" t="s">
        <v>4</v>
      </c>
      <c r="C13" s="28" t="s">
        <v>11</v>
      </c>
      <c r="D13" s="28">
        <v>600</v>
      </c>
      <c r="E13" s="20"/>
      <c r="F13" s="23">
        <f>D13*E13</f>
        <v>0</v>
      </c>
    </row>
    <row r="14" spans="1:14" ht="66" x14ac:dyDescent="0.25">
      <c r="A14" s="19" t="s">
        <v>31</v>
      </c>
      <c r="B14" s="27" t="s">
        <v>5</v>
      </c>
      <c r="C14" s="28" t="s">
        <v>11</v>
      </c>
      <c r="D14" s="28">
        <v>600</v>
      </c>
      <c r="E14" s="20"/>
      <c r="F14" s="23">
        <f t="shared" ref="F14:F20" si="0">D14*E14</f>
        <v>0</v>
      </c>
    </row>
    <row r="15" spans="1:14" ht="52.8" x14ac:dyDescent="0.25">
      <c r="A15" s="19" t="s">
        <v>32</v>
      </c>
      <c r="B15" s="27" t="s">
        <v>10</v>
      </c>
      <c r="C15" s="28" t="s">
        <v>11</v>
      </c>
      <c r="D15" s="28">
        <v>1800</v>
      </c>
      <c r="E15" s="20"/>
      <c r="F15" s="23">
        <f t="shared" si="0"/>
        <v>0</v>
      </c>
    </row>
    <row r="16" spans="1:14" x14ac:dyDescent="0.25">
      <c r="A16" s="26" t="s">
        <v>36</v>
      </c>
      <c r="B16" s="27" t="s">
        <v>6</v>
      </c>
      <c r="C16" s="28" t="s">
        <v>11</v>
      </c>
      <c r="D16" s="28">
        <v>200</v>
      </c>
      <c r="E16" s="20"/>
      <c r="F16" s="23">
        <f t="shared" si="0"/>
        <v>0</v>
      </c>
    </row>
    <row r="17" spans="1:6" x14ac:dyDescent="0.25">
      <c r="A17" s="26" t="s">
        <v>37</v>
      </c>
      <c r="B17" s="27" t="s">
        <v>7</v>
      </c>
      <c r="C17" s="28" t="s">
        <v>11</v>
      </c>
      <c r="D17" s="28">
        <v>400</v>
      </c>
      <c r="E17" s="20"/>
      <c r="F17" s="23">
        <f t="shared" si="0"/>
        <v>0</v>
      </c>
    </row>
    <row r="18" spans="1:6" x14ac:dyDescent="0.25">
      <c r="A18" s="26" t="s">
        <v>38</v>
      </c>
      <c r="B18" s="27" t="s">
        <v>8</v>
      </c>
      <c r="C18" s="28" t="s">
        <v>11</v>
      </c>
      <c r="D18" s="28">
        <v>200</v>
      </c>
      <c r="E18" s="20"/>
      <c r="F18" s="23">
        <f t="shared" si="0"/>
        <v>0</v>
      </c>
    </row>
    <row r="19" spans="1:6" ht="26.4" x14ac:dyDescent="0.25">
      <c r="A19" s="26" t="s">
        <v>39</v>
      </c>
      <c r="B19" s="27" t="s">
        <v>9</v>
      </c>
      <c r="C19" s="28" t="s">
        <v>11</v>
      </c>
      <c r="D19" s="28">
        <v>400</v>
      </c>
      <c r="E19" s="20"/>
      <c r="F19" s="23">
        <f t="shared" si="0"/>
        <v>0</v>
      </c>
    </row>
    <row r="20" spans="1:6" ht="39.6" x14ac:dyDescent="0.25">
      <c r="A20" s="26" t="s">
        <v>40</v>
      </c>
      <c r="B20" s="27" t="s">
        <v>13</v>
      </c>
      <c r="C20" s="28" t="s">
        <v>12</v>
      </c>
      <c r="D20" s="28">
        <v>60</v>
      </c>
      <c r="E20" s="20"/>
      <c r="F20" s="30">
        <f t="shared" si="0"/>
        <v>0</v>
      </c>
    </row>
    <row r="21" spans="1:6" x14ac:dyDescent="0.25">
      <c r="A21" s="68" t="s">
        <v>33</v>
      </c>
      <c r="B21" s="68"/>
      <c r="C21" s="68"/>
      <c r="D21" s="68"/>
      <c r="E21" s="68"/>
      <c r="F21" s="31">
        <f>SUM(F13:F20)</f>
        <v>0</v>
      </c>
    </row>
    <row r="22" spans="1:6" x14ac:dyDescent="0.25">
      <c r="A22" s="68" t="s">
        <v>34</v>
      </c>
      <c r="B22" s="68"/>
      <c r="C22" s="68"/>
      <c r="D22" s="68"/>
      <c r="E22" s="68"/>
      <c r="F22" s="25" t="e">
        <f>F21+F11+F8</f>
        <v>#REF!</v>
      </c>
    </row>
    <row r="23" spans="1:6" x14ac:dyDescent="0.25">
      <c r="C23" s="69"/>
      <c r="D23" s="69"/>
    </row>
    <row r="24" spans="1:6" x14ac:dyDescent="0.25">
      <c r="A24" s="70" t="s">
        <v>35</v>
      </c>
      <c r="B24" s="70"/>
      <c r="C24" s="22">
        <v>24</v>
      </c>
    </row>
  </sheetData>
  <mergeCells count="15">
    <mergeCell ref="A6:F6"/>
    <mergeCell ref="A8:E8"/>
    <mergeCell ref="A9:F9"/>
    <mergeCell ref="A11:D11"/>
    <mergeCell ref="A2:F2"/>
    <mergeCell ref="A4:A5"/>
    <mergeCell ref="B4:B5"/>
    <mergeCell ref="C4:C5"/>
    <mergeCell ref="D4:D5"/>
    <mergeCell ref="E4:F4"/>
    <mergeCell ref="A21:E21"/>
    <mergeCell ref="A22:E22"/>
    <mergeCell ref="C23:D23"/>
    <mergeCell ref="A24:B24"/>
    <mergeCell ref="A12:F12"/>
  </mergeCells>
  <dataValidations count="1">
    <dataValidation errorStyle="warning" allowBlank="1" showInputMessage="1" showErrorMessage="1" errorTitle="Ошибка значения!" error="Превышение предельной стоимости! _x000a_Необходимо скорректировать расчёт в Приложении №1_x000a_" promptTitle="Привышение предельной стоимости!" sqref="E7" xr:uid="{00000000-0002-0000-0100-000000000000}"/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33F07-EEDF-4DAB-9A39-626CC1026E34}">
  <dimension ref="A1:I179"/>
  <sheetViews>
    <sheetView view="pageBreakPreview" zoomScale="90" zoomScaleNormal="100" zoomScaleSheetLayoutView="90" workbookViewId="0">
      <selection activeCell="F14" sqref="F14:G14"/>
    </sheetView>
  </sheetViews>
  <sheetFormatPr defaultColWidth="9.109375" defaultRowHeight="13.2" x14ac:dyDescent="0.25"/>
  <cols>
    <col min="1" max="1" width="6" style="63" customWidth="1"/>
    <col min="2" max="3" width="9.109375" style="63"/>
    <col min="4" max="4" width="9.109375" style="63" customWidth="1"/>
    <col min="5" max="5" width="14.44140625" style="63" customWidth="1"/>
    <col min="6" max="6" width="9.33203125" style="63" customWidth="1"/>
    <col min="7" max="7" width="11.88671875" style="63" customWidth="1"/>
    <col min="8" max="8" width="9.109375" style="67"/>
    <col min="9" max="16384" width="9.109375" style="63"/>
  </cols>
  <sheetData>
    <row r="1" spans="1:9" x14ac:dyDescent="0.25">
      <c r="A1" s="89" t="s">
        <v>80</v>
      </c>
      <c r="B1" s="89"/>
      <c r="C1" s="89"/>
      <c r="D1" s="89"/>
      <c r="E1" s="89"/>
      <c r="F1" s="89"/>
      <c r="G1" s="89"/>
      <c r="H1" s="89"/>
      <c r="I1" s="89"/>
    </row>
    <row r="3" spans="1:9" ht="15" customHeight="1" x14ac:dyDescent="0.25">
      <c r="A3" s="90" t="s">
        <v>410</v>
      </c>
      <c r="B3" s="90"/>
      <c r="C3" s="90"/>
      <c r="D3" s="90"/>
      <c r="E3" s="90"/>
      <c r="F3" s="90"/>
      <c r="G3" s="90"/>
      <c r="H3" s="90"/>
      <c r="I3" s="90"/>
    </row>
    <row r="4" spans="1:9" x14ac:dyDescent="0.25">
      <c r="A4" s="90"/>
      <c r="B4" s="90"/>
      <c r="C4" s="90"/>
      <c r="D4" s="90"/>
      <c r="E4" s="90"/>
      <c r="F4" s="90"/>
      <c r="G4" s="90"/>
      <c r="H4" s="90"/>
      <c r="I4" s="90"/>
    </row>
    <row r="5" spans="1:9" x14ac:dyDescent="0.25">
      <c r="A5" s="90"/>
      <c r="B5" s="90"/>
      <c r="C5" s="90"/>
      <c r="D5" s="90"/>
      <c r="E5" s="90"/>
      <c r="F5" s="90"/>
      <c r="G5" s="90"/>
      <c r="H5" s="90"/>
      <c r="I5" s="90"/>
    </row>
    <row r="6" spans="1:9" x14ac:dyDescent="0.25">
      <c r="A6" s="90"/>
      <c r="B6" s="90"/>
      <c r="C6" s="90"/>
      <c r="D6" s="90"/>
      <c r="E6" s="90"/>
      <c r="F6" s="90"/>
      <c r="G6" s="90"/>
      <c r="H6" s="90"/>
      <c r="I6" s="90"/>
    </row>
    <row r="7" spans="1:9" x14ac:dyDescent="0.25">
      <c r="A7" s="90"/>
      <c r="B7" s="90"/>
      <c r="C7" s="90"/>
      <c r="D7" s="90"/>
      <c r="E7" s="90"/>
      <c r="F7" s="90"/>
      <c r="G7" s="90"/>
      <c r="H7" s="90"/>
      <c r="I7" s="90"/>
    </row>
    <row r="8" spans="1:9" x14ac:dyDescent="0.25">
      <c r="A8" s="90"/>
      <c r="B8" s="90"/>
      <c r="C8" s="90"/>
      <c r="D8" s="90"/>
      <c r="E8" s="90"/>
      <c r="F8" s="90"/>
      <c r="G8" s="90"/>
      <c r="H8" s="90"/>
      <c r="I8" s="90"/>
    </row>
    <row r="9" spans="1:9" x14ac:dyDescent="0.25">
      <c r="A9" s="90"/>
      <c r="B9" s="90"/>
      <c r="C9" s="90"/>
      <c r="D9" s="90"/>
      <c r="E9" s="90"/>
      <c r="F9" s="90"/>
      <c r="G9" s="90"/>
      <c r="H9" s="90"/>
      <c r="I9" s="90"/>
    </row>
    <row r="10" spans="1:9" x14ac:dyDescent="0.25">
      <c r="A10" s="90"/>
      <c r="B10" s="90"/>
      <c r="C10" s="90"/>
      <c r="D10" s="90"/>
      <c r="E10" s="90"/>
      <c r="F10" s="90"/>
      <c r="G10" s="90"/>
      <c r="H10" s="90"/>
      <c r="I10" s="90"/>
    </row>
    <row r="11" spans="1:9" x14ac:dyDescent="0.25">
      <c r="A11" s="90"/>
      <c r="B11" s="90"/>
      <c r="C11" s="90"/>
      <c r="D11" s="90"/>
      <c r="E11" s="90"/>
      <c r="F11" s="90"/>
      <c r="G11" s="90"/>
      <c r="H11" s="90"/>
      <c r="I11" s="90"/>
    </row>
    <row r="12" spans="1:9" x14ac:dyDescent="0.25">
      <c r="A12" s="91" t="s">
        <v>81</v>
      </c>
      <c r="B12" s="91"/>
      <c r="C12" s="91"/>
      <c r="D12" s="91"/>
      <c r="E12" s="91"/>
      <c r="F12" s="91"/>
      <c r="G12" s="91"/>
      <c r="H12" s="91"/>
      <c r="I12" s="91"/>
    </row>
    <row r="13" spans="1:9" ht="102.75" customHeight="1" x14ac:dyDescent="0.25">
      <c r="A13" s="107" t="s">
        <v>85</v>
      </c>
      <c r="B13" s="107"/>
      <c r="C13" s="107"/>
      <c r="D13" s="102" t="s">
        <v>86</v>
      </c>
      <c r="E13" s="102"/>
      <c r="F13" s="102" t="s">
        <v>66</v>
      </c>
      <c r="G13" s="102"/>
      <c r="H13" s="102" t="s">
        <v>67</v>
      </c>
      <c r="I13" s="102"/>
    </row>
    <row r="14" spans="1:9" ht="111" customHeight="1" x14ac:dyDescent="0.25">
      <c r="A14" s="108" t="s">
        <v>83</v>
      </c>
      <c r="B14" s="108"/>
      <c r="C14" s="108"/>
      <c r="D14" s="103">
        <v>3100</v>
      </c>
      <c r="E14" s="103"/>
      <c r="F14" s="104">
        <f>'Стуктура Затрат'!F58/'Детализация Предложения'!D14</f>
        <v>0</v>
      </c>
      <c r="G14" s="104"/>
      <c r="H14" s="105">
        <f>D14*F14</f>
        <v>0</v>
      </c>
      <c r="I14" s="106"/>
    </row>
    <row r="15" spans="1:9" x14ac:dyDescent="0.25">
      <c r="A15" s="94" t="s">
        <v>84</v>
      </c>
      <c r="B15" s="94"/>
      <c r="C15" s="94"/>
      <c r="D15" s="94"/>
      <c r="E15" s="94"/>
      <c r="F15" s="94"/>
      <c r="G15" s="94"/>
      <c r="H15" s="95">
        <f>12*H14</f>
        <v>0</v>
      </c>
      <c r="I15" s="95"/>
    </row>
    <row r="16" spans="1:9" ht="28.5" customHeight="1" x14ac:dyDescent="0.25">
      <c r="A16" s="96" t="s">
        <v>409</v>
      </c>
      <c r="B16" s="96"/>
      <c r="C16" s="96"/>
      <c r="D16" s="96"/>
      <c r="E16" s="96"/>
      <c r="F16" s="96"/>
      <c r="G16" s="96"/>
      <c r="H16" s="96"/>
      <c r="I16" s="96"/>
    </row>
    <row r="17" spans="1:9" ht="63" customHeight="1" x14ac:dyDescent="0.25">
      <c r="A17" s="64" t="s">
        <v>87</v>
      </c>
      <c r="B17" s="97" t="s">
        <v>88</v>
      </c>
      <c r="C17" s="97"/>
      <c r="D17" s="97"/>
      <c r="E17" s="97"/>
      <c r="F17" s="62" t="s">
        <v>89</v>
      </c>
      <c r="G17" s="60" t="s">
        <v>416</v>
      </c>
      <c r="H17" s="97" t="s">
        <v>90</v>
      </c>
      <c r="I17" s="97"/>
    </row>
    <row r="18" spans="1:9" ht="15.75" customHeight="1" x14ac:dyDescent="0.25">
      <c r="A18" s="64">
        <v>1</v>
      </c>
      <c r="B18" s="99" t="s">
        <v>91</v>
      </c>
      <c r="C18" s="100"/>
      <c r="D18" s="100"/>
      <c r="E18" s="100"/>
      <c r="F18" s="100"/>
      <c r="G18" s="100"/>
      <c r="H18" s="100"/>
      <c r="I18" s="101"/>
    </row>
    <row r="19" spans="1:9" x14ac:dyDescent="0.25">
      <c r="A19" s="65" t="s">
        <v>92</v>
      </c>
      <c r="B19" s="98" t="s">
        <v>93</v>
      </c>
      <c r="C19" s="98"/>
      <c r="D19" s="98"/>
      <c r="E19" s="98"/>
      <c r="F19" s="61" t="s">
        <v>94</v>
      </c>
      <c r="G19" s="61">
        <v>10</v>
      </c>
      <c r="H19" s="92">
        <v>0</v>
      </c>
      <c r="I19" s="93"/>
    </row>
    <row r="20" spans="1:9" ht="24" customHeight="1" x14ac:dyDescent="0.25">
      <c r="A20" s="65" t="s">
        <v>95</v>
      </c>
      <c r="B20" s="98" t="s">
        <v>96</v>
      </c>
      <c r="C20" s="98"/>
      <c r="D20" s="98"/>
      <c r="E20" s="98"/>
      <c r="F20" s="61" t="s">
        <v>94</v>
      </c>
      <c r="G20" s="61">
        <v>10</v>
      </c>
      <c r="H20" s="92">
        <v>0</v>
      </c>
      <c r="I20" s="93"/>
    </row>
    <row r="21" spans="1:9" x14ac:dyDescent="0.25">
      <c r="A21" s="65" t="s">
        <v>97</v>
      </c>
      <c r="B21" s="98" t="s">
        <v>98</v>
      </c>
      <c r="C21" s="98"/>
      <c r="D21" s="98"/>
      <c r="E21" s="98"/>
      <c r="F21" s="61" t="s">
        <v>94</v>
      </c>
      <c r="G21" s="61">
        <v>20</v>
      </c>
      <c r="H21" s="92">
        <v>0</v>
      </c>
      <c r="I21" s="93"/>
    </row>
    <row r="22" spans="1:9" x14ac:dyDescent="0.25">
      <c r="A22" s="65" t="s">
        <v>99</v>
      </c>
      <c r="B22" s="98" t="s">
        <v>100</v>
      </c>
      <c r="C22" s="98"/>
      <c r="D22" s="98"/>
      <c r="E22" s="98"/>
      <c r="F22" s="61" t="s">
        <v>94</v>
      </c>
      <c r="G22" s="61">
        <v>20</v>
      </c>
      <c r="H22" s="92">
        <v>0</v>
      </c>
      <c r="I22" s="93"/>
    </row>
    <row r="23" spans="1:9" x14ac:dyDescent="0.25">
      <c r="A23" s="65" t="s">
        <v>101</v>
      </c>
      <c r="B23" s="98" t="s">
        <v>102</v>
      </c>
      <c r="C23" s="98"/>
      <c r="D23" s="98"/>
      <c r="E23" s="98"/>
      <c r="F23" s="61" t="s">
        <v>94</v>
      </c>
      <c r="G23" s="61">
        <v>40</v>
      </c>
      <c r="H23" s="92">
        <v>0</v>
      </c>
      <c r="I23" s="93"/>
    </row>
    <row r="24" spans="1:9" x14ac:dyDescent="0.25">
      <c r="A24" s="65" t="s">
        <v>103</v>
      </c>
      <c r="B24" s="98" t="s">
        <v>104</v>
      </c>
      <c r="C24" s="98"/>
      <c r="D24" s="98"/>
      <c r="E24" s="98"/>
      <c r="F24" s="61" t="s">
        <v>105</v>
      </c>
      <c r="G24" s="61">
        <v>1</v>
      </c>
      <c r="H24" s="92">
        <v>0</v>
      </c>
      <c r="I24" s="93"/>
    </row>
    <row r="25" spans="1:9" x14ac:dyDescent="0.25">
      <c r="A25" s="65" t="s">
        <v>106</v>
      </c>
      <c r="B25" s="98" t="s">
        <v>107</v>
      </c>
      <c r="C25" s="98"/>
      <c r="D25" s="98"/>
      <c r="E25" s="98"/>
      <c r="F25" s="61" t="s">
        <v>94</v>
      </c>
      <c r="G25" s="61">
        <v>10</v>
      </c>
      <c r="H25" s="92">
        <v>0</v>
      </c>
      <c r="I25" s="93"/>
    </row>
    <row r="26" spans="1:9" x14ac:dyDescent="0.25">
      <c r="A26" s="65" t="s">
        <v>108</v>
      </c>
      <c r="B26" s="98" t="s">
        <v>109</v>
      </c>
      <c r="C26" s="98"/>
      <c r="D26" s="98"/>
      <c r="E26" s="98"/>
      <c r="F26" s="61" t="s">
        <v>94</v>
      </c>
      <c r="G26" s="61">
        <v>1</v>
      </c>
      <c r="H26" s="92">
        <v>0</v>
      </c>
      <c r="I26" s="93"/>
    </row>
    <row r="27" spans="1:9" x14ac:dyDescent="0.25">
      <c r="A27" s="65" t="s">
        <v>110</v>
      </c>
      <c r="B27" s="98" t="s">
        <v>111</v>
      </c>
      <c r="C27" s="98"/>
      <c r="D27" s="98"/>
      <c r="E27" s="98"/>
      <c r="F27" s="61" t="s">
        <v>112</v>
      </c>
      <c r="G27" s="61">
        <v>1</v>
      </c>
      <c r="H27" s="92">
        <v>0</v>
      </c>
      <c r="I27" s="93"/>
    </row>
    <row r="28" spans="1:9" x14ac:dyDescent="0.25">
      <c r="A28" s="65" t="s">
        <v>113</v>
      </c>
      <c r="B28" s="98" t="s">
        <v>114</v>
      </c>
      <c r="C28" s="98"/>
      <c r="D28" s="98"/>
      <c r="E28" s="98"/>
      <c r="F28" s="61" t="s">
        <v>115</v>
      </c>
      <c r="G28" s="61">
        <v>10</v>
      </c>
      <c r="H28" s="92">
        <v>0</v>
      </c>
      <c r="I28" s="93"/>
    </row>
    <row r="29" spans="1:9" x14ac:dyDescent="0.25">
      <c r="A29" s="65" t="s">
        <v>116</v>
      </c>
      <c r="B29" s="98" t="s">
        <v>117</v>
      </c>
      <c r="C29" s="98"/>
      <c r="D29" s="98"/>
      <c r="E29" s="98"/>
      <c r="F29" s="61" t="s">
        <v>115</v>
      </c>
      <c r="G29" s="61">
        <v>1</v>
      </c>
      <c r="H29" s="92">
        <v>0</v>
      </c>
      <c r="I29" s="93"/>
    </row>
    <row r="30" spans="1:9" x14ac:dyDescent="0.25">
      <c r="A30" s="65" t="s">
        <v>118</v>
      </c>
      <c r="B30" s="98" t="s">
        <v>119</v>
      </c>
      <c r="C30" s="98"/>
      <c r="D30" s="98"/>
      <c r="E30" s="98"/>
      <c r="F30" s="61" t="s">
        <v>94</v>
      </c>
      <c r="G30" s="61">
        <v>10</v>
      </c>
      <c r="H30" s="92">
        <v>0</v>
      </c>
      <c r="I30" s="93"/>
    </row>
    <row r="31" spans="1:9" ht="27.75" customHeight="1" x14ac:dyDescent="0.25">
      <c r="A31" s="65" t="s">
        <v>120</v>
      </c>
      <c r="B31" s="98" t="s">
        <v>121</v>
      </c>
      <c r="C31" s="98"/>
      <c r="D31" s="98"/>
      <c r="E31" s="98"/>
      <c r="F31" s="61" t="s">
        <v>115</v>
      </c>
      <c r="G31" s="61">
        <v>10</v>
      </c>
      <c r="H31" s="92">
        <v>0</v>
      </c>
      <c r="I31" s="93"/>
    </row>
    <row r="32" spans="1:9" x14ac:dyDescent="0.25">
      <c r="A32" s="65" t="s">
        <v>122</v>
      </c>
      <c r="B32" s="98" t="s">
        <v>123</v>
      </c>
      <c r="C32" s="98"/>
      <c r="D32" s="98"/>
      <c r="E32" s="98"/>
      <c r="F32" s="61" t="s">
        <v>115</v>
      </c>
      <c r="G32" s="61">
        <v>10</v>
      </c>
      <c r="H32" s="92">
        <v>0</v>
      </c>
      <c r="I32" s="93"/>
    </row>
    <row r="33" spans="1:9" x14ac:dyDescent="0.25">
      <c r="A33" s="65" t="s">
        <v>124</v>
      </c>
      <c r="B33" s="98" t="s">
        <v>125</v>
      </c>
      <c r="C33" s="98"/>
      <c r="D33" s="98"/>
      <c r="E33" s="98"/>
      <c r="F33" s="61" t="s">
        <v>126</v>
      </c>
      <c r="G33" s="61">
        <v>20</v>
      </c>
      <c r="H33" s="92">
        <v>0</v>
      </c>
      <c r="I33" s="93"/>
    </row>
    <row r="34" spans="1:9" x14ac:dyDescent="0.25">
      <c r="A34" s="65" t="s">
        <v>127</v>
      </c>
      <c r="B34" s="98" t="s">
        <v>128</v>
      </c>
      <c r="C34" s="98"/>
      <c r="D34" s="98"/>
      <c r="E34" s="98"/>
      <c r="F34" s="61" t="s">
        <v>94</v>
      </c>
      <c r="G34" s="61">
        <v>20</v>
      </c>
      <c r="H34" s="92">
        <v>0</v>
      </c>
      <c r="I34" s="93"/>
    </row>
    <row r="35" spans="1:9" x14ac:dyDescent="0.25">
      <c r="A35" s="65" t="s">
        <v>129</v>
      </c>
      <c r="B35" s="98" t="s">
        <v>130</v>
      </c>
      <c r="C35" s="98"/>
      <c r="D35" s="98"/>
      <c r="E35" s="98"/>
      <c r="F35" s="61" t="s">
        <v>94</v>
      </c>
      <c r="G35" s="61">
        <v>20</v>
      </c>
      <c r="H35" s="92">
        <v>0</v>
      </c>
      <c r="I35" s="93"/>
    </row>
    <row r="36" spans="1:9" x14ac:dyDescent="0.25">
      <c r="A36" s="65" t="s">
        <v>131</v>
      </c>
      <c r="B36" s="98" t="s">
        <v>132</v>
      </c>
      <c r="C36" s="98"/>
      <c r="D36" s="98"/>
      <c r="E36" s="98"/>
      <c r="F36" s="61" t="s">
        <v>94</v>
      </c>
      <c r="G36" s="61">
        <v>30</v>
      </c>
      <c r="H36" s="92"/>
      <c r="I36" s="93"/>
    </row>
    <row r="37" spans="1:9" x14ac:dyDescent="0.25">
      <c r="A37" s="65" t="s">
        <v>133</v>
      </c>
      <c r="B37" s="98" t="s">
        <v>134</v>
      </c>
      <c r="C37" s="98"/>
      <c r="D37" s="98"/>
      <c r="E37" s="98"/>
      <c r="F37" s="61" t="s">
        <v>94</v>
      </c>
      <c r="G37" s="61">
        <v>10</v>
      </c>
      <c r="H37" s="92">
        <v>0</v>
      </c>
      <c r="I37" s="93"/>
    </row>
    <row r="38" spans="1:9" x14ac:dyDescent="0.25">
      <c r="A38" s="65" t="s">
        <v>135</v>
      </c>
      <c r="B38" s="98" t="s">
        <v>136</v>
      </c>
      <c r="C38" s="98"/>
      <c r="D38" s="98"/>
      <c r="E38" s="98"/>
      <c r="F38" s="61" t="s">
        <v>94</v>
      </c>
      <c r="G38" s="61">
        <v>20</v>
      </c>
      <c r="H38" s="92">
        <v>0</v>
      </c>
      <c r="I38" s="93"/>
    </row>
    <row r="39" spans="1:9" x14ac:dyDescent="0.25">
      <c r="A39" s="65" t="s">
        <v>137</v>
      </c>
      <c r="B39" s="98" t="s">
        <v>138</v>
      </c>
      <c r="C39" s="98"/>
      <c r="D39" s="98"/>
      <c r="E39" s="98"/>
      <c r="F39" s="61" t="s">
        <v>94</v>
      </c>
      <c r="G39" s="61">
        <v>10</v>
      </c>
      <c r="H39" s="92">
        <v>0</v>
      </c>
      <c r="I39" s="93"/>
    </row>
    <row r="40" spans="1:9" x14ac:dyDescent="0.25">
      <c r="A40" s="65" t="s">
        <v>139</v>
      </c>
      <c r="B40" s="98" t="s">
        <v>140</v>
      </c>
      <c r="C40" s="98"/>
      <c r="D40" s="98"/>
      <c r="E40" s="98"/>
      <c r="F40" s="61" t="s">
        <v>94</v>
      </c>
      <c r="G40" s="61">
        <v>10</v>
      </c>
      <c r="H40" s="92">
        <v>0</v>
      </c>
      <c r="I40" s="93"/>
    </row>
    <row r="41" spans="1:9" ht="26.25" customHeight="1" x14ac:dyDescent="0.25">
      <c r="A41" s="65" t="s">
        <v>141</v>
      </c>
      <c r="B41" s="98" t="s">
        <v>142</v>
      </c>
      <c r="C41" s="98"/>
      <c r="D41" s="98"/>
      <c r="E41" s="98"/>
      <c r="F41" s="61" t="s">
        <v>94</v>
      </c>
      <c r="G41" s="61">
        <v>20</v>
      </c>
      <c r="H41" s="92">
        <v>0</v>
      </c>
      <c r="I41" s="93"/>
    </row>
    <row r="42" spans="1:9" x14ac:dyDescent="0.25">
      <c r="A42" s="65" t="s">
        <v>143</v>
      </c>
      <c r="B42" s="98" t="s">
        <v>144</v>
      </c>
      <c r="C42" s="98"/>
      <c r="D42" s="98"/>
      <c r="E42" s="98"/>
      <c r="F42" s="61" t="s">
        <v>94</v>
      </c>
      <c r="G42" s="61">
        <v>40</v>
      </c>
      <c r="H42" s="92">
        <v>0</v>
      </c>
      <c r="I42" s="93"/>
    </row>
    <row r="43" spans="1:9" ht="27.75" customHeight="1" x14ac:dyDescent="0.25">
      <c r="A43" s="65" t="s">
        <v>145</v>
      </c>
      <c r="B43" s="98" t="s">
        <v>146</v>
      </c>
      <c r="C43" s="98"/>
      <c r="D43" s="98"/>
      <c r="E43" s="98"/>
      <c r="F43" s="61" t="s">
        <v>94</v>
      </c>
      <c r="G43" s="61">
        <v>10</v>
      </c>
      <c r="H43" s="92">
        <v>0</v>
      </c>
      <c r="I43" s="93"/>
    </row>
    <row r="44" spans="1:9" ht="27" customHeight="1" x14ac:dyDescent="0.25">
      <c r="A44" s="65" t="s">
        <v>147</v>
      </c>
      <c r="B44" s="98" t="s">
        <v>148</v>
      </c>
      <c r="C44" s="98"/>
      <c r="D44" s="98"/>
      <c r="E44" s="98"/>
      <c r="F44" s="61" t="s">
        <v>94</v>
      </c>
      <c r="G44" s="61">
        <v>10</v>
      </c>
      <c r="H44" s="92">
        <v>0</v>
      </c>
      <c r="I44" s="93"/>
    </row>
    <row r="45" spans="1:9" x14ac:dyDescent="0.25">
      <c r="A45" s="65" t="s">
        <v>149</v>
      </c>
      <c r="B45" s="98" t="s">
        <v>150</v>
      </c>
      <c r="C45" s="98"/>
      <c r="D45" s="98"/>
      <c r="E45" s="98"/>
      <c r="F45" s="61" t="s">
        <v>151</v>
      </c>
      <c r="G45" s="61">
        <v>20</v>
      </c>
      <c r="H45" s="92">
        <v>0</v>
      </c>
      <c r="I45" s="93"/>
    </row>
    <row r="46" spans="1:9" x14ac:dyDescent="0.25">
      <c r="A46" s="65" t="s">
        <v>152</v>
      </c>
      <c r="B46" s="98" t="s">
        <v>153</v>
      </c>
      <c r="C46" s="98"/>
      <c r="D46" s="98"/>
      <c r="E46" s="98"/>
      <c r="F46" s="61" t="s">
        <v>126</v>
      </c>
      <c r="G46" s="61">
        <v>20</v>
      </c>
      <c r="H46" s="92">
        <v>0</v>
      </c>
      <c r="I46" s="93"/>
    </row>
    <row r="47" spans="1:9" x14ac:dyDescent="0.25">
      <c r="A47" s="65" t="s">
        <v>154</v>
      </c>
      <c r="B47" s="98" t="s">
        <v>155</v>
      </c>
      <c r="C47" s="98"/>
      <c r="D47" s="98"/>
      <c r="E47" s="98"/>
      <c r="F47" s="61" t="s">
        <v>126</v>
      </c>
      <c r="G47" s="61">
        <v>20</v>
      </c>
      <c r="H47" s="92">
        <v>0</v>
      </c>
      <c r="I47" s="93"/>
    </row>
    <row r="48" spans="1:9" x14ac:dyDescent="0.25">
      <c r="A48" s="65" t="s">
        <v>156</v>
      </c>
      <c r="B48" s="98" t="s">
        <v>157</v>
      </c>
      <c r="C48" s="98"/>
      <c r="D48" s="98"/>
      <c r="E48" s="98"/>
      <c r="F48" s="61" t="s">
        <v>94</v>
      </c>
      <c r="G48" s="61">
        <v>20</v>
      </c>
      <c r="H48" s="92">
        <v>0</v>
      </c>
      <c r="I48" s="93"/>
    </row>
    <row r="49" spans="1:9" x14ac:dyDescent="0.25">
      <c r="A49" s="65" t="s">
        <v>158</v>
      </c>
      <c r="B49" s="98" t="s">
        <v>159</v>
      </c>
      <c r="C49" s="98"/>
      <c r="D49" s="98"/>
      <c r="E49" s="98"/>
      <c r="F49" s="61" t="s">
        <v>126</v>
      </c>
      <c r="G49" s="61">
        <v>5</v>
      </c>
      <c r="H49" s="92">
        <v>0</v>
      </c>
      <c r="I49" s="93"/>
    </row>
    <row r="50" spans="1:9" x14ac:dyDescent="0.25">
      <c r="A50" s="65" t="s">
        <v>160</v>
      </c>
      <c r="B50" s="98" t="s">
        <v>161</v>
      </c>
      <c r="C50" s="98"/>
      <c r="D50" s="98"/>
      <c r="E50" s="98"/>
      <c r="F50" s="61" t="s">
        <v>94</v>
      </c>
      <c r="G50" s="61">
        <v>40</v>
      </c>
      <c r="H50" s="92">
        <v>0</v>
      </c>
      <c r="I50" s="93"/>
    </row>
    <row r="51" spans="1:9" x14ac:dyDescent="0.25">
      <c r="A51" s="65" t="s">
        <v>162</v>
      </c>
      <c r="B51" s="98" t="s">
        <v>163</v>
      </c>
      <c r="C51" s="98"/>
      <c r="D51" s="98"/>
      <c r="E51" s="98"/>
      <c r="F51" s="61" t="s">
        <v>94</v>
      </c>
      <c r="G51" s="61">
        <v>40</v>
      </c>
      <c r="H51" s="92">
        <v>0</v>
      </c>
      <c r="I51" s="93"/>
    </row>
    <row r="52" spans="1:9" x14ac:dyDescent="0.25">
      <c r="A52" s="65" t="s">
        <v>164</v>
      </c>
      <c r="B52" s="98" t="s">
        <v>165</v>
      </c>
      <c r="C52" s="98"/>
      <c r="D52" s="98"/>
      <c r="E52" s="98"/>
      <c r="F52" s="61" t="s">
        <v>94</v>
      </c>
      <c r="G52" s="61">
        <v>10</v>
      </c>
      <c r="H52" s="92">
        <v>0</v>
      </c>
      <c r="I52" s="93"/>
    </row>
    <row r="53" spans="1:9" ht="15.75" customHeight="1" x14ac:dyDescent="0.25">
      <c r="A53" s="65">
        <v>2</v>
      </c>
      <c r="B53" s="99" t="s">
        <v>166</v>
      </c>
      <c r="C53" s="100"/>
      <c r="D53" s="100"/>
      <c r="E53" s="100"/>
      <c r="F53" s="100"/>
      <c r="G53" s="100"/>
      <c r="H53" s="100"/>
      <c r="I53" s="101"/>
    </row>
    <row r="54" spans="1:9" x14ac:dyDescent="0.25">
      <c r="A54" s="65" t="s">
        <v>167</v>
      </c>
      <c r="B54" s="98" t="s">
        <v>168</v>
      </c>
      <c r="C54" s="98"/>
      <c r="D54" s="98"/>
      <c r="E54" s="98"/>
      <c r="F54" s="61" t="s">
        <v>115</v>
      </c>
      <c r="G54" s="61">
        <v>10</v>
      </c>
      <c r="H54" s="92">
        <v>0</v>
      </c>
      <c r="I54" s="93"/>
    </row>
    <row r="55" spans="1:9" x14ac:dyDescent="0.25">
      <c r="A55" s="65" t="s">
        <v>169</v>
      </c>
      <c r="B55" s="98" t="s">
        <v>170</v>
      </c>
      <c r="C55" s="98"/>
      <c r="D55" s="98"/>
      <c r="E55" s="98"/>
      <c r="F55" s="61" t="s">
        <v>115</v>
      </c>
      <c r="G55" s="61">
        <v>10</v>
      </c>
      <c r="H55" s="92">
        <v>0</v>
      </c>
      <c r="I55" s="93"/>
    </row>
    <row r="56" spans="1:9" x14ac:dyDescent="0.25">
      <c r="A56" s="65" t="s">
        <v>171</v>
      </c>
      <c r="B56" s="98" t="s">
        <v>172</v>
      </c>
      <c r="C56" s="98"/>
      <c r="D56" s="98"/>
      <c r="E56" s="98"/>
      <c r="F56" s="61" t="s">
        <v>115</v>
      </c>
      <c r="G56" s="61">
        <v>20</v>
      </c>
      <c r="H56" s="92">
        <v>0</v>
      </c>
      <c r="I56" s="93"/>
    </row>
    <row r="57" spans="1:9" x14ac:dyDescent="0.25">
      <c r="A57" s="65" t="s">
        <v>173</v>
      </c>
      <c r="B57" s="98" t="s">
        <v>174</v>
      </c>
      <c r="C57" s="98"/>
      <c r="D57" s="98"/>
      <c r="E57" s="98"/>
      <c r="F57" s="61" t="s">
        <v>115</v>
      </c>
      <c r="G57" s="61">
        <v>5</v>
      </c>
      <c r="H57" s="92">
        <v>0</v>
      </c>
      <c r="I57" s="93"/>
    </row>
    <row r="58" spans="1:9" x14ac:dyDescent="0.25">
      <c r="A58" s="65" t="s">
        <v>175</v>
      </c>
      <c r="B58" s="98" t="s">
        <v>176</v>
      </c>
      <c r="C58" s="98"/>
      <c r="D58" s="98"/>
      <c r="E58" s="98"/>
      <c r="F58" s="61" t="s">
        <v>115</v>
      </c>
      <c r="G58" s="61">
        <v>5</v>
      </c>
      <c r="H58" s="92">
        <v>0</v>
      </c>
      <c r="I58" s="93"/>
    </row>
    <row r="59" spans="1:9" x14ac:dyDescent="0.25">
      <c r="A59" s="65" t="s">
        <v>177</v>
      </c>
      <c r="B59" s="98" t="s">
        <v>178</v>
      </c>
      <c r="C59" s="98"/>
      <c r="D59" s="98"/>
      <c r="E59" s="98"/>
      <c r="F59" s="61" t="s">
        <v>115</v>
      </c>
      <c r="G59" s="61">
        <v>10</v>
      </c>
      <c r="H59" s="92">
        <v>0</v>
      </c>
      <c r="I59" s="93"/>
    </row>
    <row r="60" spans="1:9" x14ac:dyDescent="0.25">
      <c r="A60" s="65" t="s">
        <v>179</v>
      </c>
      <c r="B60" s="98" t="s">
        <v>180</v>
      </c>
      <c r="C60" s="98"/>
      <c r="D60" s="98"/>
      <c r="E60" s="98"/>
      <c r="F60" s="61" t="s">
        <v>181</v>
      </c>
      <c r="G60" s="61">
        <v>10</v>
      </c>
      <c r="H60" s="92">
        <v>0</v>
      </c>
      <c r="I60" s="93"/>
    </row>
    <row r="61" spans="1:9" x14ac:dyDescent="0.25">
      <c r="A61" s="65" t="s">
        <v>182</v>
      </c>
      <c r="B61" s="98" t="s">
        <v>183</v>
      </c>
      <c r="C61" s="98"/>
      <c r="D61" s="98"/>
      <c r="E61" s="98"/>
      <c r="F61" s="61" t="s">
        <v>115</v>
      </c>
      <c r="G61" s="61">
        <v>5</v>
      </c>
      <c r="H61" s="92">
        <v>0</v>
      </c>
      <c r="I61" s="93"/>
    </row>
    <row r="62" spans="1:9" x14ac:dyDescent="0.25">
      <c r="A62" s="65" t="s">
        <v>184</v>
      </c>
      <c r="B62" s="98" t="s">
        <v>185</v>
      </c>
      <c r="C62" s="98"/>
      <c r="D62" s="98"/>
      <c r="E62" s="98"/>
      <c r="F62" s="61" t="s">
        <v>115</v>
      </c>
      <c r="G62" s="61">
        <v>5</v>
      </c>
      <c r="H62" s="92">
        <v>0</v>
      </c>
      <c r="I62" s="93"/>
    </row>
    <row r="63" spans="1:9" x14ac:dyDescent="0.25">
      <c r="A63" s="65" t="s">
        <v>186</v>
      </c>
      <c r="B63" s="98" t="s">
        <v>187</v>
      </c>
      <c r="C63" s="98"/>
      <c r="D63" s="98"/>
      <c r="E63" s="98"/>
      <c r="F63" s="61" t="s">
        <v>115</v>
      </c>
      <c r="G63" s="61">
        <v>5</v>
      </c>
      <c r="H63" s="92">
        <v>0</v>
      </c>
      <c r="I63" s="93"/>
    </row>
    <row r="64" spans="1:9" x14ac:dyDescent="0.25">
      <c r="A64" s="65" t="s">
        <v>188</v>
      </c>
      <c r="B64" s="98" t="s">
        <v>189</v>
      </c>
      <c r="C64" s="98"/>
      <c r="D64" s="98"/>
      <c r="E64" s="98"/>
      <c r="F64" s="61" t="s">
        <v>115</v>
      </c>
      <c r="G64" s="61">
        <v>5</v>
      </c>
      <c r="H64" s="92">
        <v>0</v>
      </c>
      <c r="I64" s="93"/>
    </row>
    <row r="65" spans="1:9" x14ac:dyDescent="0.25">
      <c r="A65" s="65" t="s">
        <v>190</v>
      </c>
      <c r="B65" s="98" t="s">
        <v>191</v>
      </c>
      <c r="C65" s="98"/>
      <c r="D65" s="98"/>
      <c r="E65" s="98"/>
      <c r="F65" s="61" t="s">
        <v>115</v>
      </c>
      <c r="G65" s="61">
        <v>5</v>
      </c>
      <c r="H65" s="92">
        <v>0</v>
      </c>
      <c r="I65" s="93"/>
    </row>
    <row r="66" spans="1:9" x14ac:dyDescent="0.25">
      <c r="A66" s="65" t="s">
        <v>192</v>
      </c>
      <c r="B66" s="98" t="s">
        <v>193</v>
      </c>
      <c r="C66" s="98"/>
      <c r="D66" s="98"/>
      <c r="E66" s="98"/>
      <c r="F66" s="61" t="s">
        <v>115</v>
      </c>
      <c r="G66" s="61">
        <v>5</v>
      </c>
      <c r="H66" s="92">
        <v>0</v>
      </c>
      <c r="I66" s="93"/>
    </row>
    <row r="67" spans="1:9" x14ac:dyDescent="0.25">
      <c r="A67" s="65" t="s">
        <v>194</v>
      </c>
      <c r="B67" s="98" t="s">
        <v>195</v>
      </c>
      <c r="C67" s="98"/>
      <c r="D67" s="98"/>
      <c r="E67" s="98"/>
      <c r="F67" s="61" t="s">
        <v>115</v>
      </c>
      <c r="G67" s="61">
        <v>5</v>
      </c>
      <c r="H67" s="92">
        <v>0</v>
      </c>
      <c r="I67" s="93"/>
    </row>
    <row r="68" spans="1:9" ht="27" customHeight="1" x14ac:dyDescent="0.25">
      <c r="A68" s="65" t="s">
        <v>196</v>
      </c>
      <c r="B68" s="98" t="s">
        <v>197</v>
      </c>
      <c r="C68" s="98"/>
      <c r="D68" s="98"/>
      <c r="E68" s="98"/>
      <c r="F68" s="61" t="s">
        <v>181</v>
      </c>
      <c r="G68" s="61">
        <v>10</v>
      </c>
      <c r="H68" s="92">
        <v>0</v>
      </c>
      <c r="I68" s="93"/>
    </row>
    <row r="69" spans="1:9" x14ac:dyDescent="0.25">
      <c r="A69" s="65" t="s">
        <v>198</v>
      </c>
      <c r="B69" s="98" t="s">
        <v>199</v>
      </c>
      <c r="C69" s="98"/>
      <c r="D69" s="98"/>
      <c r="E69" s="98"/>
      <c r="F69" s="61" t="s">
        <v>181</v>
      </c>
      <c r="G69" s="61">
        <v>10</v>
      </c>
      <c r="H69" s="92">
        <v>0</v>
      </c>
      <c r="I69" s="93"/>
    </row>
    <row r="70" spans="1:9" x14ac:dyDescent="0.25">
      <c r="A70" s="65" t="s">
        <v>200</v>
      </c>
      <c r="B70" s="98" t="s">
        <v>201</v>
      </c>
      <c r="C70" s="98"/>
      <c r="D70" s="98"/>
      <c r="E70" s="98"/>
      <c r="F70" s="61" t="s">
        <v>181</v>
      </c>
      <c r="G70" s="61">
        <v>10</v>
      </c>
      <c r="H70" s="92">
        <v>0</v>
      </c>
      <c r="I70" s="93"/>
    </row>
    <row r="71" spans="1:9" x14ac:dyDescent="0.25">
      <c r="A71" s="65" t="s">
        <v>202</v>
      </c>
      <c r="B71" s="98" t="s">
        <v>203</v>
      </c>
      <c r="C71" s="98"/>
      <c r="D71" s="98"/>
      <c r="E71" s="98"/>
      <c r="F71" s="61" t="s">
        <v>115</v>
      </c>
      <c r="G71" s="61">
        <v>1</v>
      </c>
      <c r="H71" s="92">
        <v>0</v>
      </c>
      <c r="I71" s="93"/>
    </row>
    <row r="72" spans="1:9" x14ac:dyDescent="0.25">
      <c r="A72" s="65" t="s">
        <v>204</v>
      </c>
      <c r="B72" s="98" t="s">
        <v>205</v>
      </c>
      <c r="C72" s="98"/>
      <c r="D72" s="98"/>
      <c r="E72" s="98"/>
      <c r="F72" s="61" t="s">
        <v>115</v>
      </c>
      <c r="G72" s="61">
        <v>10</v>
      </c>
      <c r="H72" s="92">
        <v>0</v>
      </c>
      <c r="I72" s="93"/>
    </row>
    <row r="73" spans="1:9" x14ac:dyDescent="0.25">
      <c r="A73" s="65" t="s">
        <v>206</v>
      </c>
      <c r="B73" s="98" t="s">
        <v>207</v>
      </c>
      <c r="C73" s="98"/>
      <c r="D73" s="98"/>
      <c r="E73" s="98"/>
      <c r="F73" s="61" t="s">
        <v>115</v>
      </c>
      <c r="G73" s="61">
        <v>1</v>
      </c>
      <c r="H73" s="92">
        <v>0</v>
      </c>
      <c r="I73" s="93"/>
    </row>
    <row r="74" spans="1:9" x14ac:dyDescent="0.25">
      <c r="A74" s="65" t="s">
        <v>208</v>
      </c>
      <c r="B74" s="98" t="s">
        <v>209</v>
      </c>
      <c r="C74" s="98"/>
      <c r="D74" s="98"/>
      <c r="E74" s="98"/>
      <c r="F74" s="61" t="s">
        <v>115</v>
      </c>
      <c r="G74" s="61">
        <v>5</v>
      </c>
      <c r="H74" s="92">
        <v>0</v>
      </c>
      <c r="I74" s="93"/>
    </row>
    <row r="75" spans="1:9" x14ac:dyDescent="0.25">
      <c r="A75" s="65" t="s">
        <v>210</v>
      </c>
      <c r="B75" s="98" t="s">
        <v>211</v>
      </c>
      <c r="C75" s="98"/>
      <c r="D75" s="98"/>
      <c r="E75" s="98"/>
      <c r="F75" s="61" t="s">
        <v>181</v>
      </c>
      <c r="G75" s="61">
        <v>50</v>
      </c>
      <c r="H75" s="92">
        <v>0</v>
      </c>
      <c r="I75" s="93"/>
    </row>
    <row r="76" spans="1:9" x14ac:dyDescent="0.25">
      <c r="A76" s="65" t="s">
        <v>212</v>
      </c>
      <c r="B76" s="98" t="s">
        <v>213</v>
      </c>
      <c r="C76" s="98"/>
      <c r="D76" s="98"/>
      <c r="E76" s="98"/>
      <c r="F76" s="61" t="s">
        <v>115</v>
      </c>
      <c r="G76" s="61">
        <v>5</v>
      </c>
      <c r="H76" s="92">
        <v>0</v>
      </c>
      <c r="I76" s="93"/>
    </row>
    <row r="77" spans="1:9" x14ac:dyDescent="0.25">
      <c r="A77" s="65" t="s">
        <v>214</v>
      </c>
      <c r="B77" s="98" t="s">
        <v>187</v>
      </c>
      <c r="C77" s="98"/>
      <c r="D77" s="98"/>
      <c r="E77" s="98"/>
      <c r="F77" s="61" t="s">
        <v>115</v>
      </c>
      <c r="G77" s="61">
        <v>5</v>
      </c>
      <c r="H77" s="92">
        <v>0</v>
      </c>
      <c r="I77" s="93"/>
    </row>
    <row r="78" spans="1:9" x14ac:dyDescent="0.25">
      <c r="A78" s="65" t="s">
        <v>215</v>
      </c>
      <c r="B78" s="98" t="s">
        <v>216</v>
      </c>
      <c r="C78" s="98"/>
      <c r="D78" s="98"/>
      <c r="E78" s="98"/>
      <c r="F78" s="61" t="s">
        <v>115</v>
      </c>
      <c r="G78" s="61">
        <v>5</v>
      </c>
      <c r="H78" s="92">
        <v>0</v>
      </c>
      <c r="I78" s="93"/>
    </row>
    <row r="79" spans="1:9" x14ac:dyDescent="0.25">
      <c r="A79" s="65" t="s">
        <v>217</v>
      </c>
      <c r="B79" s="98" t="s">
        <v>218</v>
      </c>
      <c r="C79" s="98"/>
      <c r="D79" s="98"/>
      <c r="E79" s="98"/>
      <c r="F79" s="61" t="s">
        <v>115</v>
      </c>
      <c r="G79" s="61">
        <v>5</v>
      </c>
      <c r="H79" s="92">
        <v>0</v>
      </c>
      <c r="I79" s="93"/>
    </row>
    <row r="80" spans="1:9" x14ac:dyDescent="0.25">
      <c r="A80" s="65" t="s">
        <v>219</v>
      </c>
      <c r="B80" s="98" t="s">
        <v>220</v>
      </c>
      <c r="C80" s="98"/>
      <c r="D80" s="98"/>
      <c r="E80" s="98"/>
      <c r="F80" s="61" t="s">
        <v>115</v>
      </c>
      <c r="G80" s="61">
        <v>1</v>
      </c>
      <c r="H80" s="92">
        <v>0</v>
      </c>
      <c r="I80" s="93"/>
    </row>
    <row r="81" spans="1:9" x14ac:dyDescent="0.25">
      <c r="A81" s="65" t="s">
        <v>221</v>
      </c>
      <c r="B81" s="98" t="s">
        <v>222</v>
      </c>
      <c r="C81" s="98"/>
      <c r="D81" s="98"/>
      <c r="E81" s="98"/>
      <c r="F81" s="61" t="s">
        <v>115</v>
      </c>
      <c r="G81" s="61">
        <v>1</v>
      </c>
      <c r="H81" s="92">
        <v>0</v>
      </c>
      <c r="I81" s="93"/>
    </row>
    <row r="82" spans="1:9" x14ac:dyDescent="0.25">
      <c r="A82" s="65" t="s">
        <v>223</v>
      </c>
      <c r="B82" s="98" t="s">
        <v>224</v>
      </c>
      <c r="C82" s="98"/>
      <c r="D82" s="98"/>
      <c r="E82" s="98"/>
      <c r="F82" s="61" t="s">
        <v>181</v>
      </c>
      <c r="G82" s="61">
        <v>50</v>
      </c>
      <c r="H82" s="92">
        <v>0</v>
      </c>
      <c r="I82" s="93"/>
    </row>
    <row r="83" spans="1:9" x14ac:dyDescent="0.25">
      <c r="A83" s="65" t="s">
        <v>225</v>
      </c>
      <c r="B83" s="98" t="s">
        <v>226</v>
      </c>
      <c r="C83" s="98"/>
      <c r="D83" s="98"/>
      <c r="E83" s="98"/>
      <c r="F83" s="61" t="s">
        <v>115</v>
      </c>
      <c r="G83" s="61">
        <v>5</v>
      </c>
      <c r="H83" s="92">
        <v>0</v>
      </c>
      <c r="I83" s="93"/>
    </row>
    <row r="84" spans="1:9" x14ac:dyDescent="0.25">
      <c r="A84" s="65" t="s">
        <v>227</v>
      </c>
      <c r="B84" s="98" t="s">
        <v>228</v>
      </c>
      <c r="C84" s="98"/>
      <c r="D84" s="98"/>
      <c r="E84" s="98"/>
      <c r="F84" s="61" t="s">
        <v>151</v>
      </c>
      <c r="G84" s="61">
        <v>10</v>
      </c>
      <c r="H84" s="92">
        <v>0</v>
      </c>
      <c r="I84" s="93"/>
    </row>
    <row r="85" spans="1:9" x14ac:dyDescent="0.25">
      <c r="A85" s="65" t="s">
        <v>229</v>
      </c>
      <c r="B85" s="98" t="s">
        <v>230</v>
      </c>
      <c r="C85" s="98"/>
      <c r="D85" s="98"/>
      <c r="E85" s="98"/>
      <c r="F85" s="61" t="s">
        <v>115</v>
      </c>
      <c r="G85" s="61">
        <v>1</v>
      </c>
      <c r="H85" s="92">
        <v>0</v>
      </c>
      <c r="I85" s="93"/>
    </row>
    <row r="86" spans="1:9" ht="15.75" customHeight="1" x14ac:dyDescent="0.25">
      <c r="A86" s="65">
        <v>3</v>
      </c>
      <c r="B86" s="99" t="s">
        <v>231</v>
      </c>
      <c r="C86" s="100"/>
      <c r="D86" s="100"/>
      <c r="E86" s="100"/>
      <c r="F86" s="100"/>
      <c r="G86" s="100"/>
      <c r="H86" s="100"/>
      <c r="I86" s="101"/>
    </row>
    <row r="87" spans="1:9" ht="27" customHeight="1" x14ac:dyDescent="0.25">
      <c r="A87" s="65" t="s">
        <v>232</v>
      </c>
      <c r="B87" s="98" t="s">
        <v>233</v>
      </c>
      <c r="C87" s="98"/>
      <c r="D87" s="98"/>
      <c r="E87" s="98"/>
      <c r="F87" s="61" t="s">
        <v>115</v>
      </c>
      <c r="G87" s="61">
        <v>1</v>
      </c>
      <c r="H87" s="92">
        <v>0</v>
      </c>
      <c r="I87" s="93"/>
    </row>
    <row r="88" spans="1:9" x14ac:dyDescent="0.25">
      <c r="A88" s="65" t="s">
        <v>234</v>
      </c>
      <c r="B88" s="98" t="s">
        <v>235</v>
      </c>
      <c r="C88" s="98"/>
      <c r="D88" s="98"/>
      <c r="E88" s="98"/>
      <c r="F88" s="61" t="s">
        <v>115</v>
      </c>
      <c r="G88" s="61">
        <v>1</v>
      </c>
      <c r="H88" s="92">
        <v>0</v>
      </c>
      <c r="I88" s="93"/>
    </row>
    <row r="89" spans="1:9" ht="26.25" customHeight="1" x14ac:dyDescent="0.25">
      <c r="A89" s="65" t="s">
        <v>236</v>
      </c>
      <c r="B89" s="98" t="s">
        <v>237</v>
      </c>
      <c r="C89" s="98"/>
      <c r="D89" s="98"/>
      <c r="E89" s="98"/>
      <c r="F89" s="61" t="s">
        <v>181</v>
      </c>
      <c r="G89" s="61">
        <v>10</v>
      </c>
      <c r="H89" s="92">
        <v>0</v>
      </c>
      <c r="I89" s="93"/>
    </row>
    <row r="90" spans="1:9" x14ac:dyDescent="0.25">
      <c r="A90" s="65" t="s">
        <v>36</v>
      </c>
      <c r="B90" s="98" t="s">
        <v>238</v>
      </c>
      <c r="C90" s="98"/>
      <c r="D90" s="98"/>
      <c r="E90" s="98"/>
      <c r="F90" s="61" t="s">
        <v>115</v>
      </c>
      <c r="G90" s="61">
        <v>1</v>
      </c>
      <c r="H90" s="92">
        <v>0</v>
      </c>
      <c r="I90" s="93"/>
    </row>
    <row r="91" spans="1:9" x14ac:dyDescent="0.25">
      <c r="A91" s="65" t="s">
        <v>37</v>
      </c>
      <c r="B91" s="98" t="s">
        <v>239</v>
      </c>
      <c r="C91" s="98"/>
      <c r="D91" s="98"/>
      <c r="E91" s="98"/>
      <c r="F91" s="61" t="s">
        <v>115</v>
      </c>
      <c r="G91" s="61">
        <v>1</v>
      </c>
      <c r="H91" s="92">
        <v>0</v>
      </c>
      <c r="I91" s="93"/>
    </row>
    <row r="92" spans="1:9" x14ac:dyDescent="0.25">
      <c r="A92" s="65" t="s">
        <v>38</v>
      </c>
      <c r="B92" s="98" t="s">
        <v>240</v>
      </c>
      <c r="C92" s="98"/>
      <c r="D92" s="98"/>
      <c r="E92" s="98"/>
      <c r="F92" s="61" t="s">
        <v>115</v>
      </c>
      <c r="G92" s="61">
        <v>1</v>
      </c>
      <c r="H92" s="92">
        <v>0</v>
      </c>
      <c r="I92" s="93"/>
    </row>
    <row r="93" spans="1:9" x14ac:dyDescent="0.25">
      <c r="A93" s="65" t="s">
        <v>39</v>
      </c>
      <c r="B93" s="98" t="s">
        <v>241</v>
      </c>
      <c r="C93" s="98"/>
      <c r="D93" s="98"/>
      <c r="E93" s="98"/>
      <c r="F93" s="61" t="s">
        <v>115</v>
      </c>
      <c r="G93" s="61">
        <v>10</v>
      </c>
      <c r="H93" s="92">
        <v>0</v>
      </c>
      <c r="I93" s="93"/>
    </row>
    <row r="94" spans="1:9" x14ac:dyDescent="0.25">
      <c r="A94" s="65" t="s">
        <v>40</v>
      </c>
      <c r="B94" s="98" t="s">
        <v>242</v>
      </c>
      <c r="C94" s="98"/>
      <c r="D94" s="98"/>
      <c r="E94" s="98"/>
      <c r="F94" s="61" t="s">
        <v>181</v>
      </c>
      <c r="G94" s="61">
        <v>10</v>
      </c>
      <c r="H94" s="92">
        <v>0</v>
      </c>
      <c r="I94" s="93"/>
    </row>
    <row r="95" spans="1:9" x14ac:dyDescent="0.25">
      <c r="A95" s="65" t="s">
        <v>243</v>
      </c>
      <c r="B95" s="98" t="s">
        <v>244</v>
      </c>
      <c r="C95" s="98"/>
      <c r="D95" s="98"/>
      <c r="E95" s="98"/>
      <c r="F95" s="61" t="s">
        <v>245</v>
      </c>
      <c r="G95" s="61">
        <v>1</v>
      </c>
      <c r="H95" s="92">
        <v>0</v>
      </c>
      <c r="I95" s="93"/>
    </row>
    <row r="96" spans="1:9" x14ac:dyDescent="0.25">
      <c r="A96" s="65" t="s">
        <v>246</v>
      </c>
      <c r="B96" s="98" t="s">
        <v>247</v>
      </c>
      <c r="C96" s="98"/>
      <c r="D96" s="98"/>
      <c r="E96" s="98"/>
      <c r="F96" s="61" t="s">
        <v>245</v>
      </c>
      <c r="G96" s="61">
        <v>1</v>
      </c>
      <c r="H96" s="92">
        <v>0</v>
      </c>
      <c r="I96" s="93"/>
    </row>
    <row r="97" spans="1:9" x14ac:dyDescent="0.25">
      <c r="A97" s="65" t="s">
        <v>248</v>
      </c>
      <c r="B97" s="98" t="s">
        <v>249</v>
      </c>
      <c r="C97" s="98"/>
      <c r="D97" s="98"/>
      <c r="E97" s="98"/>
      <c r="F97" s="61" t="s">
        <v>245</v>
      </c>
      <c r="G97" s="61">
        <v>1</v>
      </c>
      <c r="H97" s="92">
        <v>0</v>
      </c>
      <c r="I97" s="93"/>
    </row>
    <row r="98" spans="1:9" x14ac:dyDescent="0.25">
      <c r="A98" s="65" t="s">
        <v>250</v>
      </c>
      <c r="B98" s="98" t="s">
        <v>251</v>
      </c>
      <c r="C98" s="98"/>
      <c r="D98" s="98"/>
      <c r="E98" s="98"/>
      <c r="F98" s="61" t="s">
        <v>181</v>
      </c>
      <c r="G98" s="61">
        <v>10</v>
      </c>
      <c r="H98" s="92">
        <v>0</v>
      </c>
      <c r="I98" s="93"/>
    </row>
    <row r="99" spans="1:9" x14ac:dyDescent="0.25">
      <c r="A99" s="65" t="s">
        <v>252</v>
      </c>
      <c r="B99" s="98" t="s">
        <v>253</v>
      </c>
      <c r="C99" s="98"/>
      <c r="D99" s="98"/>
      <c r="E99" s="98"/>
      <c r="F99" s="61" t="s">
        <v>115</v>
      </c>
      <c r="G99" s="61">
        <v>10</v>
      </c>
      <c r="H99" s="92">
        <v>0</v>
      </c>
      <c r="I99" s="93"/>
    </row>
    <row r="100" spans="1:9" x14ac:dyDescent="0.25">
      <c r="A100" s="65" t="s">
        <v>254</v>
      </c>
      <c r="B100" s="98" t="s">
        <v>255</v>
      </c>
      <c r="C100" s="98"/>
      <c r="D100" s="98"/>
      <c r="E100" s="98"/>
      <c r="F100" s="61" t="s">
        <v>115</v>
      </c>
      <c r="G100" s="61">
        <v>10</v>
      </c>
      <c r="H100" s="92">
        <v>0</v>
      </c>
      <c r="I100" s="93"/>
    </row>
    <row r="101" spans="1:9" x14ac:dyDescent="0.25">
      <c r="A101" s="65" t="s">
        <v>256</v>
      </c>
      <c r="B101" s="98" t="s">
        <v>257</v>
      </c>
      <c r="C101" s="98"/>
      <c r="D101" s="98"/>
      <c r="E101" s="98"/>
      <c r="F101" s="61" t="s">
        <v>258</v>
      </c>
      <c r="G101" s="61">
        <v>1</v>
      </c>
      <c r="H101" s="92">
        <v>0</v>
      </c>
      <c r="I101" s="93"/>
    </row>
    <row r="102" spans="1:9" x14ac:dyDescent="0.25">
      <c r="A102" s="65" t="s">
        <v>259</v>
      </c>
      <c r="B102" s="98" t="s">
        <v>260</v>
      </c>
      <c r="C102" s="98"/>
      <c r="D102" s="98"/>
      <c r="E102" s="98"/>
      <c r="F102" s="61" t="s">
        <v>115</v>
      </c>
      <c r="G102" s="61">
        <v>1</v>
      </c>
      <c r="H102" s="92">
        <v>0</v>
      </c>
      <c r="I102" s="93"/>
    </row>
    <row r="103" spans="1:9" x14ac:dyDescent="0.25">
      <c r="A103" s="65" t="s">
        <v>261</v>
      </c>
      <c r="B103" s="98" t="s">
        <v>262</v>
      </c>
      <c r="C103" s="98"/>
      <c r="D103" s="98"/>
      <c r="E103" s="98"/>
      <c r="F103" s="61" t="s">
        <v>115</v>
      </c>
      <c r="G103" s="61">
        <v>1</v>
      </c>
      <c r="H103" s="92">
        <v>0</v>
      </c>
      <c r="I103" s="93"/>
    </row>
    <row r="104" spans="1:9" x14ac:dyDescent="0.25">
      <c r="A104" s="65" t="s">
        <v>263</v>
      </c>
      <c r="B104" s="98" t="s">
        <v>264</v>
      </c>
      <c r="C104" s="98"/>
      <c r="D104" s="98"/>
      <c r="E104" s="98"/>
      <c r="F104" s="61" t="s">
        <v>181</v>
      </c>
      <c r="G104" s="61">
        <v>10</v>
      </c>
      <c r="H104" s="92">
        <v>0</v>
      </c>
      <c r="I104" s="93"/>
    </row>
    <row r="105" spans="1:9" x14ac:dyDescent="0.25">
      <c r="A105" s="65" t="s">
        <v>265</v>
      </c>
      <c r="B105" s="98" t="s">
        <v>266</v>
      </c>
      <c r="C105" s="98"/>
      <c r="D105" s="98"/>
      <c r="E105" s="98"/>
      <c r="F105" s="61" t="s">
        <v>115</v>
      </c>
      <c r="G105" s="61">
        <v>1</v>
      </c>
      <c r="H105" s="92">
        <v>0</v>
      </c>
      <c r="I105" s="93"/>
    </row>
    <row r="106" spans="1:9" x14ac:dyDescent="0.25">
      <c r="A106" s="65" t="s">
        <v>267</v>
      </c>
      <c r="B106" s="98" t="s">
        <v>268</v>
      </c>
      <c r="C106" s="98"/>
      <c r="D106" s="98"/>
      <c r="E106" s="98"/>
      <c r="F106" s="61" t="s">
        <v>115</v>
      </c>
      <c r="G106" s="61">
        <v>1</v>
      </c>
      <c r="H106" s="92">
        <v>0</v>
      </c>
      <c r="I106" s="93"/>
    </row>
    <row r="107" spans="1:9" x14ac:dyDescent="0.25">
      <c r="A107" s="65" t="s">
        <v>269</v>
      </c>
      <c r="B107" s="98" t="s">
        <v>270</v>
      </c>
      <c r="C107" s="98"/>
      <c r="D107" s="98"/>
      <c r="E107" s="98"/>
      <c r="F107" s="61" t="s">
        <v>115</v>
      </c>
      <c r="G107" s="61">
        <v>1</v>
      </c>
      <c r="H107" s="92">
        <v>0</v>
      </c>
      <c r="I107" s="93"/>
    </row>
    <row r="108" spans="1:9" x14ac:dyDescent="0.25">
      <c r="A108" s="65" t="s">
        <v>271</v>
      </c>
      <c r="B108" s="98" t="s">
        <v>272</v>
      </c>
      <c r="C108" s="98"/>
      <c r="D108" s="98"/>
      <c r="E108" s="98"/>
      <c r="F108" s="61" t="s">
        <v>115</v>
      </c>
      <c r="G108" s="61">
        <v>1</v>
      </c>
      <c r="H108" s="92">
        <v>0</v>
      </c>
      <c r="I108" s="93"/>
    </row>
    <row r="109" spans="1:9" x14ac:dyDescent="0.25">
      <c r="A109" s="65" t="s">
        <v>273</v>
      </c>
      <c r="B109" s="98" t="s">
        <v>274</v>
      </c>
      <c r="C109" s="98"/>
      <c r="D109" s="98"/>
      <c r="E109" s="98"/>
      <c r="F109" s="61" t="s">
        <v>115</v>
      </c>
      <c r="G109" s="61">
        <v>1</v>
      </c>
      <c r="H109" s="92">
        <v>0</v>
      </c>
      <c r="I109" s="93"/>
    </row>
    <row r="110" spans="1:9" x14ac:dyDescent="0.25">
      <c r="A110" s="65" t="s">
        <v>275</v>
      </c>
      <c r="B110" s="98" t="s">
        <v>276</v>
      </c>
      <c r="C110" s="98"/>
      <c r="D110" s="98"/>
      <c r="E110" s="98"/>
      <c r="F110" s="61" t="s">
        <v>115</v>
      </c>
      <c r="G110" s="61">
        <v>1</v>
      </c>
      <c r="H110" s="92">
        <v>0</v>
      </c>
      <c r="I110" s="93"/>
    </row>
    <row r="111" spans="1:9" x14ac:dyDescent="0.25">
      <c r="A111" s="65" t="s">
        <v>277</v>
      </c>
      <c r="B111" s="98" t="s">
        <v>278</v>
      </c>
      <c r="C111" s="98"/>
      <c r="D111" s="98"/>
      <c r="E111" s="98"/>
      <c r="F111" s="61" t="s">
        <v>115</v>
      </c>
      <c r="G111" s="61">
        <v>1</v>
      </c>
      <c r="H111" s="92">
        <v>0</v>
      </c>
      <c r="I111" s="93"/>
    </row>
    <row r="112" spans="1:9" x14ac:dyDescent="0.25">
      <c r="A112" s="65" t="s">
        <v>279</v>
      </c>
      <c r="B112" s="98" t="s">
        <v>280</v>
      </c>
      <c r="C112" s="98"/>
      <c r="D112" s="98"/>
      <c r="E112" s="98"/>
      <c r="F112" s="61" t="s">
        <v>258</v>
      </c>
      <c r="G112" s="61">
        <v>1</v>
      </c>
      <c r="H112" s="92">
        <v>0</v>
      </c>
      <c r="I112" s="93"/>
    </row>
    <row r="113" spans="1:9" x14ac:dyDescent="0.25">
      <c r="A113" s="66">
        <v>4</v>
      </c>
      <c r="B113" s="109" t="s">
        <v>281</v>
      </c>
      <c r="C113" s="110"/>
      <c r="D113" s="110"/>
      <c r="E113" s="110"/>
      <c r="F113" s="110"/>
      <c r="G113" s="110"/>
      <c r="H113" s="110"/>
      <c r="I113" s="111"/>
    </row>
    <row r="114" spans="1:9" x14ac:dyDescent="0.25">
      <c r="A114" s="65" t="s">
        <v>282</v>
      </c>
      <c r="B114" s="98" t="s">
        <v>283</v>
      </c>
      <c r="C114" s="98"/>
      <c r="D114" s="98"/>
      <c r="E114" s="98"/>
      <c r="F114" s="61" t="s">
        <v>115</v>
      </c>
      <c r="G114" s="61">
        <v>1</v>
      </c>
      <c r="H114" s="92">
        <v>0</v>
      </c>
      <c r="I114" s="93"/>
    </row>
    <row r="115" spans="1:9" x14ac:dyDescent="0.25">
      <c r="A115" s="65" t="s">
        <v>284</v>
      </c>
      <c r="B115" s="98" t="s">
        <v>285</v>
      </c>
      <c r="C115" s="98"/>
      <c r="D115" s="98"/>
      <c r="E115" s="98"/>
      <c r="F115" s="61" t="s">
        <v>115</v>
      </c>
      <c r="G115" s="61">
        <v>1</v>
      </c>
      <c r="H115" s="92">
        <v>0</v>
      </c>
      <c r="I115" s="93"/>
    </row>
    <row r="116" spans="1:9" x14ac:dyDescent="0.25">
      <c r="A116" s="65" t="s">
        <v>286</v>
      </c>
      <c r="B116" s="98" t="s">
        <v>287</v>
      </c>
      <c r="C116" s="98"/>
      <c r="D116" s="98"/>
      <c r="E116" s="98"/>
      <c r="F116" s="61" t="s">
        <v>115</v>
      </c>
      <c r="G116" s="61">
        <v>1</v>
      </c>
      <c r="H116" s="92">
        <v>0</v>
      </c>
      <c r="I116" s="93"/>
    </row>
    <row r="117" spans="1:9" x14ac:dyDescent="0.25">
      <c r="A117" s="65" t="s">
        <v>288</v>
      </c>
      <c r="B117" s="98" t="s">
        <v>289</v>
      </c>
      <c r="C117" s="98"/>
      <c r="D117" s="98"/>
      <c r="E117" s="98"/>
      <c r="F117" s="61" t="s">
        <v>115</v>
      </c>
      <c r="G117" s="61">
        <v>1</v>
      </c>
      <c r="H117" s="92">
        <v>0</v>
      </c>
      <c r="I117" s="93"/>
    </row>
    <row r="118" spans="1:9" x14ac:dyDescent="0.25">
      <c r="A118" s="65" t="s">
        <v>290</v>
      </c>
      <c r="B118" s="98" t="s">
        <v>291</v>
      </c>
      <c r="C118" s="98"/>
      <c r="D118" s="98"/>
      <c r="E118" s="98"/>
      <c r="F118" s="61" t="s">
        <v>115</v>
      </c>
      <c r="G118" s="61">
        <v>5</v>
      </c>
      <c r="H118" s="92">
        <v>0</v>
      </c>
      <c r="I118" s="93"/>
    </row>
    <row r="119" spans="1:9" x14ac:dyDescent="0.25">
      <c r="A119" s="65" t="s">
        <v>292</v>
      </c>
      <c r="B119" s="98" t="s">
        <v>293</v>
      </c>
      <c r="C119" s="98"/>
      <c r="D119" s="98"/>
      <c r="E119" s="98"/>
      <c r="F119" s="61" t="s">
        <v>115</v>
      </c>
      <c r="G119" s="61">
        <v>5</v>
      </c>
      <c r="H119" s="92">
        <v>0</v>
      </c>
      <c r="I119" s="93"/>
    </row>
    <row r="120" spans="1:9" x14ac:dyDescent="0.25">
      <c r="A120" s="65" t="s">
        <v>294</v>
      </c>
      <c r="B120" s="98" t="s">
        <v>295</v>
      </c>
      <c r="C120" s="98"/>
      <c r="D120" s="98"/>
      <c r="E120" s="98"/>
      <c r="F120" s="61" t="s">
        <v>115</v>
      </c>
      <c r="G120" s="61">
        <v>5</v>
      </c>
      <c r="H120" s="92">
        <v>0</v>
      </c>
      <c r="I120" s="93"/>
    </row>
    <row r="121" spans="1:9" x14ac:dyDescent="0.25">
      <c r="A121" s="65" t="s">
        <v>296</v>
      </c>
      <c r="B121" s="98" t="s">
        <v>297</v>
      </c>
      <c r="C121" s="98"/>
      <c r="D121" s="98"/>
      <c r="E121" s="98"/>
      <c r="F121" s="61" t="s">
        <v>115</v>
      </c>
      <c r="G121" s="61">
        <v>1</v>
      </c>
      <c r="H121" s="92">
        <v>0</v>
      </c>
      <c r="I121" s="93"/>
    </row>
    <row r="122" spans="1:9" ht="27" customHeight="1" x14ac:dyDescent="0.25">
      <c r="A122" s="65" t="s">
        <v>298</v>
      </c>
      <c r="B122" s="98" t="s">
        <v>299</v>
      </c>
      <c r="C122" s="98"/>
      <c r="D122" s="98"/>
      <c r="E122" s="98"/>
      <c r="F122" s="61" t="s">
        <v>115</v>
      </c>
      <c r="G122" s="61">
        <v>1</v>
      </c>
      <c r="H122" s="92">
        <v>0</v>
      </c>
      <c r="I122" s="93"/>
    </row>
    <row r="123" spans="1:9" x14ac:dyDescent="0.25">
      <c r="A123" s="65" t="s">
        <v>300</v>
      </c>
      <c r="B123" s="98" t="s">
        <v>301</v>
      </c>
      <c r="C123" s="98"/>
      <c r="D123" s="98"/>
      <c r="E123" s="98"/>
      <c r="F123" s="61" t="s">
        <v>115</v>
      </c>
      <c r="G123" s="61">
        <v>5</v>
      </c>
      <c r="H123" s="92">
        <v>0</v>
      </c>
      <c r="I123" s="93"/>
    </row>
    <row r="124" spans="1:9" x14ac:dyDescent="0.25">
      <c r="A124" s="65" t="s">
        <v>302</v>
      </c>
      <c r="B124" s="98" t="s">
        <v>303</v>
      </c>
      <c r="C124" s="98"/>
      <c r="D124" s="98"/>
      <c r="E124" s="98"/>
      <c r="F124" s="61" t="s">
        <v>115</v>
      </c>
      <c r="G124" s="61">
        <v>5</v>
      </c>
      <c r="H124" s="92">
        <v>0</v>
      </c>
      <c r="I124" s="93"/>
    </row>
    <row r="125" spans="1:9" x14ac:dyDescent="0.25">
      <c r="A125" s="65" t="s">
        <v>304</v>
      </c>
      <c r="B125" s="98" t="s">
        <v>305</v>
      </c>
      <c r="C125" s="98"/>
      <c r="D125" s="98"/>
      <c r="E125" s="98"/>
      <c r="F125" s="61" t="s">
        <v>115</v>
      </c>
      <c r="G125" s="61">
        <v>5</v>
      </c>
      <c r="H125" s="92">
        <v>0</v>
      </c>
      <c r="I125" s="93"/>
    </row>
    <row r="126" spans="1:9" x14ac:dyDescent="0.25">
      <c r="A126" s="65" t="s">
        <v>306</v>
      </c>
      <c r="B126" s="98" t="s">
        <v>307</v>
      </c>
      <c r="C126" s="98"/>
      <c r="D126" s="98"/>
      <c r="E126" s="98"/>
      <c r="F126" s="61" t="s">
        <v>115</v>
      </c>
      <c r="G126" s="61">
        <v>5</v>
      </c>
      <c r="H126" s="92">
        <v>0</v>
      </c>
      <c r="I126" s="93"/>
    </row>
    <row r="127" spans="1:9" x14ac:dyDescent="0.25">
      <c r="A127" s="65" t="s">
        <v>308</v>
      </c>
      <c r="B127" s="98" t="s">
        <v>309</v>
      </c>
      <c r="C127" s="98"/>
      <c r="D127" s="98"/>
      <c r="E127" s="98"/>
      <c r="F127" s="61" t="s">
        <v>115</v>
      </c>
      <c r="G127" s="61">
        <v>1</v>
      </c>
      <c r="H127" s="92">
        <v>0</v>
      </c>
      <c r="I127" s="93"/>
    </row>
    <row r="128" spans="1:9" x14ac:dyDescent="0.25">
      <c r="A128" s="65" t="s">
        <v>310</v>
      </c>
      <c r="B128" s="98" t="s">
        <v>311</v>
      </c>
      <c r="C128" s="98"/>
      <c r="D128" s="98"/>
      <c r="E128" s="98"/>
      <c r="F128" s="61" t="s">
        <v>115</v>
      </c>
      <c r="G128" s="61">
        <v>10</v>
      </c>
      <c r="H128" s="92">
        <v>0</v>
      </c>
      <c r="I128" s="93"/>
    </row>
    <row r="129" spans="1:9" x14ac:dyDescent="0.25">
      <c r="A129" s="65" t="s">
        <v>312</v>
      </c>
      <c r="B129" s="98" t="s">
        <v>313</v>
      </c>
      <c r="C129" s="98"/>
      <c r="D129" s="98"/>
      <c r="E129" s="98"/>
      <c r="F129" s="61" t="s">
        <v>115</v>
      </c>
      <c r="G129" s="61">
        <v>1</v>
      </c>
      <c r="H129" s="92">
        <v>0</v>
      </c>
      <c r="I129" s="93"/>
    </row>
    <row r="130" spans="1:9" x14ac:dyDescent="0.25">
      <c r="A130" s="65" t="s">
        <v>314</v>
      </c>
      <c r="B130" s="98" t="s">
        <v>315</v>
      </c>
      <c r="C130" s="98"/>
      <c r="D130" s="98"/>
      <c r="E130" s="98"/>
      <c r="F130" s="61" t="s">
        <v>115</v>
      </c>
      <c r="G130" s="61">
        <v>1</v>
      </c>
      <c r="H130" s="92">
        <v>0</v>
      </c>
      <c r="I130" s="93"/>
    </row>
    <row r="131" spans="1:9" x14ac:dyDescent="0.25">
      <c r="A131" s="65" t="s">
        <v>316</v>
      </c>
      <c r="B131" s="98" t="s">
        <v>317</v>
      </c>
      <c r="C131" s="98"/>
      <c r="D131" s="98"/>
      <c r="E131" s="98"/>
      <c r="F131" s="61" t="s">
        <v>94</v>
      </c>
      <c r="G131" s="61">
        <v>20</v>
      </c>
      <c r="H131" s="92">
        <v>0</v>
      </c>
      <c r="I131" s="93"/>
    </row>
    <row r="132" spans="1:9" x14ac:dyDescent="0.25">
      <c r="A132" s="65" t="s">
        <v>318</v>
      </c>
      <c r="B132" s="98" t="s">
        <v>319</v>
      </c>
      <c r="C132" s="98"/>
      <c r="D132" s="98"/>
      <c r="E132" s="98"/>
      <c r="F132" s="61" t="s">
        <v>181</v>
      </c>
      <c r="G132" s="61">
        <v>20</v>
      </c>
      <c r="H132" s="92">
        <v>0</v>
      </c>
      <c r="I132" s="93"/>
    </row>
    <row r="133" spans="1:9" x14ac:dyDescent="0.25">
      <c r="A133" s="65" t="s">
        <v>320</v>
      </c>
      <c r="B133" s="98" t="s">
        <v>321</v>
      </c>
      <c r="C133" s="98"/>
      <c r="D133" s="98"/>
      <c r="E133" s="98"/>
      <c r="F133" s="61" t="s">
        <v>115</v>
      </c>
      <c r="G133" s="61">
        <v>5</v>
      </c>
      <c r="H133" s="92">
        <v>0</v>
      </c>
      <c r="I133" s="93"/>
    </row>
    <row r="134" spans="1:9" x14ac:dyDescent="0.25">
      <c r="A134" s="65" t="s">
        <v>322</v>
      </c>
      <c r="B134" s="98" t="s">
        <v>323</v>
      </c>
      <c r="C134" s="98"/>
      <c r="D134" s="98"/>
      <c r="E134" s="98"/>
      <c r="F134" s="61" t="s">
        <v>115</v>
      </c>
      <c r="G134" s="61">
        <v>5</v>
      </c>
      <c r="H134" s="92">
        <v>0</v>
      </c>
      <c r="I134" s="93"/>
    </row>
    <row r="135" spans="1:9" x14ac:dyDescent="0.25">
      <c r="A135" s="65" t="s">
        <v>324</v>
      </c>
      <c r="B135" s="98" t="s">
        <v>325</v>
      </c>
      <c r="C135" s="98"/>
      <c r="D135" s="98"/>
      <c r="E135" s="98"/>
      <c r="F135" s="61" t="s">
        <v>115</v>
      </c>
      <c r="G135" s="61">
        <v>5</v>
      </c>
      <c r="H135" s="92">
        <v>0</v>
      </c>
      <c r="I135" s="93"/>
    </row>
    <row r="136" spans="1:9" x14ac:dyDescent="0.25">
      <c r="A136" s="65" t="s">
        <v>326</v>
      </c>
      <c r="B136" s="98" t="s">
        <v>327</v>
      </c>
      <c r="C136" s="98"/>
      <c r="D136" s="98"/>
      <c r="E136" s="98"/>
      <c r="F136" s="61" t="s">
        <v>115</v>
      </c>
      <c r="G136" s="61">
        <v>1</v>
      </c>
      <c r="H136" s="92">
        <v>0</v>
      </c>
      <c r="I136" s="93"/>
    </row>
    <row r="137" spans="1:9" x14ac:dyDescent="0.25">
      <c r="A137" s="65" t="s">
        <v>328</v>
      </c>
      <c r="B137" s="98" t="s">
        <v>329</v>
      </c>
      <c r="C137" s="98"/>
      <c r="D137" s="98"/>
      <c r="E137" s="98"/>
      <c r="F137" s="61" t="s">
        <v>115</v>
      </c>
      <c r="G137" s="61">
        <v>1</v>
      </c>
      <c r="H137" s="92">
        <v>0</v>
      </c>
      <c r="I137" s="93"/>
    </row>
    <row r="138" spans="1:9" x14ac:dyDescent="0.25">
      <c r="A138" s="65" t="s">
        <v>330</v>
      </c>
      <c r="B138" s="98" t="s">
        <v>331</v>
      </c>
      <c r="C138" s="98"/>
      <c r="D138" s="98"/>
      <c r="E138" s="98"/>
      <c r="F138" s="61" t="s">
        <v>332</v>
      </c>
      <c r="G138" s="61">
        <v>5</v>
      </c>
      <c r="H138" s="92">
        <v>0</v>
      </c>
      <c r="I138" s="93"/>
    </row>
    <row r="139" spans="1:9" x14ac:dyDescent="0.25">
      <c r="A139" s="65" t="s">
        <v>333</v>
      </c>
      <c r="B139" s="98" t="s">
        <v>334</v>
      </c>
      <c r="C139" s="98"/>
      <c r="D139" s="98"/>
      <c r="E139" s="98"/>
      <c r="F139" s="61" t="s">
        <v>332</v>
      </c>
      <c r="G139" s="61">
        <v>5</v>
      </c>
      <c r="H139" s="92">
        <v>0</v>
      </c>
      <c r="I139" s="93"/>
    </row>
    <row r="140" spans="1:9" x14ac:dyDescent="0.25">
      <c r="A140" s="65" t="s">
        <v>335</v>
      </c>
      <c r="B140" s="98" t="s">
        <v>336</v>
      </c>
      <c r="C140" s="98"/>
      <c r="D140" s="98"/>
      <c r="E140" s="98"/>
      <c r="F140" s="61" t="s">
        <v>337</v>
      </c>
      <c r="G140" s="61">
        <v>5</v>
      </c>
      <c r="H140" s="92">
        <v>0</v>
      </c>
      <c r="I140" s="93"/>
    </row>
    <row r="141" spans="1:9" x14ac:dyDescent="0.25">
      <c r="A141" s="65" t="s">
        <v>338</v>
      </c>
      <c r="B141" s="98" t="s">
        <v>339</v>
      </c>
      <c r="C141" s="98"/>
      <c r="D141" s="98"/>
      <c r="E141" s="98"/>
      <c r="F141" s="61" t="s">
        <v>258</v>
      </c>
      <c r="G141" s="61">
        <v>1</v>
      </c>
      <c r="H141" s="92">
        <v>0</v>
      </c>
      <c r="I141" s="93"/>
    </row>
    <row r="142" spans="1:9" x14ac:dyDescent="0.25">
      <c r="A142" s="64">
        <v>5</v>
      </c>
      <c r="B142" s="99" t="s">
        <v>340</v>
      </c>
      <c r="C142" s="100"/>
      <c r="D142" s="100"/>
      <c r="E142" s="100"/>
      <c r="F142" s="100"/>
      <c r="G142" s="100"/>
      <c r="H142" s="100"/>
      <c r="I142" s="101"/>
    </row>
    <row r="143" spans="1:9" x14ac:dyDescent="0.25">
      <c r="A143" s="65" t="s">
        <v>341</v>
      </c>
      <c r="B143" s="98" t="s">
        <v>342</v>
      </c>
      <c r="C143" s="98"/>
      <c r="D143" s="98"/>
      <c r="E143" s="98"/>
      <c r="F143" s="61" t="s">
        <v>115</v>
      </c>
      <c r="G143" s="61">
        <v>5</v>
      </c>
      <c r="H143" s="92">
        <v>0</v>
      </c>
      <c r="I143" s="93"/>
    </row>
    <row r="144" spans="1:9" x14ac:dyDescent="0.25">
      <c r="A144" s="65" t="s">
        <v>343</v>
      </c>
      <c r="B144" s="98" t="s">
        <v>344</v>
      </c>
      <c r="C144" s="98"/>
      <c r="D144" s="98"/>
      <c r="E144" s="98"/>
      <c r="F144" s="61" t="s">
        <v>245</v>
      </c>
      <c r="G144" s="61">
        <v>5</v>
      </c>
      <c r="H144" s="92">
        <v>0</v>
      </c>
      <c r="I144" s="93"/>
    </row>
    <row r="145" spans="1:9" x14ac:dyDescent="0.25">
      <c r="A145" s="65" t="s">
        <v>345</v>
      </c>
      <c r="B145" s="98" t="s">
        <v>346</v>
      </c>
      <c r="C145" s="98"/>
      <c r="D145" s="98"/>
      <c r="E145" s="98"/>
      <c r="F145" s="61" t="s">
        <v>115</v>
      </c>
      <c r="G145" s="61">
        <v>1</v>
      </c>
      <c r="H145" s="92">
        <v>0</v>
      </c>
      <c r="I145" s="93"/>
    </row>
    <row r="146" spans="1:9" x14ac:dyDescent="0.25">
      <c r="A146" s="65" t="s">
        <v>347</v>
      </c>
      <c r="B146" s="98" t="s">
        <v>348</v>
      </c>
      <c r="C146" s="98"/>
      <c r="D146" s="98"/>
      <c r="E146" s="98"/>
      <c r="F146" s="61" t="s">
        <v>115</v>
      </c>
      <c r="G146" s="61">
        <v>5</v>
      </c>
      <c r="H146" s="92">
        <v>0</v>
      </c>
      <c r="I146" s="93"/>
    </row>
    <row r="147" spans="1:9" x14ac:dyDescent="0.25">
      <c r="A147" s="65" t="s">
        <v>349</v>
      </c>
      <c r="B147" s="98" t="s">
        <v>350</v>
      </c>
      <c r="C147" s="98"/>
      <c r="D147" s="98"/>
      <c r="E147" s="98"/>
      <c r="F147" s="61" t="s">
        <v>115</v>
      </c>
      <c r="G147" s="61">
        <v>5</v>
      </c>
      <c r="H147" s="92">
        <v>0</v>
      </c>
      <c r="I147" s="93"/>
    </row>
    <row r="148" spans="1:9" x14ac:dyDescent="0.25">
      <c r="A148" s="65" t="s">
        <v>351</v>
      </c>
      <c r="B148" s="98" t="s">
        <v>352</v>
      </c>
      <c r="C148" s="98"/>
      <c r="D148" s="98"/>
      <c r="E148" s="98"/>
      <c r="F148" s="61" t="s">
        <v>115</v>
      </c>
      <c r="G148" s="61">
        <v>1</v>
      </c>
      <c r="H148" s="92">
        <v>0</v>
      </c>
      <c r="I148" s="93"/>
    </row>
    <row r="149" spans="1:9" x14ac:dyDescent="0.25">
      <c r="A149" s="65" t="s">
        <v>353</v>
      </c>
      <c r="B149" s="98" t="s">
        <v>354</v>
      </c>
      <c r="C149" s="98"/>
      <c r="D149" s="98"/>
      <c r="E149" s="98"/>
      <c r="F149" s="61" t="s">
        <v>115</v>
      </c>
      <c r="G149" s="61">
        <v>1</v>
      </c>
      <c r="H149" s="92">
        <v>0</v>
      </c>
      <c r="I149" s="93"/>
    </row>
    <row r="150" spans="1:9" x14ac:dyDescent="0.25">
      <c r="A150" s="65" t="s">
        <v>355</v>
      </c>
      <c r="B150" s="98" t="s">
        <v>356</v>
      </c>
      <c r="C150" s="98"/>
      <c r="D150" s="98"/>
      <c r="E150" s="98"/>
      <c r="F150" s="61" t="s">
        <v>115</v>
      </c>
      <c r="G150" s="61">
        <v>5</v>
      </c>
      <c r="H150" s="92">
        <v>0</v>
      </c>
      <c r="I150" s="93"/>
    </row>
    <row r="151" spans="1:9" x14ac:dyDescent="0.25">
      <c r="A151" s="65" t="s">
        <v>357</v>
      </c>
      <c r="B151" s="98" t="s">
        <v>358</v>
      </c>
      <c r="C151" s="98"/>
      <c r="D151" s="98"/>
      <c r="E151" s="98"/>
      <c r="F151" s="61" t="s">
        <v>115</v>
      </c>
      <c r="G151" s="61">
        <v>5</v>
      </c>
      <c r="H151" s="92">
        <v>0</v>
      </c>
      <c r="I151" s="93"/>
    </row>
    <row r="152" spans="1:9" x14ac:dyDescent="0.25">
      <c r="A152" s="65" t="s">
        <v>359</v>
      </c>
      <c r="B152" s="98" t="s">
        <v>360</v>
      </c>
      <c r="C152" s="98"/>
      <c r="D152" s="98"/>
      <c r="E152" s="98"/>
      <c r="F152" s="61" t="s">
        <v>115</v>
      </c>
      <c r="G152" s="61">
        <v>1</v>
      </c>
      <c r="H152" s="92">
        <v>0</v>
      </c>
      <c r="I152" s="93"/>
    </row>
    <row r="153" spans="1:9" x14ac:dyDescent="0.25">
      <c r="A153" s="65" t="s">
        <v>361</v>
      </c>
      <c r="B153" s="98" t="s">
        <v>362</v>
      </c>
      <c r="C153" s="98"/>
      <c r="D153" s="98"/>
      <c r="E153" s="98"/>
      <c r="F153" s="61" t="s">
        <v>115</v>
      </c>
      <c r="G153" s="61">
        <v>5</v>
      </c>
      <c r="H153" s="92">
        <v>0</v>
      </c>
      <c r="I153" s="93"/>
    </row>
    <row r="154" spans="1:9" ht="15.75" customHeight="1" x14ac:dyDescent="0.25">
      <c r="A154" s="64">
        <v>6</v>
      </c>
      <c r="B154" s="99" t="s">
        <v>363</v>
      </c>
      <c r="C154" s="100"/>
      <c r="D154" s="100"/>
      <c r="E154" s="100"/>
      <c r="F154" s="100"/>
      <c r="G154" s="100"/>
      <c r="H154" s="100"/>
      <c r="I154" s="101"/>
    </row>
    <row r="155" spans="1:9" x14ac:dyDescent="0.25">
      <c r="A155" s="65" t="s">
        <v>364</v>
      </c>
      <c r="B155" s="98" t="s">
        <v>365</v>
      </c>
      <c r="C155" s="98"/>
      <c r="D155" s="98"/>
      <c r="E155" s="98"/>
      <c r="F155" s="61" t="s">
        <v>366</v>
      </c>
      <c r="G155" s="61">
        <v>5</v>
      </c>
      <c r="H155" s="92">
        <v>0</v>
      </c>
      <c r="I155" s="93"/>
    </row>
    <row r="156" spans="1:9" x14ac:dyDescent="0.25">
      <c r="A156" s="65" t="s">
        <v>367</v>
      </c>
      <c r="B156" s="98" t="s">
        <v>368</v>
      </c>
      <c r="C156" s="98"/>
      <c r="D156" s="98"/>
      <c r="E156" s="98"/>
      <c r="F156" s="61" t="s">
        <v>94</v>
      </c>
      <c r="G156" s="61">
        <v>20</v>
      </c>
      <c r="H156" s="92">
        <v>0</v>
      </c>
      <c r="I156" s="93"/>
    </row>
    <row r="157" spans="1:9" ht="15.75" customHeight="1" x14ac:dyDescent="0.25">
      <c r="A157" s="64">
        <v>7</v>
      </c>
      <c r="B157" s="99" t="s">
        <v>369</v>
      </c>
      <c r="C157" s="100"/>
      <c r="D157" s="100"/>
      <c r="E157" s="100"/>
      <c r="F157" s="100"/>
      <c r="G157" s="100"/>
      <c r="H157" s="100"/>
      <c r="I157" s="101"/>
    </row>
    <row r="158" spans="1:9" x14ac:dyDescent="0.25">
      <c r="A158" s="65" t="s">
        <v>370</v>
      </c>
      <c r="B158" s="98" t="s">
        <v>371</v>
      </c>
      <c r="C158" s="98"/>
      <c r="D158" s="98"/>
      <c r="E158" s="98"/>
      <c r="F158" s="61" t="s">
        <v>115</v>
      </c>
      <c r="G158" s="61">
        <v>1</v>
      </c>
      <c r="H158" s="92">
        <v>0</v>
      </c>
      <c r="I158" s="93"/>
    </row>
    <row r="159" spans="1:9" x14ac:dyDescent="0.25">
      <c r="A159" s="65" t="s">
        <v>372</v>
      </c>
      <c r="B159" s="98" t="s">
        <v>373</v>
      </c>
      <c r="C159" s="98"/>
      <c r="D159" s="98"/>
      <c r="E159" s="98"/>
      <c r="F159" s="61" t="s">
        <v>115</v>
      </c>
      <c r="G159" s="61">
        <v>5</v>
      </c>
      <c r="H159" s="92">
        <v>0</v>
      </c>
      <c r="I159" s="93"/>
    </row>
    <row r="160" spans="1:9" x14ac:dyDescent="0.25">
      <c r="A160" s="65" t="s">
        <v>374</v>
      </c>
      <c r="B160" s="98" t="s">
        <v>375</v>
      </c>
      <c r="C160" s="98"/>
      <c r="D160" s="98"/>
      <c r="E160" s="98"/>
      <c r="F160" s="61" t="s">
        <v>376</v>
      </c>
      <c r="G160" s="61">
        <v>4</v>
      </c>
      <c r="H160" s="92">
        <v>0</v>
      </c>
      <c r="I160" s="93"/>
    </row>
    <row r="161" spans="1:9" x14ac:dyDescent="0.25">
      <c r="A161" s="65" t="s">
        <v>377</v>
      </c>
      <c r="B161" s="98" t="s">
        <v>378</v>
      </c>
      <c r="C161" s="98"/>
      <c r="D161" s="98"/>
      <c r="E161" s="98"/>
      <c r="F161" s="61" t="s">
        <v>376</v>
      </c>
      <c r="G161" s="61">
        <v>4</v>
      </c>
      <c r="H161" s="92">
        <v>0</v>
      </c>
      <c r="I161" s="93"/>
    </row>
    <row r="162" spans="1:9" x14ac:dyDescent="0.25">
      <c r="A162" s="65" t="s">
        <v>379</v>
      </c>
      <c r="B162" s="98" t="s">
        <v>380</v>
      </c>
      <c r="C162" s="98"/>
      <c r="D162" s="98"/>
      <c r="E162" s="98"/>
      <c r="F162" s="61" t="s">
        <v>94</v>
      </c>
      <c r="G162" s="61">
        <v>20</v>
      </c>
      <c r="H162" s="92">
        <v>0</v>
      </c>
      <c r="I162" s="93"/>
    </row>
    <row r="163" spans="1:9" x14ac:dyDescent="0.25">
      <c r="A163" s="65" t="s">
        <v>381</v>
      </c>
      <c r="B163" s="98" t="s">
        <v>382</v>
      </c>
      <c r="C163" s="98"/>
      <c r="D163" s="98"/>
      <c r="E163" s="98"/>
      <c r="F163" s="61" t="s">
        <v>383</v>
      </c>
      <c r="G163" s="61">
        <v>10</v>
      </c>
      <c r="H163" s="92">
        <v>0</v>
      </c>
      <c r="I163" s="93"/>
    </row>
    <row r="164" spans="1:9" x14ac:dyDescent="0.25">
      <c r="A164" s="65" t="s">
        <v>384</v>
      </c>
      <c r="B164" s="98" t="s">
        <v>385</v>
      </c>
      <c r="C164" s="98"/>
      <c r="D164" s="98"/>
      <c r="E164" s="98"/>
      <c r="F164" s="61" t="s">
        <v>383</v>
      </c>
      <c r="G164" s="61">
        <v>5</v>
      </c>
      <c r="H164" s="92">
        <v>0</v>
      </c>
      <c r="I164" s="93"/>
    </row>
    <row r="165" spans="1:9" x14ac:dyDescent="0.25">
      <c r="A165" s="65" t="s">
        <v>386</v>
      </c>
      <c r="B165" s="98" t="s">
        <v>387</v>
      </c>
      <c r="C165" s="98"/>
      <c r="D165" s="98"/>
      <c r="E165" s="98"/>
      <c r="F165" s="61" t="s">
        <v>388</v>
      </c>
      <c r="G165" s="61">
        <v>1</v>
      </c>
      <c r="H165" s="92">
        <v>0</v>
      </c>
      <c r="I165" s="93"/>
    </row>
    <row r="166" spans="1:9" x14ac:dyDescent="0.25">
      <c r="A166" s="65" t="s">
        <v>389</v>
      </c>
      <c r="B166" s="98" t="s">
        <v>390</v>
      </c>
      <c r="C166" s="98"/>
      <c r="D166" s="98"/>
      <c r="E166" s="98"/>
      <c r="F166" s="61" t="s">
        <v>383</v>
      </c>
      <c r="G166" s="61">
        <v>1</v>
      </c>
      <c r="H166" s="92">
        <v>0</v>
      </c>
      <c r="I166" s="93"/>
    </row>
    <row r="167" spans="1:9" x14ac:dyDescent="0.25">
      <c r="A167" s="65" t="s">
        <v>391</v>
      </c>
      <c r="B167" s="98" t="s">
        <v>392</v>
      </c>
      <c r="C167" s="98"/>
      <c r="D167" s="98"/>
      <c r="E167" s="98"/>
      <c r="F167" s="61" t="s">
        <v>388</v>
      </c>
      <c r="G167" s="61">
        <v>1</v>
      </c>
      <c r="H167" s="92">
        <v>0</v>
      </c>
      <c r="I167" s="93"/>
    </row>
    <row r="168" spans="1:9" x14ac:dyDescent="0.25">
      <c r="A168" s="65" t="s">
        <v>393</v>
      </c>
      <c r="B168" s="98" t="s">
        <v>394</v>
      </c>
      <c r="C168" s="98"/>
      <c r="D168" s="98"/>
      <c r="E168" s="98"/>
      <c r="F168" s="61" t="s">
        <v>115</v>
      </c>
      <c r="G168" s="61">
        <v>5</v>
      </c>
      <c r="H168" s="92">
        <v>0</v>
      </c>
      <c r="I168" s="93"/>
    </row>
    <row r="169" spans="1:9" x14ac:dyDescent="0.25">
      <c r="A169" s="65" t="s">
        <v>395</v>
      </c>
      <c r="B169" s="98" t="s">
        <v>396</v>
      </c>
      <c r="C169" s="98"/>
      <c r="D169" s="98"/>
      <c r="E169" s="98"/>
      <c r="F169" s="61" t="s">
        <v>383</v>
      </c>
      <c r="G169" s="61">
        <v>5</v>
      </c>
      <c r="H169" s="92">
        <v>0</v>
      </c>
      <c r="I169" s="93"/>
    </row>
    <row r="170" spans="1:9" x14ac:dyDescent="0.25">
      <c r="A170" s="65" t="s">
        <v>397</v>
      </c>
      <c r="B170" s="98" t="s">
        <v>398</v>
      </c>
      <c r="C170" s="98"/>
      <c r="D170" s="98"/>
      <c r="E170" s="98"/>
      <c r="F170" s="61" t="s">
        <v>399</v>
      </c>
      <c r="G170" s="61">
        <v>40</v>
      </c>
      <c r="H170" s="92">
        <v>0</v>
      </c>
      <c r="I170" s="93"/>
    </row>
    <row r="171" spans="1:9" x14ac:dyDescent="0.25">
      <c r="A171" s="65" t="s">
        <v>400</v>
      </c>
      <c r="B171" s="98" t="s">
        <v>401</v>
      </c>
      <c r="C171" s="98"/>
      <c r="D171" s="98"/>
      <c r="E171" s="98"/>
      <c r="F171" s="61" t="s">
        <v>399</v>
      </c>
      <c r="G171" s="61">
        <v>20</v>
      </c>
      <c r="H171" s="92">
        <v>0</v>
      </c>
      <c r="I171" s="93"/>
    </row>
    <row r="172" spans="1:9" x14ac:dyDescent="0.25">
      <c r="A172" s="65" t="s">
        <v>402</v>
      </c>
      <c r="B172" s="98" t="s">
        <v>403</v>
      </c>
      <c r="C172" s="98"/>
      <c r="D172" s="98"/>
      <c r="E172" s="98"/>
      <c r="F172" s="61" t="s">
        <v>383</v>
      </c>
      <c r="G172" s="61">
        <v>5</v>
      </c>
      <c r="H172" s="92">
        <v>0</v>
      </c>
      <c r="I172" s="93"/>
    </row>
    <row r="173" spans="1:9" x14ac:dyDescent="0.25">
      <c r="A173" s="65" t="s">
        <v>404</v>
      </c>
      <c r="B173" s="98" t="s">
        <v>405</v>
      </c>
      <c r="C173" s="98"/>
      <c r="D173" s="98"/>
      <c r="E173" s="98"/>
      <c r="F173" s="61" t="s">
        <v>115</v>
      </c>
      <c r="G173" s="61">
        <v>5</v>
      </c>
      <c r="H173" s="92">
        <v>0</v>
      </c>
      <c r="I173" s="93"/>
    </row>
    <row r="174" spans="1:9" x14ac:dyDescent="0.25">
      <c r="A174" s="65" t="s">
        <v>406</v>
      </c>
      <c r="B174" s="98" t="s">
        <v>407</v>
      </c>
      <c r="C174" s="98"/>
      <c r="D174" s="98"/>
      <c r="E174" s="98"/>
      <c r="F174" s="61" t="s">
        <v>115</v>
      </c>
      <c r="G174" s="61">
        <v>10</v>
      </c>
      <c r="H174" s="92">
        <v>0</v>
      </c>
      <c r="I174" s="93"/>
    </row>
    <row r="175" spans="1:9" x14ac:dyDescent="0.25">
      <c r="A175" s="65" t="s">
        <v>408</v>
      </c>
      <c r="B175" s="98" t="s">
        <v>344</v>
      </c>
      <c r="C175" s="98"/>
      <c r="D175" s="98"/>
      <c r="E175" s="98"/>
      <c r="F175" s="61" t="s">
        <v>245</v>
      </c>
      <c r="G175" s="61">
        <v>5</v>
      </c>
      <c r="H175" s="92">
        <v>0</v>
      </c>
      <c r="I175" s="93"/>
    </row>
    <row r="176" spans="1:9" x14ac:dyDescent="0.25">
      <c r="A176" s="112" t="s">
        <v>417</v>
      </c>
      <c r="B176" s="112"/>
      <c r="C176" s="112"/>
      <c r="D176" s="112"/>
      <c r="E176" s="112"/>
      <c r="F176" s="112"/>
      <c r="G176" s="112"/>
      <c r="H176" s="113">
        <f>SUMPRODUCT(G19:G175,H19:H175)</f>
        <v>0</v>
      </c>
      <c r="I176" s="114"/>
    </row>
    <row r="178" spans="1:9" ht="38.25" customHeight="1" x14ac:dyDescent="0.25">
      <c r="A178" s="137" t="s">
        <v>415</v>
      </c>
      <c r="B178" s="137"/>
      <c r="C178" s="138"/>
      <c r="D178" s="137" t="s">
        <v>411</v>
      </c>
      <c r="E178" s="137"/>
      <c r="F178" s="137"/>
      <c r="G178" s="139"/>
      <c r="H178" s="137" t="s">
        <v>415</v>
      </c>
      <c r="I178" s="137"/>
    </row>
    <row r="179" spans="1:9" ht="51" customHeight="1" x14ac:dyDescent="0.25">
      <c r="A179" s="137" t="s">
        <v>412</v>
      </c>
      <c r="B179" s="137"/>
      <c r="C179" s="138"/>
      <c r="D179" s="137" t="s">
        <v>414</v>
      </c>
      <c r="E179" s="137"/>
      <c r="F179" s="137"/>
      <c r="G179" s="139"/>
      <c r="H179" s="137" t="s">
        <v>413</v>
      </c>
      <c r="I179" s="137"/>
    </row>
  </sheetData>
  <sheetProtection algorithmName="SHA-512" hashValue="+70V5FIoryZEGYpomjBI/lXRcPZXhUq+CR7GrGT4vNe5Ud74nO5S78fkbBF9FyruZvUCeOx6pVNdcCN3BDBR8g==" saltValue="o9ypOOq/j5O6B3BlqTJ+YQ==" spinCount="100000" sheet="1" objects="1" scenarios="1"/>
  <mergeCells count="333">
    <mergeCell ref="A178:B178"/>
    <mergeCell ref="A179:B179"/>
    <mergeCell ref="D178:F178"/>
    <mergeCell ref="D179:F179"/>
    <mergeCell ref="A176:G176"/>
    <mergeCell ref="H176:I176"/>
    <mergeCell ref="H178:I178"/>
    <mergeCell ref="H179:I179"/>
    <mergeCell ref="H173:I173"/>
    <mergeCell ref="H174:I174"/>
    <mergeCell ref="H175:I175"/>
    <mergeCell ref="B53:I53"/>
    <mergeCell ref="B86:I86"/>
    <mergeCell ref="B113:I113"/>
    <mergeCell ref="B142:I142"/>
    <mergeCell ref="B154:I154"/>
    <mergeCell ref="B157:I157"/>
    <mergeCell ref="H167:I167"/>
    <mergeCell ref="H168:I168"/>
    <mergeCell ref="H169:I169"/>
    <mergeCell ref="H170:I170"/>
    <mergeCell ref="H171:I171"/>
    <mergeCell ref="H172:I172"/>
    <mergeCell ref="H161:I161"/>
    <mergeCell ref="H162:I162"/>
    <mergeCell ref="H163:I163"/>
    <mergeCell ref="H164:I164"/>
    <mergeCell ref="H165:I165"/>
    <mergeCell ref="H166:I166"/>
    <mergeCell ref="H155:I155"/>
    <mergeCell ref="H156:I156"/>
    <mergeCell ref="H158:I158"/>
    <mergeCell ref="H159:I159"/>
    <mergeCell ref="H160:I160"/>
    <mergeCell ref="H149:I149"/>
    <mergeCell ref="H150:I150"/>
    <mergeCell ref="H151:I151"/>
    <mergeCell ref="H152:I152"/>
    <mergeCell ref="H153:I153"/>
    <mergeCell ref="H143:I143"/>
    <mergeCell ref="H144:I144"/>
    <mergeCell ref="H145:I145"/>
    <mergeCell ref="H146:I146"/>
    <mergeCell ref="H147:I147"/>
    <mergeCell ref="H148:I148"/>
    <mergeCell ref="H137:I137"/>
    <mergeCell ref="H138:I138"/>
    <mergeCell ref="H139:I139"/>
    <mergeCell ref="H140:I140"/>
    <mergeCell ref="H141:I141"/>
    <mergeCell ref="H131:I131"/>
    <mergeCell ref="H132:I132"/>
    <mergeCell ref="H133:I133"/>
    <mergeCell ref="H134:I134"/>
    <mergeCell ref="H135:I135"/>
    <mergeCell ref="H136:I136"/>
    <mergeCell ref="H125:I125"/>
    <mergeCell ref="H126:I126"/>
    <mergeCell ref="H127:I127"/>
    <mergeCell ref="H128:I128"/>
    <mergeCell ref="H129:I129"/>
    <mergeCell ref="H130:I130"/>
    <mergeCell ref="H119:I119"/>
    <mergeCell ref="H120:I120"/>
    <mergeCell ref="H121:I121"/>
    <mergeCell ref="H122:I122"/>
    <mergeCell ref="H123:I123"/>
    <mergeCell ref="H124:I124"/>
    <mergeCell ref="H114:I114"/>
    <mergeCell ref="H115:I115"/>
    <mergeCell ref="H116:I116"/>
    <mergeCell ref="H117:I117"/>
    <mergeCell ref="H118:I118"/>
    <mergeCell ref="H107:I107"/>
    <mergeCell ref="H108:I108"/>
    <mergeCell ref="H109:I109"/>
    <mergeCell ref="H110:I110"/>
    <mergeCell ref="H111:I111"/>
    <mergeCell ref="H112:I112"/>
    <mergeCell ref="H101:I101"/>
    <mergeCell ref="H102:I102"/>
    <mergeCell ref="H103:I103"/>
    <mergeCell ref="H104:I104"/>
    <mergeCell ref="H105:I105"/>
    <mergeCell ref="H106:I106"/>
    <mergeCell ref="H95:I95"/>
    <mergeCell ref="H96:I96"/>
    <mergeCell ref="H97:I97"/>
    <mergeCell ref="H98:I98"/>
    <mergeCell ref="H99:I99"/>
    <mergeCell ref="H100:I100"/>
    <mergeCell ref="H89:I89"/>
    <mergeCell ref="H90:I90"/>
    <mergeCell ref="H91:I91"/>
    <mergeCell ref="H92:I92"/>
    <mergeCell ref="H93:I93"/>
    <mergeCell ref="H94:I94"/>
    <mergeCell ref="H83:I83"/>
    <mergeCell ref="H84:I84"/>
    <mergeCell ref="H85:I85"/>
    <mergeCell ref="H87:I87"/>
    <mergeCell ref="H88:I88"/>
    <mergeCell ref="H77:I77"/>
    <mergeCell ref="H78:I78"/>
    <mergeCell ref="H79:I79"/>
    <mergeCell ref="H80:I80"/>
    <mergeCell ref="H81:I81"/>
    <mergeCell ref="H82:I82"/>
    <mergeCell ref="H71:I71"/>
    <mergeCell ref="H72:I72"/>
    <mergeCell ref="H73:I73"/>
    <mergeCell ref="H74:I74"/>
    <mergeCell ref="H75:I75"/>
    <mergeCell ref="H76:I76"/>
    <mergeCell ref="H65:I65"/>
    <mergeCell ref="H66:I66"/>
    <mergeCell ref="H67:I67"/>
    <mergeCell ref="H68:I68"/>
    <mergeCell ref="H69:I69"/>
    <mergeCell ref="H70:I70"/>
    <mergeCell ref="H59:I59"/>
    <mergeCell ref="H60:I60"/>
    <mergeCell ref="H61:I61"/>
    <mergeCell ref="H62:I62"/>
    <mergeCell ref="H63:I63"/>
    <mergeCell ref="H64:I64"/>
    <mergeCell ref="H54:I54"/>
    <mergeCell ref="H55:I55"/>
    <mergeCell ref="H56:I56"/>
    <mergeCell ref="H57:I57"/>
    <mergeCell ref="H58:I58"/>
    <mergeCell ref="H47:I47"/>
    <mergeCell ref="H48:I48"/>
    <mergeCell ref="H49:I49"/>
    <mergeCell ref="H50:I50"/>
    <mergeCell ref="H51:I51"/>
    <mergeCell ref="H52:I52"/>
    <mergeCell ref="H41:I41"/>
    <mergeCell ref="H42:I42"/>
    <mergeCell ref="H43:I43"/>
    <mergeCell ref="H44:I44"/>
    <mergeCell ref="H45:I45"/>
    <mergeCell ref="H46:I46"/>
    <mergeCell ref="H35:I35"/>
    <mergeCell ref="H36:I36"/>
    <mergeCell ref="H37:I37"/>
    <mergeCell ref="H38:I38"/>
    <mergeCell ref="H39:I39"/>
    <mergeCell ref="H40:I40"/>
    <mergeCell ref="H29:I29"/>
    <mergeCell ref="H30:I30"/>
    <mergeCell ref="H31:I31"/>
    <mergeCell ref="H32:I32"/>
    <mergeCell ref="H33:I33"/>
    <mergeCell ref="H34:I34"/>
    <mergeCell ref="H23:I23"/>
    <mergeCell ref="H24:I24"/>
    <mergeCell ref="H25:I25"/>
    <mergeCell ref="H26:I26"/>
    <mergeCell ref="H27:I27"/>
    <mergeCell ref="H28:I28"/>
    <mergeCell ref="B170:E170"/>
    <mergeCell ref="B171:E171"/>
    <mergeCell ref="B172:E172"/>
    <mergeCell ref="B173:E173"/>
    <mergeCell ref="B174:E174"/>
    <mergeCell ref="B175:E175"/>
    <mergeCell ref="B164:E164"/>
    <mergeCell ref="B165:E165"/>
    <mergeCell ref="B166:E166"/>
    <mergeCell ref="B167:E167"/>
    <mergeCell ref="B168:E168"/>
    <mergeCell ref="B169:E169"/>
    <mergeCell ref="B158:E158"/>
    <mergeCell ref="B159:E159"/>
    <mergeCell ref="B160:E160"/>
    <mergeCell ref="B161:E161"/>
    <mergeCell ref="B162:E162"/>
    <mergeCell ref="B163:E163"/>
    <mergeCell ref="B152:E152"/>
    <mergeCell ref="B153:E153"/>
    <mergeCell ref="B155:E155"/>
    <mergeCell ref="B156:E156"/>
    <mergeCell ref="B146:E146"/>
    <mergeCell ref="B147:E147"/>
    <mergeCell ref="B148:E148"/>
    <mergeCell ref="B149:E149"/>
    <mergeCell ref="B150:E150"/>
    <mergeCell ref="B151:E151"/>
    <mergeCell ref="B140:E140"/>
    <mergeCell ref="B141:E141"/>
    <mergeCell ref="B143:E143"/>
    <mergeCell ref="B144:E144"/>
    <mergeCell ref="B145:E145"/>
    <mergeCell ref="B134:E134"/>
    <mergeCell ref="B135:E135"/>
    <mergeCell ref="B136:E136"/>
    <mergeCell ref="B137:E137"/>
    <mergeCell ref="B138:E138"/>
    <mergeCell ref="B139:E139"/>
    <mergeCell ref="B128:E128"/>
    <mergeCell ref="B129:E129"/>
    <mergeCell ref="B130:E130"/>
    <mergeCell ref="B131:E131"/>
    <mergeCell ref="B132:E132"/>
    <mergeCell ref="B133:E133"/>
    <mergeCell ref="B122:E122"/>
    <mergeCell ref="B123:E123"/>
    <mergeCell ref="B124:E124"/>
    <mergeCell ref="B125:E125"/>
    <mergeCell ref="B126:E126"/>
    <mergeCell ref="B127:E127"/>
    <mergeCell ref="B116:E116"/>
    <mergeCell ref="B117:E117"/>
    <mergeCell ref="B118:E118"/>
    <mergeCell ref="B119:E119"/>
    <mergeCell ref="B120:E120"/>
    <mergeCell ref="B121:E121"/>
    <mergeCell ref="B110:E110"/>
    <mergeCell ref="B111:E111"/>
    <mergeCell ref="B112:E112"/>
    <mergeCell ref="B114:E114"/>
    <mergeCell ref="B115:E115"/>
    <mergeCell ref="B104:E104"/>
    <mergeCell ref="B105:E105"/>
    <mergeCell ref="B106:E106"/>
    <mergeCell ref="B107:E107"/>
    <mergeCell ref="B108:E108"/>
    <mergeCell ref="B109:E109"/>
    <mergeCell ref="B98:E98"/>
    <mergeCell ref="B99:E99"/>
    <mergeCell ref="B100:E100"/>
    <mergeCell ref="B101:E101"/>
    <mergeCell ref="B102:E102"/>
    <mergeCell ref="B103:E103"/>
    <mergeCell ref="B92:E92"/>
    <mergeCell ref="B93:E93"/>
    <mergeCell ref="B94:E94"/>
    <mergeCell ref="B95:E95"/>
    <mergeCell ref="B96:E96"/>
    <mergeCell ref="B97:E97"/>
    <mergeCell ref="B87:E87"/>
    <mergeCell ref="B88:E88"/>
    <mergeCell ref="B89:E89"/>
    <mergeCell ref="B90:E90"/>
    <mergeCell ref="B91:E91"/>
    <mergeCell ref="B80:E80"/>
    <mergeCell ref="B81:E81"/>
    <mergeCell ref="B82:E82"/>
    <mergeCell ref="B83:E83"/>
    <mergeCell ref="B84:E84"/>
    <mergeCell ref="B85:E85"/>
    <mergeCell ref="B74:E74"/>
    <mergeCell ref="B75:E75"/>
    <mergeCell ref="B76:E76"/>
    <mergeCell ref="B77:E77"/>
    <mergeCell ref="B78:E78"/>
    <mergeCell ref="B79:E79"/>
    <mergeCell ref="B68:E68"/>
    <mergeCell ref="B69:E69"/>
    <mergeCell ref="B70:E70"/>
    <mergeCell ref="B71:E71"/>
    <mergeCell ref="B72:E72"/>
    <mergeCell ref="B73:E73"/>
    <mergeCell ref="B62:E62"/>
    <mergeCell ref="B63:E63"/>
    <mergeCell ref="B64:E64"/>
    <mergeCell ref="B65:E65"/>
    <mergeCell ref="B66:E66"/>
    <mergeCell ref="B67:E67"/>
    <mergeCell ref="B56:E56"/>
    <mergeCell ref="B57:E57"/>
    <mergeCell ref="B58:E58"/>
    <mergeCell ref="B59:E59"/>
    <mergeCell ref="B60:E60"/>
    <mergeCell ref="B61:E61"/>
    <mergeCell ref="B50:E50"/>
    <mergeCell ref="B51:E51"/>
    <mergeCell ref="B52:E52"/>
    <mergeCell ref="B54:E54"/>
    <mergeCell ref="B55:E55"/>
    <mergeCell ref="B44:E44"/>
    <mergeCell ref="B45:E45"/>
    <mergeCell ref="B46:E46"/>
    <mergeCell ref="B47:E47"/>
    <mergeCell ref="B48:E48"/>
    <mergeCell ref="B49:E49"/>
    <mergeCell ref="B38:E38"/>
    <mergeCell ref="B39:E39"/>
    <mergeCell ref="B40:E40"/>
    <mergeCell ref="B41:E41"/>
    <mergeCell ref="B42:E42"/>
    <mergeCell ref="B43:E43"/>
    <mergeCell ref="B32:E32"/>
    <mergeCell ref="B33:E33"/>
    <mergeCell ref="B34:E34"/>
    <mergeCell ref="B35:E35"/>
    <mergeCell ref="B36:E36"/>
    <mergeCell ref="B37:E37"/>
    <mergeCell ref="B26:E26"/>
    <mergeCell ref="B27:E27"/>
    <mergeCell ref="B28:E28"/>
    <mergeCell ref="B29:E29"/>
    <mergeCell ref="B30:E30"/>
    <mergeCell ref="B31:E31"/>
    <mergeCell ref="B20:E20"/>
    <mergeCell ref="B21:E21"/>
    <mergeCell ref="B22:E22"/>
    <mergeCell ref="B23:E23"/>
    <mergeCell ref="B24:E24"/>
    <mergeCell ref="B25:E25"/>
    <mergeCell ref="A1:I1"/>
    <mergeCell ref="A3:I11"/>
    <mergeCell ref="A12:I12"/>
    <mergeCell ref="H19:I19"/>
    <mergeCell ref="H20:I20"/>
    <mergeCell ref="H21:I21"/>
    <mergeCell ref="H22:I22"/>
    <mergeCell ref="A15:G15"/>
    <mergeCell ref="H15:I15"/>
    <mergeCell ref="A16:I16"/>
    <mergeCell ref="B17:E17"/>
    <mergeCell ref="B19:E19"/>
    <mergeCell ref="B18:I18"/>
    <mergeCell ref="D13:E13"/>
    <mergeCell ref="F13:G13"/>
    <mergeCell ref="H13:I13"/>
    <mergeCell ref="D14:E14"/>
    <mergeCell ref="F14:G14"/>
    <mergeCell ref="H14:I14"/>
    <mergeCell ref="A13:C13"/>
    <mergeCell ref="A14:C14"/>
    <mergeCell ref="H17:I17"/>
  </mergeCells>
  <pageMargins left="0.7" right="0.7" top="0.75" bottom="0.75" header="0.3" footer="0.3"/>
  <pageSetup paperSize="9" orientation="portrait" r:id="rId1"/>
  <ignoredErrors>
    <ignoredError sqref="A31:A175" twoDigitTextYear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8"/>
  <sheetViews>
    <sheetView tabSelected="1" topLeftCell="A22" zoomScaleNormal="100" workbookViewId="0">
      <selection activeCell="F58" sqref="F58"/>
    </sheetView>
  </sheetViews>
  <sheetFormatPr defaultRowHeight="9.9" customHeight="1" x14ac:dyDescent="0.3"/>
  <cols>
    <col min="1" max="1" width="45.33203125" style="59" customWidth="1"/>
    <col min="2" max="2" width="36" style="59" customWidth="1"/>
    <col min="3" max="3" width="25.5546875" style="59" customWidth="1"/>
    <col min="4" max="5" width="17.88671875" style="59" customWidth="1"/>
    <col min="6" max="6" width="31.88671875" style="59" customWidth="1"/>
    <col min="7" max="7" width="22.6640625" style="59" customWidth="1"/>
    <col min="8" max="245" width="9.109375" style="59"/>
    <col min="246" max="246" width="12" style="59" customWidth="1"/>
    <col min="247" max="247" width="43.109375" style="59" customWidth="1"/>
    <col min="248" max="248" width="30.88671875" style="59" customWidth="1"/>
    <col min="249" max="249" width="16.5546875" style="59" customWidth="1"/>
    <col min="250" max="250" width="10.5546875" style="59" customWidth="1"/>
    <col min="251" max="251" width="13.6640625" style="59" customWidth="1"/>
    <col min="252" max="252" width="19.33203125" style="59" customWidth="1"/>
    <col min="253" max="253" width="20.33203125" style="59" customWidth="1"/>
    <col min="254" max="501" width="9.109375" style="59"/>
    <col min="502" max="502" width="12" style="59" customWidth="1"/>
    <col min="503" max="503" width="43.109375" style="59" customWidth="1"/>
    <col min="504" max="504" width="30.88671875" style="59" customWidth="1"/>
    <col min="505" max="505" width="16.5546875" style="59" customWidth="1"/>
    <col min="506" max="506" width="10.5546875" style="59" customWidth="1"/>
    <col min="507" max="507" width="13.6640625" style="59" customWidth="1"/>
    <col min="508" max="508" width="19.33203125" style="59" customWidth="1"/>
    <col min="509" max="509" width="20.33203125" style="59" customWidth="1"/>
    <col min="510" max="757" width="9.109375" style="59"/>
    <col min="758" max="758" width="12" style="59" customWidth="1"/>
    <col min="759" max="759" width="43.109375" style="59" customWidth="1"/>
    <col min="760" max="760" width="30.88671875" style="59" customWidth="1"/>
    <col min="761" max="761" width="16.5546875" style="59" customWidth="1"/>
    <col min="762" max="762" width="10.5546875" style="59" customWidth="1"/>
    <col min="763" max="763" width="13.6640625" style="59" customWidth="1"/>
    <col min="764" max="764" width="19.33203125" style="59" customWidth="1"/>
    <col min="765" max="765" width="20.33203125" style="59" customWidth="1"/>
    <col min="766" max="1013" width="9.109375" style="59"/>
    <col min="1014" max="1014" width="12" style="59" customWidth="1"/>
    <col min="1015" max="1015" width="43.109375" style="59" customWidth="1"/>
    <col min="1016" max="1016" width="30.88671875" style="59" customWidth="1"/>
    <col min="1017" max="1017" width="16.5546875" style="59" customWidth="1"/>
    <col min="1018" max="1018" width="10.5546875" style="59" customWidth="1"/>
    <col min="1019" max="1019" width="13.6640625" style="59" customWidth="1"/>
    <col min="1020" max="1020" width="19.33203125" style="59" customWidth="1"/>
    <col min="1021" max="1021" width="20.33203125" style="59" customWidth="1"/>
    <col min="1022" max="1269" width="9.109375" style="59"/>
    <col min="1270" max="1270" width="12" style="59" customWidth="1"/>
    <col min="1271" max="1271" width="43.109375" style="59" customWidth="1"/>
    <col min="1272" max="1272" width="30.88671875" style="59" customWidth="1"/>
    <col min="1273" max="1273" width="16.5546875" style="59" customWidth="1"/>
    <col min="1274" max="1274" width="10.5546875" style="59" customWidth="1"/>
    <col min="1275" max="1275" width="13.6640625" style="59" customWidth="1"/>
    <col min="1276" max="1276" width="19.33203125" style="59" customWidth="1"/>
    <col min="1277" max="1277" width="20.33203125" style="59" customWidth="1"/>
    <col min="1278" max="1525" width="9.109375" style="59"/>
    <col min="1526" max="1526" width="12" style="59" customWidth="1"/>
    <col min="1527" max="1527" width="43.109375" style="59" customWidth="1"/>
    <col min="1528" max="1528" width="30.88671875" style="59" customWidth="1"/>
    <col min="1529" max="1529" width="16.5546875" style="59" customWidth="1"/>
    <col min="1530" max="1530" width="10.5546875" style="59" customWidth="1"/>
    <col min="1531" max="1531" width="13.6640625" style="59" customWidth="1"/>
    <col min="1532" max="1532" width="19.33203125" style="59" customWidth="1"/>
    <col min="1533" max="1533" width="20.33203125" style="59" customWidth="1"/>
    <col min="1534" max="1781" width="9.109375" style="59"/>
    <col min="1782" max="1782" width="12" style="59" customWidth="1"/>
    <col min="1783" max="1783" width="43.109375" style="59" customWidth="1"/>
    <col min="1784" max="1784" width="30.88671875" style="59" customWidth="1"/>
    <col min="1785" max="1785" width="16.5546875" style="59" customWidth="1"/>
    <col min="1786" max="1786" width="10.5546875" style="59" customWidth="1"/>
    <col min="1787" max="1787" width="13.6640625" style="59" customWidth="1"/>
    <col min="1788" max="1788" width="19.33203125" style="59" customWidth="1"/>
    <col min="1789" max="1789" width="20.33203125" style="59" customWidth="1"/>
    <col min="1790" max="2037" width="9.109375" style="59"/>
    <col min="2038" max="2038" width="12" style="59" customWidth="1"/>
    <col min="2039" max="2039" width="43.109375" style="59" customWidth="1"/>
    <col min="2040" max="2040" width="30.88671875" style="59" customWidth="1"/>
    <col min="2041" max="2041" width="16.5546875" style="59" customWidth="1"/>
    <col min="2042" max="2042" width="10.5546875" style="59" customWidth="1"/>
    <col min="2043" max="2043" width="13.6640625" style="59" customWidth="1"/>
    <col min="2044" max="2044" width="19.33203125" style="59" customWidth="1"/>
    <col min="2045" max="2045" width="20.33203125" style="59" customWidth="1"/>
    <col min="2046" max="2293" width="9.109375" style="59"/>
    <col min="2294" max="2294" width="12" style="59" customWidth="1"/>
    <col min="2295" max="2295" width="43.109375" style="59" customWidth="1"/>
    <col min="2296" max="2296" width="30.88671875" style="59" customWidth="1"/>
    <col min="2297" max="2297" width="16.5546875" style="59" customWidth="1"/>
    <col min="2298" max="2298" width="10.5546875" style="59" customWidth="1"/>
    <col min="2299" max="2299" width="13.6640625" style="59" customWidth="1"/>
    <col min="2300" max="2300" width="19.33203125" style="59" customWidth="1"/>
    <col min="2301" max="2301" width="20.33203125" style="59" customWidth="1"/>
    <col min="2302" max="2549" width="9.109375" style="59"/>
    <col min="2550" max="2550" width="12" style="59" customWidth="1"/>
    <col min="2551" max="2551" width="43.109375" style="59" customWidth="1"/>
    <col min="2552" max="2552" width="30.88671875" style="59" customWidth="1"/>
    <col min="2553" max="2553" width="16.5546875" style="59" customWidth="1"/>
    <col min="2554" max="2554" width="10.5546875" style="59" customWidth="1"/>
    <col min="2555" max="2555" width="13.6640625" style="59" customWidth="1"/>
    <col min="2556" max="2556" width="19.33203125" style="59" customWidth="1"/>
    <col min="2557" max="2557" width="20.33203125" style="59" customWidth="1"/>
    <col min="2558" max="2805" width="9.109375" style="59"/>
    <col min="2806" max="2806" width="12" style="59" customWidth="1"/>
    <col min="2807" max="2807" width="43.109375" style="59" customWidth="1"/>
    <col min="2808" max="2808" width="30.88671875" style="59" customWidth="1"/>
    <col min="2809" max="2809" width="16.5546875" style="59" customWidth="1"/>
    <col min="2810" max="2810" width="10.5546875" style="59" customWidth="1"/>
    <col min="2811" max="2811" width="13.6640625" style="59" customWidth="1"/>
    <col min="2812" max="2812" width="19.33203125" style="59" customWidth="1"/>
    <col min="2813" max="2813" width="20.33203125" style="59" customWidth="1"/>
    <col min="2814" max="3061" width="9.109375" style="59"/>
    <col min="3062" max="3062" width="12" style="59" customWidth="1"/>
    <col min="3063" max="3063" width="43.109375" style="59" customWidth="1"/>
    <col min="3064" max="3064" width="30.88671875" style="59" customWidth="1"/>
    <col min="3065" max="3065" width="16.5546875" style="59" customWidth="1"/>
    <col min="3066" max="3066" width="10.5546875" style="59" customWidth="1"/>
    <col min="3067" max="3067" width="13.6640625" style="59" customWidth="1"/>
    <col min="3068" max="3068" width="19.33203125" style="59" customWidth="1"/>
    <col min="3069" max="3069" width="20.33203125" style="59" customWidth="1"/>
    <col min="3070" max="3317" width="9.109375" style="59"/>
    <col min="3318" max="3318" width="12" style="59" customWidth="1"/>
    <col min="3319" max="3319" width="43.109375" style="59" customWidth="1"/>
    <col min="3320" max="3320" width="30.88671875" style="59" customWidth="1"/>
    <col min="3321" max="3321" width="16.5546875" style="59" customWidth="1"/>
    <col min="3322" max="3322" width="10.5546875" style="59" customWidth="1"/>
    <col min="3323" max="3323" width="13.6640625" style="59" customWidth="1"/>
    <col min="3324" max="3324" width="19.33203125" style="59" customWidth="1"/>
    <col min="3325" max="3325" width="20.33203125" style="59" customWidth="1"/>
    <col min="3326" max="3573" width="9.109375" style="59"/>
    <col min="3574" max="3574" width="12" style="59" customWidth="1"/>
    <col min="3575" max="3575" width="43.109375" style="59" customWidth="1"/>
    <col min="3576" max="3576" width="30.88671875" style="59" customWidth="1"/>
    <col min="3577" max="3577" width="16.5546875" style="59" customWidth="1"/>
    <col min="3578" max="3578" width="10.5546875" style="59" customWidth="1"/>
    <col min="3579" max="3579" width="13.6640625" style="59" customWidth="1"/>
    <col min="3580" max="3580" width="19.33203125" style="59" customWidth="1"/>
    <col min="3581" max="3581" width="20.33203125" style="59" customWidth="1"/>
    <col min="3582" max="3829" width="9.109375" style="59"/>
    <col min="3830" max="3830" width="12" style="59" customWidth="1"/>
    <col min="3831" max="3831" width="43.109375" style="59" customWidth="1"/>
    <col min="3832" max="3832" width="30.88671875" style="59" customWidth="1"/>
    <col min="3833" max="3833" width="16.5546875" style="59" customWidth="1"/>
    <col min="3834" max="3834" width="10.5546875" style="59" customWidth="1"/>
    <col min="3835" max="3835" width="13.6640625" style="59" customWidth="1"/>
    <col min="3836" max="3836" width="19.33203125" style="59" customWidth="1"/>
    <col min="3837" max="3837" width="20.33203125" style="59" customWidth="1"/>
    <col min="3838" max="4085" width="9.109375" style="59"/>
    <col min="4086" max="4086" width="12" style="59" customWidth="1"/>
    <col min="4087" max="4087" width="43.109375" style="59" customWidth="1"/>
    <col min="4088" max="4088" width="30.88671875" style="59" customWidth="1"/>
    <col min="4089" max="4089" width="16.5546875" style="59" customWidth="1"/>
    <col min="4090" max="4090" width="10.5546875" style="59" customWidth="1"/>
    <col min="4091" max="4091" width="13.6640625" style="59" customWidth="1"/>
    <col min="4092" max="4092" width="19.33203125" style="59" customWidth="1"/>
    <col min="4093" max="4093" width="20.33203125" style="59" customWidth="1"/>
    <col min="4094" max="4341" width="9.109375" style="59"/>
    <col min="4342" max="4342" width="12" style="59" customWidth="1"/>
    <col min="4343" max="4343" width="43.109375" style="59" customWidth="1"/>
    <col min="4344" max="4344" width="30.88671875" style="59" customWidth="1"/>
    <col min="4345" max="4345" width="16.5546875" style="59" customWidth="1"/>
    <col min="4346" max="4346" width="10.5546875" style="59" customWidth="1"/>
    <col min="4347" max="4347" width="13.6640625" style="59" customWidth="1"/>
    <col min="4348" max="4348" width="19.33203125" style="59" customWidth="1"/>
    <col min="4349" max="4349" width="20.33203125" style="59" customWidth="1"/>
    <col min="4350" max="4597" width="9.109375" style="59"/>
    <col min="4598" max="4598" width="12" style="59" customWidth="1"/>
    <col min="4599" max="4599" width="43.109375" style="59" customWidth="1"/>
    <col min="4600" max="4600" width="30.88671875" style="59" customWidth="1"/>
    <col min="4601" max="4601" width="16.5546875" style="59" customWidth="1"/>
    <col min="4602" max="4602" width="10.5546875" style="59" customWidth="1"/>
    <col min="4603" max="4603" width="13.6640625" style="59" customWidth="1"/>
    <col min="4604" max="4604" width="19.33203125" style="59" customWidth="1"/>
    <col min="4605" max="4605" width="20.33203125" style="59" customWidth="1"/>
    <col min="4606" max="4853" width="9.109375" style="59"/>
    <col min="4854" max="4854" width="12" style="59" customWidth="1"/>
    <col min="4855" max="4855" width="43.109375" style="59" customWidth="1"/>
    <col min="4856" max="4856" width="30.88671875" style="59" customWidth="1"/>
    <col min="4857" max="4857" width="16.5546875" style="59" customWidth="1"/>
    <col min="4858" max="4858" width="10.5546875" style="59" customWidth="1"/>
    <col min="4859" max="4859" width="13.6640625" style="59" customWidth="1"/>
    <col min="4860" max="4860" width="19.33203125" style="59" customWidth="1"/>
    <col min="4861" max="4861" width="20.33203125" style="59" customWidth="1"/>
    <col min="4862" max="5109" width="9.109375" style="59"/>
    <col min="5110" max="5110" width="12" style="59" customWidth="1"/>
    <col min="5111" max="5111" width="43.109375" style="59" customWidth="1"/>
    <col min="5112" max="5112" width="30.88671875" style="59" customWidth="1"/>
    <col min="5113" max="5113" width="16.5546875" style="59" customWidth="1"/>
    <col min="5114" max="5114" width="10.5546875" style="59" customWidth="1"/>
    <col min="5115" max="5115" width="13.6640625" style="59" customWidth="1"/>
    <col min="5116" max="5116" width="19.33203125" style="59" customWidth="1"/>
    <col min="5117" max="5117" width="20.33203125" style="59" customWidth="1"/>
    <col min="5118" max="5365" width="9.109375" style="59"/>
    <col min="5366" max="5366" width="12" style="59" customWidth="1"/>
    <col min="5367" max="5367" width="43.109375" style="59" customWidth="1"/>
    <col min="5368" max="5368" width="30.88671875" style="59" customWidth="1"/>
    <col min="5369" max="5369" width="16.5546875" style="59" customWidth="1"/>
    <col min="5370" max="5370" width="10.5546875" style="59" customWidth="1"/>
    <col min="5371" max="5371" width="13.6640625" style="59" customWidth="1"/>
    <col min="5372" max="5372" width="19.33203125" style="59" customWidth="1"/>
    <col min="5373" max="5373" width="20.33203125" style="59" customWidth="1"/>
    <col min="5374" max="5621" width="9.109375" style="59"/>
    <col min="5622" max="5622" width="12" style="59" customWidth="1"/>
    <col min="5623" max="5623" width="43.109375" style="59" customWidth="1"/>
    <col min="5624" max="5624" width="30.88671875" style="59" customWidth="1"/>
    <col min="5625" max="5625" width="16.5546875" style="59" customWidth="1"/>
    <col min="5626" max="5626" width="10.5546875" style="59" customWidth="1"/>
    <col min="5627" max="5627" width="13.6640625" style="59" customWidth="1"/>
    <col min="5628" max="5628" width="19.33203125" style="59" customWidth="1"/>
    <col min="5629" max="5629" width="20.33203125" style="59" customWidth="1"/>
    <col min="5630" max="5877" width="9.109375" style="59"/>
    <col min="5878" max="5878" width="12" style="59" customWidth="1"/>
    <col min="5879" max="5879" width="43.109375" style="59" customWidth="1"/>
    <col min="5880" max="5880" width="30.88671875" style="59" customWidth="1"/>
    <col min="5881" max="5881" width="16.5546875" style="59" customWidth="1"/>
    <col min="5882" max="5882" width="10.5546875" style="59" customWidth="1"/>
    <col min="5883" max="5883" width="13.6640625" style="59" customWidth="1"/>
    <col min="5884" max="5884" width="19.33203125" style="59" customWidth="1"/>
    <col min="5885" max="5885" width="20.33203125" style="59" customWidth="1"/>
    <col min="5886" max="6133" width="9.109375" style="59"/>
    <col min="6134" max="6134" width="12" style="59" customWidth="1"/>
    <col min="6135" max="6135" width="43.109375" style="59" customWidth="1"/>
    <col min="6136" max="6136" width="30.88671875" style="59" customWidth="1"/>
    <col min="6137" max="6137" width="16.5546875" style="59" customWidth="1"/>
    <col min="6138" max="6138" width="10.5546875" style="59" customWidth="1"/>
    <col min="6139" max="6139" width="13.6640625" style="59" customWidth="1"/>
    <col min="6140" max="6140" width="19.33203125" style="59" customWidth="1"/>
    <col min="6141" max="6141" width="20.33203125" style="59" customWidth="1"/>
    <col min="6142" max="6389" width="9.109375" style="59"/>
    <col min="6390" max="6390" width="12" style="59" customWidth="1"/>
    <col min="6391" max="6391" width="43.109375" style="59" customWidth="1"/>
    <col min="6392" max="6392" width="30.88671875" style="59" customWidth="1"/>
    <col min="6393" max="6393" width="16.5546875" style="59" customWidth="1"/>
    <col min="6394" max="6394" width="10.5546875" style="59" customWidth="1"/>
    <col min="6395" max="6395" width="13.6640625" style="59" customWidth="1"/>
    <col min="6396" max="6396" width="19.33203125" style="59" customWidth="1"/>
    <col min="6397" max="6397" width="20.33203125" style="59" customWidth="1"/>
    <col min="6398" max="6645" width="9.109375" style="59"/>
    <col min="6646" max="6646" width="12" style="59" customWidth="1"/>
    <col min="6647" max="6647" width="43.109375" style="59" customWidth="1"/>
    <col min="6648" max="6648" width="30.88671875" style="59" customWidth="1"/>
    <col min="6649" max="6649" width="16.5546875" style="59" customWidth="1"/>
    <col min="6650" max="6650" width="10.5546875" style="59" customWidth="1"/>
    <col min="6651" max="6651" width="13.6640625" style="59" customWidth="1"/>
    <col min="6652" max="6652" width="19.33203125" style="59" customWidth="1"/>
    <col min="6653" max="6653" width="20.33203125" style="59" customWidth="1"/>
    <col min="6654" max="6901" width="9.109375" style="59"/>
    <col min="6902" max="6902" width="12" style="59" customWidth="1"/>
    <col min="6903" max="6903" width="43.109375" style="59" customWidth="1"/>
    <col min="6904" max="6904" width="30.88671875" style="59" customWidth="1"/>
    <col min="6905" max="6905" width="16.5546875" style="59" customWidth="1"/>
    <col min="6906" max="6906" width="10.5546875" style="59" customWidth="1"/>
    <col min="6907" max="6907" width="13.6640625" style="59" customWidth="1"/>
    <col min="6908" max="6908" width="19.33203125" style="59" customWidth="1"/>
    <col min="6909" max="6909" width="20.33203125" style="59" customWidth="1"/>
    <col min="6910" max="7157" width="9.109375" style="59"/>
    <col min="7158" max="7158" width="12" style="59" customWidth="1"/>
    <col min="7159" max="7159" width="43.109375" style="59" customWidth="1"/>
    <col min="7160" max="7160" width="30.88671875" style="59" customWidth="1"/>
    <col min="7161" max="7161" width="16.5546875" style="59" customWidth="1"/>
    <col min="7162" max="7162" width="10.5546875" style="59" customWidth="1"/>
    <col min="7163" max="7163" width="13.6640625" style="59" customWidth="1"/>
    <col min="7164" max="7164" width="19.33203125" style="59" customWidth="1"/>
    <col min="7165" max="7165" width="20.33203125" style="59" customWidth="1"/>
    <col min="7166" max="7413" width="9.109375" style="59"/>
    <col min="7414" max="7414" width="12" style="59" customWidth="1"/>
    <col min="7415" max="7415" width="43.109375" style="59" customWidth="1"/>
    <col min="7416" max="7416" width="30.88671875" style="59" customWidth="1"/>
    <col min="7417" max="7417" width="16.5546875" style="59" customWidth="1"/>
    <col min="7418" max="7418" width="10.5546875" style="59" customWidth="1"/>
    <col min="7419" max="7419" width="13.6640625" style="59" customWidth="1"/>
    <col min="7420" max="7420" width="19.33203125" style="59" customWidth="1"/>
    <col min="7421" max="7421" width="20.33203125" style="59" customWidth="1"/>
    <col min="7422" max="7669" width="9.109375" style="59"/>
    <col min="7670" max="7670" width="12" style="59" customWidth="1"/>
    <col min="7671" max="7671" width="43.109375" style="59" customWidth="1"/>
    <col min="7672" max="7672" width="30.88671875" style="59" customWidth="1"/>
    <col min="7673" max="7673" width="16.5546875" style="59" customWidth="1"/>
    <col min="7674" max="7674" width="10.5546875" style="59" customWidth="1"/>
    <col min="7675" max="7675" width="13.6640625" style="59" customWidth="1"/>
    <col min="7676" max="7676" width="19.33203125" style="59" customWidth="1"/>
    <col min="7677" max="7677" width="20.33203125" style="59" customWidth="1"/>
    <col min="7678" max="7925" width="9.109375" style="59"/>
    <col min="7926" max="7926" width="12" style="59" customWidth="1"/>
    <col min="7927" max="7927" width="43.109375" style="59" customWidth="1"/>
    <col min="7928" max="7928" width="30.88671875" style="59" customWidth="1"/>
    <col min="7929" max="7929" width="16.5546875" style="59" customWidth="1"/>
    <col min="7930" max="7930" width="10.5546875" style="59" customWidth="1"/>
    <col min="7931" max="7931" width="13.6640625" style="59" customWidth="1"/>
    <col min="7932" max="7932" width="19.33203125" style="59" customWidth="1"/>
    <col min="7933" max="7933" width="20.33203125" style="59" customWidth="1"/>
    <col min="7934" max="8181" width="9.109375" style="59"/>
    <col min="8182" max="8182" width="12" style="59" customWidth="1"/>
    <col min="8183" max="8183" width="43.109375" style="59" customWidth="1"/>
    <col min="8184" max="8184" width="30.88671875" style="59" customWidth="1"/>
    <col min="8185" max="8185" width="16.5546875" style="59" customWidth="1"/>
    <col min="8186" max="8186" width="10.5546875" style="59" customWidth="1"/>
    <col min="8187" max="8187" width="13.6640625" style="59" customWidth="1"/>
    <col min="8188" max="8188" width="19.33203125" style="59" customWidth="1"/>
    <col min="8189" max="8189" width="20.33203125" style="59" customWidth="1"/>
    <col min="8190" max="8437" width="9.109375" style="59"/>
    <col min="8438" max="8438" width="12" style="59" customWidth="1"/>
    <col min="8439" max="8439" width="43.109375" style="59" customWidth="1"/>
    <col min="8440" max="8440" width="30.88671875" style="59" customWidth="1"/>
    <col min="8441" max="8441" width="16.5546875" style="59" customWidth="1"/>
    <col min="8442" max="8442" width="10.5546875" style="59" customWidth="1"/>
    <col min="8443" max="8443" width="13.6640625" style="59" customWidth="1"/>
    <col min="8444" max="8444" width="19.33203125" style="59" customWidth="1"/>
    <col min="8445" max="8445" width="20.33203125" style="59" customWidth="1"/>
    <col min="8446" max="8693" width="9.109375" style="59"/>
    <col min="8694" max="8694" width="12" style="59" customWidth="1"/>
    <col min="8695" max="8695" width="43.109375" style="59" customWidth="1"/>
    <col min="8696" max="8696" width="30.88671875" style="59" customWidth="1"/>
    <col min="8697" max="8697" width="16.5546875" style="59" customWidth="1"/>
    <col min="8698" max="8698" width="10.5546875" style="59" customWidth="1"/>
    <col min="8699" max="8699" width="13.6640625" style="59" customWidth="1"/>
    <col min="8700" max="8700" width="19.33203125" style="59" customWidth="1"/>
    <col min="8701" max="8701" width="20.33203125" style="59" customWidth="1"/>
    <col min="8702" max="8949" width="9.109375" style="59"/>
    <col min="8950" max="8950" width="12" style="59" customWidth="1"/>
    <col min="8951" max="8951" width="43.109375" style="59" customWidth="1"/>
    <col min="8952" max="8952" width="30.88671875" style="59" customWidth="1"/>
    <col min="8953" max="8953" width="16.5546875" style="59" customWidth="1"/>
    <col min="8954" max="8954" width="10.5546875" style="59" customWidth="1"/>
    <col min="8955" max="8955" width="13.6640625" style="59" customWidth="1"/>
    <col min="8956" max="8956" width="19.33203125" style="59" customWidth="1"/>
    <col min="8957" max="8957" width="20.33203125" style="59" customWidth="1"/>
    <col min="8958" max="9205" width="9.109375" style="59"/>
    <col min="9206" max="9206" width="12" style="59" customWidth="1"/>
    <col min="9207" max="9207" width="43.109375" style="59" customWidth="1"/>
    <col min="9208" max="9208" width="30.88671875" style="59" customWidth="1"/>
    <col min="9209" max="9209" width="16.5546875" style="59" customWidth="1"/>
    <col min="9210" max="9210" width="10.5546875" style="59" customWidth="1"/>
    <col min="9211" max="9211" width="13.6640625" style="59" customWidth="1"/>
    <col min="9212" max="9212" width="19.33203125" style="59" customWidth="1"/>
    <col min="9213" max="9213" width="20.33203125" style="59" customWidth="1"/>
    <col min="9214" max="9461" width="9.109375" style="59"/>
    <col min="9462" max="9462" width="12" style="59" customWidth="1"/>
    <col min="9463" max="9463" width="43.109375" style="59" customWidth="1"/>
    <col min="9464" max="9464" width="30.88671875" style="59" customWidth="1"/>
    <col min="9465" max="9465" width="16.5546875" style="59" customWidth="1"/>
    <col min="9466" max="9466" width="10.5546875" style="59" customWidth="1"/>
    <col min="9467" max="9467" width="13.6640625" style="59" customWidth="1"/>
    <col min="9468" max="9468" width="19.33203125" style="59" customWidth="1"/>
    <col min="9469" max="9469" width="20.33203125" style="59" customWidth="1"/>
    <col min="9470" max="9717" width="9.109375" style="59"/>
    <col min="9718" max="9718" width="12" style="59" customWidth="1"/>
    <col min="9719" max="9719" width="43.109375" style="59" customWidth="1"/>
    <col min="9720" max="9720" width="30.88671875" style="59" customWidth="1"/>
    <col min="9721" max="9721" width="16.5546875" style="59" customWidth="1"/>
    <col min="9722" max="9722" width="10.5546875" style="59" customWidth="1"/>
    <col min="9723" max="9723" width="13.6640625" style="59" customWidth="1"/>
    <col min="9724" max="9724" width="19.33203125" style="59" customWidth="1"/>
    <col min="9725" max="9725" width="20.33203125" style="59" customWidth="1"/>
    <col min="9726" max="9973" width="9.109375" style="59"/>
    <col min="9974" max="9974" width="12" style="59" customWidth="1"/>
    <col min="9975" max="9975" width="43.109375" style="59" customWidth="1"/>
    <col min="9976" max="9976" width="30.88671875" style="59" customWidth="1"/>
    <col min="9977" max="9977" width="16.5546875" style="59" customWidth="1"/>
    <col min="9978" max="9978" width="10.5546875" style="59" customWidth="1"/>
    <col min="9979" max="9979" width="13.6640625" style="59" customWidth="1"/>
    <col min="9980" max="9980" width="19.33203125" style="59" customWidth="1"/>
    <col min="9981" max="9981" width="20.33203125" style="59" customWidth="1"/>
    <col min="9982" max="10229" width="9.109375" style="59"/>
    <col min="10230" max="10230" width="12" style="59" customWidth="1"/>
    <col min="10231" max="10231" width="43.109375" style="59" customWidth="1"/>
    <col min="10232" max="10232" width="30.88671875" style="59" customWidth="1"/>
    <col min="10233" max="10233" width="16.5546875" style="59" customWidth="1"/>
    <col min="10234" max="10234" width="10.5546875" style="59" customWidth="1"/>
    <col min="10235" max="10235" width="13.6640625" style="59" customWidth="1"/>
    <col min="10236" max="10236" width="19.33203125" style="59" customWidth="1"/>
    <col min="10237" max="10237" width="20.33203125" style="59" customWidth="1"/>
    <col min="10238" max="10485" width="9.109375" style="59"/>
    <col min="10486" max="10486" width="12" style="59" customWidth="1"/>
    <col min="10487" max="10487" width="43.109375" style="59" customWidth="1"/>
    <col min="10488" max="10488" width="30.88671875" style="59" customWidth="1"/>
    <col min="10489" max="10489" width="16.5546875" style="59" customWidth="1"/>
    <col min="10490" max="10490" width="10.5546875" style="59" customWidth="1"/>
    <col min="10491" max="10491" width="13.6640625" style="59" customWidth="1"/>
    <col min="10492" max="10492" width="19.33203125" style="59" customWidth="1"/>
    <col min="10493" max="10493" width="20.33203125" style="59" customWidth="1"/>
    <col min="10494" max="10741" width="9.109375" style="59"/>
    <col min="10742" max="10742" width="12" style="59" customWidth="1"/>
    <col min="10743" max="10743" width="43.109375" style="59" customWidth="1"/>
    <col min="10744" max="10744" width="30.88671875" style="59" customWidth="1"/>
    <col min="10745" max="10745" width="16.5546875" style="59" customWidth="1"/>
    <col min="10746" max="10746" width="10.5546875" style="59" customWidth="1"/>
    <col min="10747" max="10747" width="13.6640625" style="59" customWidth="1"/>
    <col min="10748" max="10748" width="19.33203125" style="59" customWidth="1"/>
    <col min="10749" max="10749" width="20.33203125" style="59" customWidth="1"/>
    <col min="10750" max="10997" width="9.109375" style="59"/>
    <col min="10998" max="10998" width="12" style="59" customWidth="1"/>
    <col min="10999" max="10999" width="43.109375" style="59" customWidth="1"/>
    <col min="11000" max="11000" width="30.88671875" style="59" customWidth="1"/>
    <col min="11001" max="11001" width="16.5546875" style="59" customWidth="1"/>
    <col min="11002" max="11002" width="10.5546875" style="59" customWidth="1"/>
    <col min="11003" max="11003" width="13.6640625" style="59" customWidth="1"/>
    <col min="11004" max="11004" width="19.33203125" style="59" customWidth="1"/>
    <col min="11005" max="11005" width="20.33203125" style="59" customWidth="1"/>
    <col min="11006" max="11253" width="9.109375" style="59"/>
    <col min="11254" max="11254" width="12" style="59" customWidth="1"/>
    <col min="11255" max="11255" width="43.109375" style="59" customWidth="1"/>
    <col min="11256" max="11256" width="30.88671875" style="59" customWidth="1"/>
    <col min="11257" max="11257" width="16.5546875" style="59" customWidth="1"/>
    <col min="11258" max="11258" width="10.5546875" style="59" customWidth="1"/>
    <col min="11259" max="11259" width="13.6640625" style="59" customWidth="1"/>
    <col min="11260" max="11260" width="19.33203125" style="59" customWidth="1"/>
    <col min="11261" max="11261" width="20.33203125" style="59" customWidth="1"/>
    <col min="11262" max="11509" width="9.109375" style="59"/>
    <col min="11510" max="11510" width="12" style="59" customWidth="1"/>
    <col min="11511" max="11511" width="43.109375" style="59" customWidth="1"/>
    <col min="11512" max="11512" width="30.88671875" style="59" customWidth="1"/>
    <col min="11513" max="11513" width="16.5546875" style="59" customWidth="1"/>
    <col min="11514" max="11514" width="10.5546875" style="59" customWidth="1"/>
    <col min="11515" max="11515" width="13.6640625" style="59" customWidth="1"/>
    <col min="11516" max="11516" width="19.33203125" style="59" customWidth="1"/>
    <col min="11517" max="11517" width="20.33203125" style="59" customWidth="1"/>
    <col min="11518" max="11765" width="9.109375" style="59"/>
    <col min="11766" max="11766" width="12" style="59" customWidth="1"/>
    <col min="11767" max="11767" width="43.109375" style="59" customWidth="1"/>
    <col min="11768" max="11768" width="30.88671875" style="59" customWidth="1"/>
    <col min="11769" max="11769" width="16.5546875" style="59" customWidth="1"/>
    <col min="11770" max="11770" width="10.5546875" style="59" customWidth="1"/>
    <col min="11771" max="11771" width="13.6640625" style="59" customWidth="1"/>
    <col min="11772" max="11772" width="19.33203125" style="59" customWidth="1"/>
    <col min="11773" max="11773" width="20.33203125" style="59" customWidth="1"/>
    <col min="11774" max="12021" width="9.109375" style="59"/>
    <col min="12022" max="12022" width="12" style="59" customWidth="1"/>
    <col min="12023" max="12023" width="43.109375" style="59" customWidth="1"/>
    <col min="12024" max="12024" width="30.88671875" style="59" customWidth="1"/>
    <col min="12025" max="12025" width="16.5546875" style="59" customWidth="1"/>
    <col min="12026" max="12026" width="10.5546875" style="59" customWidth="1"/>
    <col min="12027" max="12027" width="13.6640625" style="59" customWidth="1"/>
    <col min="12028" max="12028" width="19.33203125" style="59" customWidth="1"/>
    <col min="12029" max="12029" width="20.33203125" style="59" customWidth="1"/>
    <col min="12030" max="12277" width="9.109375" style="59"/>
    <col min="12278" max="12278" width="12" style="59" customWidth="1"/>
    <col min="12279" max="12279" width="43.109375" style="59" customWidth="1"/>
    <col min="12280" max="12280" width="30.88671875" style="59" customWidth="1"/>
    <col min="12281" max="12281" width="16.5546875" style="59" customWidth="1"/>
    <col min="12282" max="12282" width="10.5546875" style="59" customWidth="1"/>
    <col min="12283" max="12283" width="13.6640625" style="59" customWidth="1"/>
    <col min="12284" max="12284" width="19.33203125" style="59" customWidth="1"/>
    <col min="12285" max="12285" width="20.33203125" style="59" customWidth="1"/>
    <col min="12286" max="12533" width="9.109375" style="59"/>
    <col min="12534" max="12534" width="12" style="59" customWidth="1"/>
    <col min="12535" max="12535" width="43.109375" style="59" customWidth="1"/>
    <col min="12536" max="12536" width="30.88671875" style="59" customWidth="1"/>
    <col min="12537" max="12537" width="16.5546875" style="59" customWidth="1"/>
    <col min="12538" max="12538" width="10.5546875" style="59" customWidth="1"/>
    <col min="12539" max="12539" width="13.6640625" style="59" customWidth="1"/>
    <col min="12540" max="12540" width="19.33203125" style="59" customWidth="1"/>
    <col min="12541" max="12541" width="20.33203125" style="59" customWidth="1"/>
    <col min="12542" max="12789" width="9.109375" style="59"/>
    <col min="12790" max="12790" width="12" style="59" customWidth="1"/>
    <col min="12791" max="12791" width="43.109375" style="59" customWidth="1"/>
    <col min="12792" max="12792" width="30.88671875" style="59" customWidth="1"/>
    <col min="12793" max="12793" width="16.5546875" style="59" customWidth="1"/>
    <col min="12794" max="12794" width="10.5546875" style="59" customWidth="1"/>
    <col min="12795" max="12795" width="13.6640625" style="59" customWidth="1"/>
    <col min="12796" max="12796" width="19.33203125" style="59" customWidth="1"/>
    <col min="12797" max="12797" width="20.33203125" style="59" customWidth="1"/>
    <col min="12798" max="13045" width="9.109375" style="59"/>
    <col min="13046" max="13046" width="12" style="59" customWidth="1"/>
    <col min="13047" max="13047" width="43.109375" style="59" customWidth="1"/>
    <col min="13048" max="13048" width="30.88671875" style="59" customWidth="1"/>
    <col min="13049" max="13049" width="16.5546875" style="59" customWidth="1"/>
    <col min="13050" max="13050" width="10.5546875" style="59" customWidth="1"/>
    <col min="13051" max="13051" width="13.6640625" style="59" customWidth="1"/>
    <col min="13052" max="13052" width="19.33203125" style="59" customWidth="1"/>
    <col min="13053" max="13053" width="20.33203125" style="59" customWidth="1"/>
    <col min="13054" max="13301" width="9.109375" style="59"/>
    <col min="13302" max="13302" width="12" style="59" customWidth="1"/>
    <col min="13303" max="13303" width="43.109375" style="59" customWidth="1"/>
    <col min="13304" max="13304" width="30.88671875" style="59" customWidth="1"/>
    <col min="13305" max="13305" width="16.5546875" style="59" customWidth="1"/>
    <col min="13306" max="13306" width="10.5546875" style="59" customWidth="1"/>
    <col min="13307" max="13307" width="13.6640625" style="59" customWidth="1"/>
    <col min="13308" max="13308" width="19.33203125" style="59" customWidth="1"/>
    <col min="13309" max="13309" width="20.33203125" style="59" customWidth="1"/>
    <col min="13310" max="13557" width="9.109375" style="59"/>
    <col min="13558" max="13558" width="12" style="59" customWidth="1"/>
    <col min="13559" max="13559" width="43.109375" style="59" customWidth="1"/>
    <col min="13560" max="13560" width="30.88671875" style="59" customWidth="1"/>
    <col min="13561" max="13561" width="16.5546875" style="59" customWidth="1"/>
    <col min="13562" max="13562" width="10.5546875" style="59" customWidth="1"/>
    <col min="13563" max="13563" width="13.6640625" style="59" customWidth="1"/>
    <col min="13564" max="13564" width="19.33203125" style="59" customWidth="1"/>
    <col min="13565" max="13565" width="20.33203125" style="59" customWidth="1"/>
    <col min="13566" max="13813" width="9.109375" style="59"/>
    <col min="13814" max="13814" width="12" style="59" customWidth="1"/>
    <col min="13815" max="13815" width="43.109375" style="59" customWidth="1"/>
    <col min="13816" max="13816" width="30.88671875" style="59" customWidth="1"/>
    <col min="13817" max="13817" width="16.5546875" style="59" customWidth="1"/>
    <col min="13818" max="13818" width="10.5546875" style="59" customWidth="1"/>
    <col min="13819" max="13819" width="13.6640625" style="59" customWidth="1"/>
    <col min="13820" max="13820" width="19.33203125" style="59" customWidth="1"/>
    <col min="13821" max="13821" width="20.33203125" style="59" customWidth="1"/>
    <col min="13822" max="14069" width="9.109375" style="59"/>
    <col min="14070" max="14070" width="12" style="59" customWidth="1"/>
    <col min="14071" max="14071" width="43.109375" style="59" customWidth="1"/>
    <col min="14072" max="14072" width="30.88671875" style="59" customWidth="1"/>
    <col min="14073" max="14073" width="16.5546875" style="59" customWidth="1"/>
    <col min="14074" max="14074" width="10.5546875" style="59" customWidth="1"/>
    <col min="14075" max="14075" width="13.6640625" style="59" customWidth="1"/>
    <col min="14076" max="14076" width="19.33203125" style="59" customWidth="1"/>
    <col min="14077" max="14077" width="20.33203125" style="59" customWidth="1"/>
    <col min="14078" max="14325" width="9.109375" style="59"/>
    <col min="14326" max="14326" width="12" style="59" customWidth="1"/>
    <col min="14327" max="14327" width="43.109375" style="59" customWidth="1"/>
    <col min="14328" max="14328" width="30.88671875" style="59" customWidth="1"/>
    <col min="14329" max="14329" width="16.5546875" style="59" customWidth="1"/>
    <col min="14330" max="14330" width="10.5546875" style="59" customWidth="1"/>
    <col min="14331" max="14331" width="13.6640625" style="59" customWidth="1"/>
    <col min="14332" max="14332" width="19.33203125" style="59" customWidth="1"/>
    <col min="14333" max="14333" width="20.33203125" style="59" customWidth="1"/>
    <col min="14334" max="14581" width="9.109375" style="59"/>
    <col min="14582" max="14582" width="12" style="59" customWidth="1"/>
    <col min="14583" max="14583" width="43.109375" style="59" customWidth="1"/>
    <col min="14584" max="14584" width="30.88671875" style="59" customWidth="1"/>
    <col min="14585" max="14585" width="16.5546875" style="59" customWidth="1"/>
    <col min="14586" max="14586" width="10.5546875" style="59" customWidth="1"/>
    <col min="14587" max="14587" width="13.6640625" style="59" customWidth="1"/>
    <col min="14588" max="14588" width="19.33203125" style="59" customWidth="1"/>
    <col min="14589" max="14589" width="20.33203125" style="59" customWidth="1"/>
    <col min="14590" max="14837" width="9.109375" style="59"/>
    <col min="14838" max="14838" width="12" style="59" customWidth="1"/>
    <col min="14839" max="14839" width="43.109375" style="59" customWidth="1"/>
    <col min="14840" max="14840" width="30.88671875" style="59" customWidth="1"/>
    <col min="14841" max="14841" width="16.5546875" style="59" customWidth="1"/>
    <col min="14842" max="14842" width="10.5546875" style="59" customWidth="1"/>
    <col min="14843" max="14843" width="13.6640625" style="59" customWidth="1"/>
    <col min="14844" max="14844" width="19.33203125" style="59" customWidth="1"/>
    <col min="14845" max="14845" width="20.33203125" style="59" customWidth="1"/>
    <col min="14846" max="15093" width="9.109375" style="59"/>
    <col min="15094" max="15094" width="12" style="59" customWidth="1"/>
    <col min="15095" max="15095" width="43.109375" style="59" customWidth="1"/>
    <col min="15096" max="15096" width="30.88671875" style="59" customWidth="1"/>
    <col min="15097" max="15097" width="16.5546875" style="59" customWidth="1"/>
    <col min="15098" max="15098" width="10.5546875" style="59" customWidth="1"/>
    <col min="15099" max="15099" width="13.6640625" style="59" customWidth="1"/>
    <col min="15100" max="15100" width="19.33203125" style="59" customWidth="1"/>
    <col min="15101" max="15101" width="20.33203125" style="59" customWidth="1"/>
    <col min="15102" max="15349" width="9.109375" style="59"/>
    <col min="15350" max="15350" width="12" style="59" customWidth="1"/>
    <col min="15351" max="15351" width="43.109375" style="59" customWidth="1"/>
    <col min="15352" max="15352" width="30.88671875" style="59" customWidth="1"/>
    <col min="15353" max="15353" width="16.5546875" style="59" customWidth="1"/>
    <col min="15354" max="15354" width="10.5546875" style="59" customWidth="1"/>
    <col min="15355" max="15355" width="13.6640625" style="59" customWidth="1"/>
    <col min="15356" max="15356" width="19.33203125" style="59" customWidth="1"/>
    <col min="15357" max="15357" width="20.33203125" style="59" customWidth="1"/>
    <col min="15358" max="15605" width="9.109375" style="59"/>
    <col min="15606" max="15606" width="12" style="59" customWidth="1"/>
    <col min="15607" max="15607" width="43.109375" style="59" customWidth="1"/>
    <col min="15608" max="15608" width="30.88671875" style="59" customWidth="1"/>
    <col min="15609" max="15609" width="16.5546875" style="59" customWidth="1"/>
    <col min="15610" max="15610" width="10.5546875" style="59" customWidth="1"/>
    <col min="15611" max="15611" width="13.6640625" style="59" customWidth="1"/>
    <col min="15612" max="15612" width="19.33203125" style="59" customWidth="1"/>
    <col min="15613" max="15613" width="20.33203125" style="59" customWidth="1"/>
    <col min="15614" max="15861" width="9.109375" style="59"/>
    <col min="15862" max="15862" width="12" style="59" customWidth="1"/>
    <col min="15863" max="15863" width="43.109375" style="59" customWidth="1"/>
    <col min="15864" max="15864" width="30.88671875" style="59" customWidth="1"/>
    <col min="15865" max="15865" width="16.5546875" style="59" customWidth="1"/>
    <col min="15866" max="15866" width="10.5546875" style="59" customWidth="1"/>
    <col min="15867" max="15867" width="13.6640625" style="59" customWidth="1"/>
    <col min="15868" max="15868" width="19.33203125" style="59" customWidth="1"/>
    <col min="15869" max="15869" width="20.33203125" style="59" customWidth="1"/>
    <col min="15870" max="16117" width="9.109375" style="59"/>
    <col min="16118" max="16118" width="12" style="59" customWidth="1"/>
    <col min="16119" max="16119" width="43.109375" style="59" customWidth="1"/>
    <col min="16120" max="16120" width="30.88671875" style="59" customWidth="1"/>
    <col min="16121" max="16121" width="16.5546875" style="59" customWidth="1"/>
    <col min="16122" max="16122" width="10.5546875" style="59" customWidth="1"/>
    <col min="16123" max="16123" width="13.6640625" style="59" customWidth="1"/>
    <col min="16124" max="16124" width="19.33203125" style="59" customWidth="1"/>
    <col min="16125" max="16125" width="20.33203125" style="59" customWidth="1"/>
    <col min="16126" max="16384" width="9.109375" style="59"/>
  </cols>
  <sheetData>
    <row r="1" spans="1:7" ht="9.9" customHeight="1" x14ac:dyDescent="0.3">
      <c r="A1" s="120" t="s">
        <v>82</v>
      </c>
      <c r="B1" s="120"/>
      <c r="C1" s="120"/>
      <c r="D1" s="120"/>
      <c r="E1" s="120"/>
      <c r="F1" s="120"/>
    </row>
    <row r="2" spans="1:7" ht="9.9" customHeight="1" x14ac:dyDescent="0.3">
      <c r="A2" s="121" t="s">
        <v>46</v>
      </c>
      <c r="B2" s="121"/>
      <c r="C2" s="121"/>
      <c r="D2" s="121"/>
      <c r="E2" s="121"/>
      <c r="F2" s="121"/>
      <c r="G2" s="53"/>
    </row>
    <row r="3" spans="1:7" ht="9.9" customHeight="1" x14ac:dyDescent="0.3">
      <c r="A3" s="122" t="s">
        <v>68</v>
      </c>
      <c r="B3" s="122"/>
      <c r="C3" s="122"/>
      <c r="D3" s="122"/>
      <c r="E3" s="122"/>
      <c r="F3" s="122"/>
      <c r="G3" s="53"/>
    </row>
    <row r="4" spans="1:7" ht="9.9" customHeight="1" x14ac:dyDescent="0.3">
      <c r="A4" s="123" t="s">
        <v>47</v>
      </c>
      <c r="B4" s="123"/>
      <c r="C4" s="123"/>
      <c r="D4" s="123"/>
      <c r="E4" s="123"/>
      <c r="F4" s="123"/>
      <c r="G4" s="53"/>
    </row>
    <row r="5" spans="1:7" ht="9.9" customHeight="1" x14ac:dyDescent="0.3">
      <c r="A5" s="125" t="s">
        <v>48</v>
      </c>
      <c r="B5" s="125"/>
      <c r="C5" s="125"/>
      <c r="D5" s="125"/>
      <c r="E5" s="125"/>
      <c r="F5" s="125"/>
      <c r="G5" s="53"/>
    </row>
    <row r="6" spans="1:7" ht="9.9" customHeight="1" x14ac:dyDescent="0.3">
      <c r="A6" s="124" t="s">
        <v>63</v>
      </c>
      <c r="B6" s="124"/>
      <c r="C6" s="124"/>
      <c r="D6" s="124"/>
      <c r="E6" s="124"/>
      <c r="F6" s="124"/>
      <c r="G6" s="53"/>
    </row>
    <row r="7" spans="1:7" ht="37.5" customHeight="1" x14ac:dyDescent="0.3">
      <c r="A7" s="34" t="s">
        <v>53</v>
      </c>
      <c r="B7" s="35" t="s">
        <v>49</v>
      </c>
      <c r="C7" s="35" t="s">
        <v>50</v>
      </c>
      <c r="D7" s="119" t="s">
        <v>51</v>
      </c>
      <c r="E7" s="119"/>
      <c r="F7" s="36" t="s">
        <v>52</v>
      </c>
      <c r="G7" s="53"/>
    </row>
    <row r="8" spans="1:7" ht="9.9" customHeight="1" x14ac:dyDescent="0.3">
      <c r="A8" s="54"/>
      <c r="B8" s="55"/>
      <c r="C8" s="37"/>
      <c r="D8" s="115"/>
      <c r="E8" s="115"/>
      <c r="F8" s="38">
        <f>(C8+(C8*D8))*B8</f>
        <v>0</v>
      </c>
      <c r="G8" s="53"/>
    </row>
    <row r="9" spans="1:7" ht="9.9" customHeight="1" x14ac:dyDescent="0.3">
      <c r="A9" s="54"/>
      <c r="B9" s="55"/>
      <c r="C9" s="37"/>
      <c r="D9" s="115"/>
      <c r="E9" s="115"/>
      <c r="F9" s="38">
        <f>(C9+(C9*D9))*B9</f>
        <v>0</v>
      </c>
      <c r="G9" s="53"/>
    </row>
    <row r="10" spans="1:7" ht="9.9" customHeight="1" x14ac:dyDescent="0.3">
      <c r="A10" s="54"/>
      <c r="B10" s="55"/>
      <c r="C10" s="37"/>
      <c r="D10" s="115"/>
      <c r="E10" s="115"/>
      <c r="F10" s="38">
        <f t="shared" ref="F10:F21" si="0">(C10+(C10*D10))*B10</f>
        <v>0</v>
      </c>
      <c r="G10" s="53"/>
    </row>
    <row r="11" spans="1:7" ht="9.9" customHeight="1" x14ac:dyDescent="0.3">
      <c r="A11" s="54"/>
      <c r="B11" s="55"/>
      <c r="C11" s="37"/>
      <c r="D11" s="115"/>
      <c r="E11" s="115"/>
      <c r="F11" s="38">
        <f t="shared" si="0"/>
        <v>0</v>
      </c>
      <c r="G11" s="53"/>
    </row>
    <row r="12" spans="1:7" ht="9.9" customHeight="1" x14ac:dyDescent="0.3">
      <c r="A12" s="54"/>
      <c r="B12" s="55"/>
      <c r="C12" s="37"/>
      <c r="D12" s="115"/>
      <c r="E12" s="115"/>
      <c r="F12" s="38">
        <f t="shared" si="0"/>
        <v>0</v>
      </c>
      <c r="G12" s="53"/>
    </row>
    <row r="13" spans="1:7" ht="9.9" customHeight="1" x14ac:dyDescent="0.3">
      <c r="A13" s="54"/>
      <c r="B13" s="55"/>
      <c r="C13" s="37"/>
      <c r="D13" s="115"/>
      <c r="E13" s="115"/>
      <c r="F13" s="38">
        <f t="shared" si="0"/>
        <v>0</v>
      </c>
      <c r="G13" s="53"/>
    </row>
    <row r="14" spans="1:7" ht="9.9" customHeight="1" x14ac:dyDescent="0.3">
      <c r="A14" s="54"/>
      <c r="B14" s="55"/>
      <c r="C14" s="37"/>
      <c r="D14" s="115"/>
      <c r="E14" s="115"/>
      <c r="F14" s="38">
        <f t="shared" si="0"/>
        <v>0</v>
      </c>
      <c r="G14" s="53"/>
    </row>
    <row r="15" spans="1:7" ht="9.9" customHeight="1" x14ac:dyDescent="0.3">
      <c r="A15" s="54"/>
      <c r="B15" s="55"/>
      <c r="C15" s="37"/>
      <c r="D15" s="115"/>
      <c r="E15" s="115"/>
      <c r="F15" s="38">
        <f t="shared" si="0"/>
        <v>0</v>
      </c>
      <c r="G15" s="53"/>
    </row>
    <row r="16" spans="1:7" ht="9.9" customHeight="1" x14ac:dyDescent="0.3">
      <c r="A16" s="54"/>
      <c r="B16" s="55"/>
      <c r="C16" s="37"/>
      <c r="D16" s="115"/>
      <c r="E16" s="115"/>
      <c r="F16" s="38">
        <f t="shared" si="0"/>
        <v>0</v>
      </c>
      <c r="G16" s="53"/>
    </row>
    <row r="17" spans="1:7" ht="9.9" customHeight="1" x14ac:dyDescent="0.3">
      <c r="A17" s="54"/>
      <c r="B17" s="55"/>
      <c r="C17" s="37"/>
      <c r="D17" s="115"/>
      <c r="E17" s="115"/>
      <c r="F17" s="38">
        <f t="shared" si="0"/>
        <v>0</v>
      </c>
      <c r="G17" s="53"/>
    </row>
    <row r="18" spans="1:7" ht="9.9" customHeight="1" x14ac:dyDescent="0.3">
      <c r="A18" s="54"/>
      <c r="B18" s="55"/>
      <c r="C18" s="37"/>
      <c r="D18" s="115"/>
      <c r="E18" s="115"/>
      <c r="F18" s="38">
        <f t="shared" si="0"/>
        <v>0</v>
      </c>
      <c r="G18" s="53"/>
    </row>
    <row r="19" spans="1:7" ht="9.9" customHeight="1" x14ac:dyDescent="0.3">
      <c r="A19" s="54"/>
      <c r="B19" s="55"/>
      <c r="C19" s="37"/>
      <c r="D19" s="115"/>
      <c r="E19" s="115"/>
      <c r="F19" s="38">
        <f t="shared" si="0"/>
        <v>0</v>
      </c>
      <c r="G19" s="53"/>
    </row>
    <row r="20" spans="1:7" ht="9.9" customHeight="1" x14ac:dyDescent="0.3">
      <c r="A20" s="54"/>
      <c r="B20" s="55"/>
      <c r="C20" s="37"/>
      <c r="D20" s="115"/>
      <c r="E20" s="115"/>
      <c r="F20" s="38">
        <f t="shared" si="0"/>
        <v>0</v>
      </c>
      <c r="G20" s="53"/>
    </row>
    <row r="21" spans="1:7" ht="9.9" customHeight="1" x14ac:dyDescent="0.3">
      <c r="A21" s="54"/>
      <c r="B21" s="55"/>
      <c r="C21" s="37"/>
      <c r="D21" s="115"/>
      <c r="E21" s="115"/>
      <c r="F21" s="38">
        <f t="shared" si="0"/>
        <v>0</v>
      </c>
      <c r="G21" s="53"/>
    </row>
    <row r="22" spans="1:7" ht="9.9" customHeight="1" x14ac:dyDescent="0.3">
      <c r="A22" s="39"/>
      <c r="B22" s="55"/>
      <c r="C22" s="37"/>
      <c r="D22" s="115"/>
      <c r="E22" s="115"/>
      <c r="F22" s="38">
        <f>(C22+(C22*D22))*B22</f>
        <v>0</v>
      </c>
      <c r="G22" s="53"/>
    </row>
    <row r="23" spans="1:7" ht="9.9" customHeight="1" x14ac:dyDescent="0.3">
      <c r="A23" s="126" t="s">
        <v>64</v>
      </c>
      <c r="B23" s="126"/>
      <c r="C23" s="126"/>
      <c r="D23" s="126"/>
      <c r="E23" s="126"/>
      <c r="F23" s="126"/>
      <c r="G23" s="53"/>
    </row>
    <row r="24" spans="1:7" ht="43.5" customHeight="1" x14ac:dyDescent="0.3">
      <c r="A24" s="34" t="s">
        <v>53</v>
      </c>
      <c r="B24" s="35" t="s">
        <v>49</v>
      </c>
      <c r="C24" s="35" t="s">
        <v>50</v>
      </c>
      <c r="D24" s="119" t="s">
        <v>51</v>
      </c>
      <c r="E24" s="119"/>
      <c r="F24" s="36" t="s">
        <v>52</v>
      </c>
      <c r="G24" s="53"/>
    </row>
    <row r="25" spans="1:7" ht="9.9" customHeight="1" x14ac:dyDescent="0.3">
      <c r="A25" s="40"/>
      <c r="B25" s="40"/>
      <c r="C25" s="37"/>
      <c r="D25" s="115"/>
      <c r="E25" s="115"/>
      <c r="F25" s="38">
        <f>(C25+(C25*D25))*B25</f>
        <v>0</v>
      </c>
      <c r="G25" s="53"/>
    </row>
    <row r="26" spans="1:7" ht="9.9" customHeight="1" x14ac:dyDescent="0.3">
      <c r="A26" s="40"/>
      <c r="B26" s="40"/>
      <c r="C26" s="37"/>
      <c r="D26" s="115"/>
      <c r="E26" s="115"/>
      <c r="F26" s="38">
        <f t="shared" ref="F26:F35" si="1">(C26+(C26*D26))*B26</f>
        <v>0</v>
      </c>
      <c r="G26" s="53"/>
    </row>
    <row r="27" spans="1:7" ht="9.9" customHeight="1" x14ac:dyDescent="0.3">
      <c r="A27" s="40"/>
      <c r="B27" s="40"/>
      <c r="C27" s="37"/>
      <c r="D27" s="115"/>
      <c r="E27" s="115"/>
      <c r="F27" s="38">
        <f t="shared" si="1"/>
        <v>0</v>
      </c>
      <c r="G27" s="53"/>
    </row>
    <row r="28" spans="1:7" ht="9.9" customHeight="1" x14ac:dyDescent="0.3">
      <c r="A28" s="40"/>
      <c r="B28" s="40"/>
      <c r="C28" s="37"/>
      <c r="D28" s="115"/>
      <c r="E28" s="115"/>
      <c r="F28" s="38">
        <f t="shared" si="1"/>
        <v>0</v>
      </c>
      <c r="G28" s="53"/>
    </row>
    <row r="29" spans="1:7" ht="9.9" customHeight="1" x14ac:dyDescent="0.3">
      <c r="A29" s="40"/>
      <c r="B29" s="40"/>
      <c r="C29" s="37"/>
      <c r="D29" s="115"/>
      <c r="E29" s="115"/>
      <c r="F29" s="38">
        <f t="shared" si="1"/>
        <v>0</v>
      </c>
      <c r="G29" s="53"/>
    </row>
    <row r="30" spans="1:7" ht="9.9" customHeight="1" x14ac:dyDescent="0.3">
      <c r="A30" s="40"/>
      <c r="B30" s="40"/>
      <c r="C30" s="37"/>
      <c r="D30" s="115"/>
      <c r="E30" s="115"/>
      <c r="F30" s="38">
        <f t="shared" si="1"/>
        <v>0</v>
      </c>
      <c r="G30" s="53"/>
    </row>
    <row r="31" spans="1:7" ht="9.9" customHeight="1" x14ac:dyDescent="0.3">
      <c r="A31" s="40"/>
      <c r="B31" s="40"/>
      <c r="C31" s="37"/>
      <c r="D31" s="115"/>
      <c r="E31" s="115"/>
      <c r="F31" s="38">
        <f t="shared" si="1"/>
        <v>0</v>
      </c>
      <c r="G31" s="53"/>
    </row>
    <row r="32" spans="1:7" ht="9.9" customHeight="1" x14ac:dyDescent="0.3">
      <c r="A32" s="40"/>
      <c r="B32" s="40"/>
      <c r="C32" s="37"/>
      <c r="D32" s="115"/>
      <c r="E32" s="115"/>
      <c r="F32" s="38">
        <f t="shared" si="1"/>
        <v>0</v>
      </c>
      <c r="G32" s="53"/>
    </row>
    <row r="33" spans="1:7" ht="9.9" customHeight="1" x14ac:dyDescent="0.3">
      <c r="A33" s="40"/>
      <c r="B33" s="40"/>
      <c r="C33" s="37"/>
      <c r="D33" s="115"/>
      <c r="E33" s="115"/>
      <c r="F33" s="38">
        <f t="shared" si="1"/>
        <v>0</v>
      </c>
      <c r="G33" s="53"/>
    </row>
    <row r="34" spans="1:7" ht="9.9" customHeight="1" x14ac:dyDescent="0.3">
      <c r="A34" s="40"/>
      <c r="B34" s="40"/>
      <c r="C34" s="37"/>
      <c r="D34" s="115"/>
      <c r="E34" s="115"/>
      <c r="F34" s="38">
        <f t="shared" si="1"/>
        <v>0</v>
      </c>
      <c r="G34" s="53"/>
    </row>
    <row r="35" spans="1:7" ht="9.9" customHeight="1" x14ac:dyDescent="0.3">
      <c r="A35" s="40"/>
      <c r="B35" s="40"/>
      <c r="C35" s="37"/>
      <c r="D35" s="115"/>
      <c r="E35" s="115"/>
      <c r="F35" s="38">
        <f t="shared" si="1"/>
        <v>0</v>
      </c>
      <c r="G35" s="53"/>
    </row>
    <row r="36" spans="1:7" ht="9.9" customHeight="1" x14ac:dyDescent="0.3">
      <c r="A36" s="40"/>
      <c r="B36" s="40"/>
      <c r="C36" s="37"/>
      <c r="D36" s="115"/>
      <c r="E36" s="115"/>
      <c r="F36" s="38">
        <f>(C36+(C36*D36))*B36</f>
        <v>0</v>
      </c>
      <c r="G36" s="53"/>
    </row>
    <row r="37" spans="1:7" ht="9.9" customHeight="1" x14ac:dyDescent="0.3">
      <c r="A37" s="136" t="s">
        <v>54</v>
      </c>
      <c r="B37" s="136"/>
      <c r="C37" s="136"/>
      <c r="D37" s="136"/>
      <c r="E37" s="136"/>
      <c r="F37" s="41">
        <f>SUM(F8:F9,F36:F36)</f>
        <v>0</v>
      </c>
      <c r="G37" s="53"/>
    </row>
    <row r="38" spans="1:7" ht="24" customHeight="1" x14ac:dyDescent="0.3">
      <c r="A38" s="118" t="s">
        <v>69</v>
      </c>
      <c r="B38" s="118"/>
      <c r="C38" s="118"/>
      <c r="D38" s="118"/>
      <c r="E38" s="118"/>
      <c r="F38" s="118"/>
      <c r="G38" s="53"/>
    </row>
    <row r="39" spans="1:7" ht="9.9" customHeight="1" x14ac:dyDescent="0.3">
      <c r="A39" s="42" t="s">
        <v>45</v>
      </c>
      <c r="B39" s="43" t="s">
        <v>14</v>
      </c>
      <c r="C39" s="43" t="s">
        <v>55</v>
      </c>
      <c r="D39" s="129" t="s">
        <v>56</v>
      </c>
      <c r="E39" s="129"/>
      <c r="F39" s="44" t="s">
        <v>57</v>
      </c>
      <c r="G39" s="53"/>
    </row>
    <row r="40" spans="1:7" ht="9.9" customHeight="1" x14ac:dyDescent="0.3">
      <c r="A40" s="54" t="s">
        <v>70</v>
      </c>
      <c r="B40" s="45" t="s">
        <v>77</v>
      </c>
      <c r="C40" s="46"/>
      <c r="D40" s="127">
        <v>1</v>
      </c>
      <c r="E40" s="128"/>
      <c r="F40" s="38">
        <f>C40*D40</f>
        <v>0</v>
      </c>
      <c r="G40" s="53"/>
    </row>
    <row r="41" spans="1:7" ht="9.9" customHeight="1" x14ac:dyDescent="0.3">
      <c r="A41" s="54" t="s">
        <v>71</v>
      </c>
      <c r="B41" s="45" t="s">
        <v>77</v>
      </c>
      <c r="C41" s="46"/>
      <c r="D41" s="135">
        <v>1</v>
      </c>
      <c r="E41" s="135"/>
      <c r="F41" s="38">
        <f t="shared" ref="F41:F46" si="2">C41*D41</f>
        <v>0</v>
      </c>
      <c r="G41" s="53"/>
    </row>
    <row r="42" spans="1:7" ht="9.9" customHeight="1" x14ac:dyDescent="0.3">
      <c r="A42" s="54" t="s">
        <v>72</v>
      </c>
      <c r="B42" s="45" t="s">
        <v>77</v>
      </c>
      <c r="C42" s="46"/>
      <c r="D42" s="127">
        <v>1</v>
      </c>
      <c r="E42" s="128"/>
      <c r="F42" s="38">
        <f t="shared" si="2"/>
        <v>0</v>
      </c>
      <c r="G42" s="53"/>
    </row>
    <row r="43" spans="1:7" ht="9.9" customHeight="1" x14ac:dyDescent="0.3">
      <c r="A43" s="54" t="s">
        <v>73</v>
      </c>
      <c r="B43" s="45" t="s">
        <v>77</v>
      </c>
      <c r="C43" s="46"/>
      <c r="D43" s="135">
        <v>1</v>
      </c>
      <c r="E43" s="135"/>
      <c r="F43" s="38">
        <f t="shared" si="2"/>
        <v>0</v>
      </c>
      <c r="G43" s="53"/>
    </row>
    <row r="44" spans="1:7" ht="9.9" customHeight="1" x14ac:dyDescent="0.3">
      <c r="A44" s="54" t="s">
        <v>74</v>
      </c>
      <c r="B44" s="45" t="s">
        <v>77</v>
      </c>
      <c r="C44" s="46"/>
      <c r="D44" s="127">
        <v>1</v>
      </c>
      <c r="E44" s="128"/>
      <c r="F44" s="38">
        <f t="shared" si="2"/>
        <v>0</v>
      </c>
      <c r="G44" s="53"/>
    </row>
    <row r="45" spans="1:7" ht="9.9" customHeight="1" x14ac:dyDescent="0.3">
      <c r="A45" s="56" t="s">
        <v>75</v>
      </c>
      <c r="B45" s="45" t="s">
        <v>77</v>
      </c>
      <c r="C45" s="46"/>
      <c r="D45" s="135">
        <v>1</v>
      </c>
      <c r="E45" s="135"/>
      <c r="F45" s="38">
        <f t="shared" si="2"/>
        <v>0</v>
      </c>
      <c r="G45" s="53"/>
    </row>
    <row r="46" spans="1:7" ht="9.9" customHeight="1" x14ac:dyDescent="0.3">
      <c r="A46" s="56" t="s">
        <v>76</v>
      </c>
      <c r="B46" s="45" t="s">
        <v>77</v>
      </c>
      <c r="C46" s="46"/>
      <c r="D46" s="127">
        <v>1</v>
      </c>
      <c r="E46" s="128"/>
      <c r="F46" s="38">
        <f t="shared" si="2"/>
        <v>0</v>
      </c>
      <c r="G46" s="53"/>
    </row>
    <row r="47" spans="1:7" ht="9.9" customHeight="1" x14ac:dyDescent="0.3">
      <c r="A47" s="117" t="s">
        <v>58</v>
      </c>
      <c r="B47" s="117"/>
      <c r="C47" s="117"/>
      <c r="D47" s="117"/>
      <c r="E47" s="117"/>
      <c r="F47" s="47">
        <f>SUM(F40:F46)</f>
        <v>0</v>
      </c>
      <c r="G47" s="53"/>
    </row>
    <row r="48" spans="1:7" ht="9.9" customHeight="1" x14ac:dyDescent="0.3">
      <c r="A48" s="118" t="s">
        <v>59</v>
      </c>
      <c r="B48" s="118"/>
      <c r="C48" s="118"/>
      <c r="D48" s="118"/>
      <c r="E48" s="118"/>
      <c r="F48" s="118"/>
      <c r="G48" s="53"/>
    </row>
    <row r="49" spans="1:7" ht="9.9" customHeight="1" x14ac:dyDescent="0.3">
      <c r="A49" s="134" t="s">
        <v>60</v>
      </c>
      <c r="B49" s="134"/>
      <c r="C49" s="48" t="s">
        <v>14</v>
      </c>
      <c r="D49" s="132" t="s">
        <v>15</v>
      </c>
      <c r="E49" s="132"/>
      <c r="F49" s="49" t="s">
        <v>16</v>
      </c>
      <c r="G49" s="53"/>
    </row>
    <row r="50" spans="1:7" ht="9.9" customHeight="1" x14ac:dyDescent="0.3">
      <c r="A50" s="116"/>
      <c r="B50" s="116"/>
      <c r="C50" s="50"/>
      <c r="D50" s="116"/>
      <c r="E50" s="116"/>
      <c r="F50" s="46"/>
      <c r="G50" s="53"/>
    </row>
    <row r="51" spans="1:7" ht="9.9" customHeight="1" x14ac:dyDescent="0.3">
      <c r="A51" s="116"/>
      <c r="B51" s="116"/>
      <c r="C51" s="50"/>
      <c r="D51" s="116"/>
      <c r="E51" s="116"/>
      <c r="F51" s="46"/>
      <c r="G51" s="53"/>
    </row>
    <row r="52" spans="1:7" ht="9.9" customHeight="1" x14ac:dyDescent="0.3">
      <c r="A52" s="116"/>
      <c r="B52" s="116"/>
      <c r="C52" s="50"/>
      <c r="D52" s="116"/>
      <c r="E52" s="116"/>
      <c r="F52" s="46"/>
      <c r="G52" s="53"/>
    </row>
    <row r="53" spans="1:7" ht="9.9" customHeight="1" x14ac:dyDescent="0.3">
      <c r="A53" s="51"/>
      <c r="B53" s="51"/>
      <c r="C53" s="50"/>
      <c r="D53" s="116"/>
      <c r="E53" s="116"/>
      <c r="F53" s="46"/>
      <c r="G53" s="53"/>
    </row>
    <row r="54" spans="1:7" ht="9.9" customHeight="1" x14ac:dyDescent="0.3">
      <c r="A54" s="133" t="s">
        <v>61</v>
      </c>
      <c r="B54" s="133"/>
      <c r="C54" s="133"/>
      <c r="D54" s="133"/>
      <c r="E54" s="133"/>
      <c r="F54" s="47">
        <f>SUM(F50:F53)</f>
        <v>0</v>
      </c>
      <c r="G54" s="53"/>
    </row>
    <row r="55" spans="1:7" ht="9.9" customHeight="1" x14ac:dyDescent="0.3">
      <c r="A55" s="130" t="s">
        <v>62</v>
      </c>
      <c r="B55" s="130"/>
      <c r="C55" s="130"/>
      <c r="D55" s="130"/>
      <c r="E55" s="130"/>
      <c r="F55" s="57">
        <f>SUM(F37,F47,F54,)</f>
        <v>0</v>
      </c>
      <c r="G55" s="53"/>
    </row>
    <row r="56" spans="1:7" ht="9.9" customHeight="1" x14ac:dyDescent="0.3">
      <c r="A56" s="130" t="s">
        <v>78</v>
      </c>
      <c r="B56" s="130"/>
      <c r="C56" s="130"/>
      <c r="D56" s="130"/>
      <c r="E56" s="130"/>
      <c r="F56" s="52"/>
      <c r="G56" s="53"/>
    </row>
    <row r="57" spans="1:7" ht="9.9" customHeight="1" x14ac:dyDescent="0.3">
      <c r="A57" s="130" t="s">
        <v>79</v>
      </c>
      <c r="B57" s="130"/>
      <c r="C57" s="130"/>
      <c r="D57" s="130"/>
      <c r="E57" s="130"/>
      <c r="F57" s="52"/>
      <c r="G57" s="53"/>
    </row>
    <row r="58" spans="1:7" ht="9.9" customHeight="1" x14ac:dyDescent="0.3">
      <c r="A58" s="131" t="s">
        <v>65</v>
      </c>
      <c r="B58" s="131"/>
      <c r="C58" s="131"/>
      <c r="D58" s="131"/>
      <c r="E58" s="131"/>
      <c r="F58" s="58">
        <f>F55+(F55*F56)+(F55*F57)</f>
        <v>0</v>
      </c>
      <c r="G58" s="53"/>
    </row>
  </sheetData>
  <mergeCells count="62">
    <mergeCell ref="D43:E43"/>
    <mergeCell ref="D44:E44"/>
    <mergeCell ref="D45:E45"/>
    <mergeCell ref="A37:E37"/>
    <mergeCell ref="A38:F38"/>
    <mergeCell ref="D28:E28"/>
    <mergeCell ref="D29:E29"/>
    <mergeCell ref="D30:E30"/>
    <mergeCell ref="D41:E41"/>
    <mergeCell ref="D42:E42"/>
    <mergeCell ref="D31:E31"/>
    <mergeCell ref="D32:E32"/>
    <mergeCell ref="D33:E33"/>
    <mergeCell ref="D34:E34"/>
    <mergeCell ref="D35:E35"/>
    <mergeCell ref="D40:E40"/>
    <mergeCell ref="D39:E39"/>
    <mergeCell ref="A57:E57"/>
    <mergeCell ref="A58:E58"/>
    <mergeCell ref="A55:E55"/>
    <mergeCell ref="A56:E56"/>
    <mergeCell ref="D49:E49"/>
    <mergeCell ref="D50:E50"/>
    <mergeCell ref="D51:E51"/>
    <mergeCell ref="A51:B51"/>
    <mergeCell ref="A52:B52"/>
    <mergeCell ref="D53:E53"/>
    <mergeCell ref="A54:E54"/>
    <mergeCell ref="A49:B49"/>
    <mergeCell ref="A50:B50"/>
    <mergeCell ref="D46:E46"/>
    <mergeCell ref="D17:E17"/>
    <mergeCell ref="D18:E18"/>
    <mergeCell ref="D19:E19"/>
    <mergeCell ref="A1:F1"/>
    <mergeCell ref="A2:F2"/>
    <mergeCell ref="A3:F3"/>
    <mergeCell ref="A4:F4"/>
    <mergeCell ref="A6:F6"/>
    <mergeCell ref="A5:F5"/>
    <mergeCell ref="D52:E52"/>
    <mergeCell ref="A47:E47"/>
    <mergeCell ref="A48:F48"/>
    <mergeCell ref="D7:E7"/>
    <mergeCell ref="D8:E8"/>
    <mergeCell ref="D9:E9"/>
    <mergeCell ref="D24:E24"/>
    <mergeCell ref="D36:E36"/>
    <mergeCell ref="D10:E10"/>
    <mergeCell ref="D11:E11"/>
    <mergeCell ref="D22:E22"/>
    <mergeCell ref="D12:E12"/>
    <mergeCell ref="D13:E13"/>
    <mergeCell ref="D14:E14"/>
    <mergeCell ref="D15:E15"/>
    <mergeCell ref="D16:E16"/>
    <mergeCell ref="D20:E20"/>
    <mergeCell ref="D21:E21"/>
    <mergeCell ref="D25:E25"/>
    <mergeCell ref="D26:E26"/>
    <mergeCell ref="D27:E27"/>
    <mergeCell ref="A23:F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E8"/>
  <sheetViews>
    <sheetView workbookViewId="0">
      <selection activeCell="E8" sqref="E8"/>
    </sheetView>
  </sheetViews>
  <sheetFormatPr defaultRowHeight="14.4" x14ac:dyDescent="0.3"/>
  <sheetData>
    <row r="7" spans="3:5" x14ac:dyDescent="0.3">
      <c r="C7" t="s">
        <v>0</v>
      </c>
      <c r="E7" t="s">
        <v>3</v>
      </c>
    </row>
    <row r="8" spans="3:5" x14ac:dyDescent="0.3">
      <c r="C8" t="s">
        <v>1</v>
      </c>
      <c r="E8" t="s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Расчет цены договора</vt:lpstr>
      <vt:lpstr>Детализация Предложения</vt:lpstr>
      <vt:lpstr>Стуктура Затрат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2023-11-23T10:22:55Z</dcterms:modified>
</cp:coreProperties>
</file>