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2270"/>
  </bookViews>
  <sheets>
    <sheet name="ВГЛ" sheetId="1" r:id="rId1"/>
    <sheet name="маршрут пример" sheetId="2" r:id="rId2"/>
  </sheets>
  <calcPr calcId="162913"/>
</workbook>
</file>

<file path=xl/calcChain.xml><?xml version="1.0" encoding="utf-8"?>
<calcChain xmlns="http://schemas.openxmlformats.org/spreadsheetml/2006/main">
  <c r="H13" i="2" l="1"/>
  <c r="C43" i="2" l="1"/>
  <c r="C22" i="2"/>
  <c r="F14" i="2"/>
  <c r="H14" i="2" s="1"/>
  <c r="F15" i="2" s="1"/>
  <c r="H15" i="2" s="1"/>
  <c r="C5" i="2" l="1"/>
  <c r="C27" i="2"/>
  <c r="C41" i="2"/>
  <c r="C42" i="2"/>
  <c r="C28" i="2"/>
  <c r="C6" i="2"/>
  <c r="C20" i="2" l="1"/>
  <c r="F16" i="2"/>
  <c r="H16" i="2" s="1"/>
  <c r="C40" i="2" l="1"/>
  <c r="H34" i="2"/>
  <c r="F35" i="2" s="1"/>
  <c r="H35" i="2" s="1"/>
  <c r="F36" i="2" l="1"/>
  <c r="H36" i="2" s="1"/>
  <c r="F37" i="2" s="1"/>
  <c r="H37" i="2" s="1"/>
  <c r="F38" i="2" s="1"/>
  <c r="H38" i="2" s="1"/>
  <c r="C21" i="2"/>
  <c r="C19" i="2"/>
</calcChain>
</file>

<file path=xl/sharedStrings.xml><?xml version="1.0" encoding="utf-8"?>
<sst xmlns="http://schemas.openxmlformats.org/spreadsheetml/2006/main" count="115" uniqueCount="74">
  <si>
    <t>Требование к водителям</t>
  </si>
  <si>
    <t>Требование к документам</t>
  </si>
  <si>
    <t>Требование к ТС</t>
  </si>
  <si>
    <t>Требование к компании</t>
  </si>
  <si>
    <t xml:space="preserve">Требования </t>
  </si>
  <si>
    <t>Доп. информация по маршруту</t>
  </si>
  <si>
    <t>Объем ТС (в тоннах, м3, пал)</t>
  </si>
  <si>
    <t>вид упаковки (паллеты / мешки/ россыпь)</t>
  </si>
  <si>
    <t>Время в пути / Продолжительность рабочего дня водителя</t>
  </si>
  <si>
    <t>Время прибытия на Терминал для погрузки</t>
  </si>
  <si>
    <t>частота курсирования в неделю</t>
  </si>
  <si>
    <t>Время осуществления ПРР на складах Боксберри  (погрузка/разгрузка)</t>
  </si>
  <si>
    <t>ПРР вне складов Боксберри (какие, чьими силами)</t>
  </si>
  <si>
    <t>141401, Химки г, Рабочая ул, д.2А, корпус 23</t>
  </si>
  <si>
    <t>Частота курсирования по дн. нед.:</t>
  </si>
  <si>
    <t>Протяженность маршрута (км):</t>
  </si>
  <si>
    <t>Грузоподьемность ТС:</t>
  </si>
  <si>
    <t xml:space="preserve">Часовой пояс </t>
  </si>
  <si>
    <t>Код</t>
  </si>
  <si>
    <t>Наименование</t>
  </si>
  <si>
    <t>Адрес</t>
  </si>
  <si>
    <t>Расстояния между пунктами (км)</t>
  </si>
  <si>
    <t xml:space="preserve">Время движения автомашины </t>
  </si>
  <si>
    <t>Примечание</t>
  </si>
  <si>
    <t>В пути
 час. мин</t>
  </si>
  <si>
    <t>Прибытие 
час. мин</t>
  </si>
  <si>
    <t>ПРР
час. мин</t>
  </si>
  <si>
    <t>Отправление 
час. мин</t>
  </si>
  <si>
    <t>Москва Терминал Химки</t>
  </si>
  <si>
    <t>Погрузка</t>
  </si>
  <si>
    <t>Выгрузка</t>
  </si>
  <si>
    <t>Всего на маршруте, час</t>
  </si>
  <si>
    <t>Время в пути, час</t>
  </si>
  <si>
    <t>Время ПРР, час</t>
  </si>
  <si>
    <t>тип маршрута</t>
  </si>
  <si>
    <t>Описание услуги!</t>
  </si>
  <si>
    <t>*если маршрутов несколько и они осуществляется одной машиной - отразите их друг за другом</t>
  </si>
  <si>
    <t>*если разные графики движения авто в разные дни - отражаются 2 КМ друг за другом</t>
  </si>
  <si>
    <t>тип маршрута (рейс / кругорейс)</t>
  </si>
  <si>
    <t xml:space="preserve">Паллеты </t>
  </si>
  <si>
    <t>рейс</t>
  </si>
  <si>
    <t xml:space="preserve"> погрузочно-разгрузочные работы силами склада интернет магазина</t>
  </si>
  <si>
    <t>GMT+3 (Москва)</t>
  </si>
  <si>
    <t>Кругорейс</t>
  </si>
  <si>
    <t xml:space="preserve">Наименование ТК: </t>
  </si>
  <si>
    <t>дополнительно на втором листе маршрут с графиком движения и километраж по маршруту</t>
  </si>
  <si>
    <t>кругорейс</t>
  </si>
  <si>
    <t>Общие требования по маршруту:</t>
  </si>
  <si>
    <t>тариф за РЕЙС:</t>
  </si>
  <si>
    <t>тариф за КРУГОРЕЙС:</t>
  </si>
  <si>
    <t>Маршрут: Химки - Быково - Софьино - Химки</t>
  </si>
  <si>
    <t xml:space="preserve">Маршрут: Быково - Софьино - Химки </t>
  </si>
  <si>
    <t>пн, пт</t>
  </si>
  <si>
    <t>140150, Быково рп, Аэропортовская ул, д.14/5</t>
  </si>
  <si>
    <t>140126, Софьино с, Логистический технопарк Софьино тер, д.5.1</t>
  </si>
  <si>
    <t>пн,пт</t>
  </si>
  <si>
    <t>Lamoda</t>
  </si>
  <si>
    <t>Выгрузка/Погрузка</t>
  </si>
  <si>
    <t>русскоговорящие, наличие телефона,
на телефон установить приложение Яндекс - курьер*
*обязательно</t>
  </si>
  <si>
    <t>Пакет документов на маршрут получают на погрузке в группе докментооборота терминала отправителя, в том числе - доверенность на получение груза и Интернет магазинов/Пунктов выдачи заказов
При погрузке сверка Акта приема передачи с фактом  (прием груза по количеству и качеству, сверка пломб на укрупненных грузовых местах (мешок))
Подписание акта приема передачи
Сдача комплектов документов  на терминале в момент выгрузки</t>
  </si>
  <si>
    <t>Жёсткий кузов, изотерма, но без рефрежераторной установки;
Допускается тент, но с прошивкой фанерой внутри кузова, для избежания доступа к заказам при нарушении целостности/разрезания тента.
Общие требования к кузову: целый, без протечек;
грузовое пространство должно быть сухим и чистым. 
Пол и стенки кузова транспортного средства должны иметь ровные поверхности. Задиры обшивки, торчащие клепки, саморезы, болты с острыми краями, гвозди не допускаются.</t>
  </si>
  <si>
    <t>ИП или ООО Без НДС</t>
  </si>
  <si>
    <t>до 1,5 тонны, 9м3, 4 паллета</t>
  </si>
  <si>
    <t>40 минут</t>
  </si>
  <si>
    <t xml:space="preserve">
Рейс: время в пути 2 часа 25 минут,всего на маршруте 7 часов 45 минут</t>
  </si>
  <si>
    <t xml:space="preserve">время в пути 3 часа 55 минут,всего на маршруте 9 часов 55 минут
</t>
  </si>
  <si>
    <t>вт, ср, чт</t>
  </si>
  <si>
    <t>Осуществление перевозок  автомобильным транспортом по указанному маршруту,  выполнение погрузо-разгрузочных работ силами сотрудников СКЛАДОВ .
Перевозка осуществляется по установленному маршруту от начального до конечного пункта: доставка груза с Терминала Заказчика по указанным адресам, забор груза на этих адресах и возврат на Терминал Заказчика.</t>
  </si>
  <si>
    <t>Перерыв</t>
  </si>
  <si>
    <t>Перерыв, час</t>
  </si>
  <si>
    <t>Осуществление перевозок  автомобильным транспортом по указанному маршруту,  выполнение погрузо-разгрузочных работ силами сотрудников СКЛАДОВ .
Перевозка осуществляется по установленному маршруту от начального до конечного пункта: забор груза по указанным адресам и возврат на Терминал Заказчика.</t>
  </si>
  <si>
    <t>вт,ср,чт</t>
  </si>
  <si>
    <r>
      <t xml:space="preserve">если работаете на УСН - отражайте тариф без ндс, 
ВАЖНО! Если работаете на ОСНО - </t>
    </r>
    <r>
      <rPr>
        <b/>
        <sz val="11"/>
        <color theme="1"/>
        <rFont val="Calibri"/>
        <family val="2"/>
        <charset val="204"/>
        <scheme val="minor"/>
      </rPr>
      <t>отражайте тариф с УЧЕТОМ НДС</t>
    </r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</si>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</sst>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[h]:mm:ss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2"/>
      <color rgb="FF00B050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8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6" fillId="0" borderId="0"/>
    <xf numFmtId="0" fontId="4" fillId="0" borderId="0"/>
    <xf numFmtId="0" fontId="7" fillId="0" borderId="0"/>
    <xf numFmtId="0" fontId="9" fillId="0" borderId="0"/>
    <xf numFmtId="0" fontId="9" fillId="0" borderId="0"/>
    <xf numFmtId="0" fontId="13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10" fillId="4" borderId="0" xfId="4" applyFont="1" applyFill="1" applyAlignment="1">
      <alignment vertical="center"/>
    </xf>
    <xf numFmtId="0" fontId="10" fillId="0" borderId="0" xfId="4" applyFont="1" applyFill="1" applyAlignment="1"/>
    <xf numFmtId="0" fontId="10" fillId="0" borderId="0" xfId="4" applyFont="1" applyFill="1"/>
    <xf numFmtId="0" fontId="11" fillId="0" borderId="0" xfId="4" applyFont="1" applyFill="1" applyAlignment="1">
      <alignment horizontal="left"/>
    </xf>
    <xf numFmtId="0" fontId="10" fillId="0" borderId="0" xfId="4" applyFont="1" applyFill="1" applyAlignment="1">
      <alignment horizontal="center" vertical="center"/>
    </xf>
    <xf numFmtId="0" fontId="10" fillId="4" borderId="0" xfId="4" applyFont="1" applyFill="1" applyAlignment="1">
      <alignment horizontal="left" vertical="center"/>
    </xf>
    <xf numFmtId="0" fontId="10" fillId="4" borderId="0" xfId="4" applyFont="1" applyFill="1"/>
    <xf numFmtId="0" fontId="4" fillId="0" borderId="0" xfId="2"/>
    <xf numFmtId="0" fontId="10" fillId="0" borderId="2" xfId="5" applyFont="1" applyFill="1" applyBorder="1" applyAlignment="1">
      <alignment horizontal="center" vertical="center" wrapText="1"/>
    </xf>
    <xf numFmtId="0" fontId="10" fillId="5" borderId="2" xfId="5" applyFont="1" applyFill="1" applyBorder="1" applyAlignment="1">
      <alignment horizontal="center" vertical="center"/>
    </xf>
    <xf numFmtId="20" fontId="10" fillId="5" borderId="2" xfId="5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20" fontId="10" fillId="3" borderId="2" xfId="5" applyNumberFormat="1" applyFont="1" applyFill="1" applyBorder="1" applyAlignment="1">
      <alignment horizontal="center" vertical="center" wrapText="1"/>
    </xf>
    <xf numFmtId="165" fontId="10" fillId="5" borderId="2" xfId="5" applyNumberFormat="1" applyFont="1" applyFill="1" applyBorder="1" applyAlignment="1">
      <alignment horizontal="center" vertical="center" wrapText="1"/>
    </xf>
    <xf numFmtId="0" fontId="10" fillId="0" borderId="0" xfId="6" applyFont="1" applyBorder="1" applyAlignment="1">
      <alignment horizontal="center" vertical="center" wrapText="1"/>
    </xf>
    <xf numFmtId="0" fontId="14" fillId="0" borderId="0" xfId="6" applyFont="1" applyBorder="1" applyAlignment="1">
      <alignment horizontal="center" vertical="center" wrapText="1"/>
    </xf>
    <xf numFmtId="20" fontId="10" fillId="4" borderId="0" xfId="5" applyNumberFormat="1" applyFont="1" applyFill="1" applyBorder="1" applyAlignment="1">
      <alignment horizontal="left" vertical="center"/>
    </xf>
    <xf numFmtId="20" fontId="10" fillId="4" borderId="0" xfId="5" applyNumberFormat="1" applyFont="1" applyFill="1" applyBorder="1" applyAlignment="1">
      <alignment horizontal="left" vertical="center" wrapText="1"/>
    </xf>
    <xf numFmtId="165" fontId="10" fillId="4" borderId="0" xfId="5" applyNumberFormat="1" applyFont="1" applyFill="1" applyBorder="1" applyAlignment="1">
      <alignment horizontal="left" vertical="center" wrapText="1"/>
    </xf>
    <xf numFmtId="20" fontId="10" fillId="0" borderId="0" xfId="5" applyNumberFormat="1" applyFont="1" applyFill="1" applyBorder="1" applyAlignment="1">
      <alignment horizontal="left" vertical="center" wrapText="1"/>
    </xf>
    <xf numFmtId="20" fontId="10" fillId="4" borderId="0" xfId="5" applyNumberFormat="1" applyFont="1" applyFill="1" applyBorder="1" applyAlignment="1">
      <alignment vertical="center"/>
    </xf>
    <xf numFmtId="20" fontId="10" fillId="4" borderId="0" xfId="5" applyNumberFormat="1" applyFont="1" applyFill="1" applyBorder="1" applyAlignment="1">
      <alignment vertical="center" wrapText="1"/>
    </xf>
    <xf numFmtId="20" fontId="10" fillId="0" borderId="0" xfId="5" applyNumberFormat="1" applyFont="1" applyFill="1" applyBorder="1" applyAlignment="1">
      <alignment horizontal="center" vertical="center" wrapText="1"/>
    </xf>
    <xf numFmtId="20" fontId="10" fillId="4" borderId="0" xfId="4" applyNumberFormat="1" applyFont="1" applyFill="1" applyBorder="1" applyAlignment="1">
      <alignment vertical="center"/>
    </xf>
    <xf numFmtId="20" fontId="10" fillId="4" borderId="0" xfId="4" applyNumberFormat="1" applyFont="1" applyFill="1" applyBorder="1" applyAlignment="1">
      <alignment vertical="center" wrapText="1"/>
    </xf>
    <xf numFmtId="20" fontId="12" fillId="5" borderId="2" xfId="5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center" wrapText="1"/>
    </xf>
    <xf numFmtId="0" fontId="16" fillId="4" borderId="0" xfId="4" applyFont="1" applyFill="1" applyAlignment="1">
      <alignment horizontal="left" vertical="top"/>
    </xf>
    <xf numFmtId="0" fontId="16" fillId="4" borderId="0" xfId="4" applyFont="1" applyFill="1"/>
    <xf numFmtId="20" fontId="16" fillId="5" borderId="2" xfId="5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7" fillId="0" borderId="1" xfId="0" applyFont="1" applyBorder="1" applyAlignment="1">
      <alignment vertical="top" wrapText="1"/>
    </xf>
    <xf numFmtId="0" fontId="7" fillId="0" borderId="5" xfId="0" applyFont="1" applyBorder="1" applyAlignment="1">
      <alignment wrapText="1"/>
    </xf>
    <xf numFmtId="0" fontId="5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6" borderId="5" xfId="0" applyFont="1" applyFill="1" applyBorder="1"/>
    <xf numFmtId="0" fontId="0" fillId="6" borderId="6" xfId="0" applyFill="1" applyBorder="1"/>
    <xf numFmtId="0" fontId="5" fillId="6" borderId="12" xfId="0" applyFont="1" applyFill="1" applyBorder="1" applyAlignment="1">
      <alignment vertical="top" wrapText="1"/>
    </xf>
    <xf numFmtId="0" fontId="0" fillId="6" borderId="13" xfId="0" applyFill="1" applyBorder="1"/>
    <xf numFmtId="0" fontId="5" fillId="6" borderId="8" xfId="0" applyFont="1" applyFill="1" applyBorder="1" applyAlignment="1">
      <alignment wrapText="1"/>
    </xf>
    <xf numFmtId="0" fontId="0" fillId="6" borderId="9" xfId="0" applyFill="1" applyBorder="1"/>
    <xf numFmtId="0" fontId="7" fillId="0" borderId="7" xfId="0" applyFont="1" applyBorder="1" applyAlignment="1">
      <alignment horizontal="left" vertical="top" wrapText="1"/>
    </xf>
    <xf numFmtId="0" fontId="16" fillId="2" borderId="0" xfId="4" applyFont="1" applyFill="1" applyAlignment="1">
      <alignment horizontal="left" vertical="top"/>
    </xf>
    <xf numFmtId="0" fontId="5" fillId="0" borderId="6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vertical="top" wrapText="1"/>
    </xf>
    <xf numFmtId="0" fontId="19" fillId="0" borderId="7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center" wrapText="1"/>
    </xf>
    <xf numFmtId="0" fontId="20" fillId="3" borderId="7" xfId="0" applyFont="1" applyFill="1" applyBorder="1" applyAlignment="1">
      <alignment horizontal="left" vertical="top" wrapText="1"/>
    </xf>
    <xf numFmtId="0" fontId="21" fillId="2" borderId="0" xfId="4" applyFont="1" applyFill="1" applyAlignment="1">
      <alignment horizontal="left" vertical="top" wrapText="1"/>
    </xf>
    <xf numFmtId="0" fontId="22" fillId="0" borderId="9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20" fillId="3" borderId="14" xfId="0" applyFont="1" applyFill="1" applyBorder="1" applyAlignment="1">
      <alignment horizontal="left" vertical="top" wrapText="1"/>
    </xf>
    <xf numFmtId="0" fontId="8" fillId="0" borderId="0" xfId="0" applyFont="1"/>
    <xf numFmtId="165" fontId="10" fillId="0" borderId="2" xfId="5" applyNumberFormat="1" applyFont="1" applyFill="1" applyBorder="1" applyAlignment="1">
      <alignment horizontal="center" vertical="center" wrapText="1"/>
    </xf>
    <xf numFmtId="20" fontId="10" fillId="0" borderId="2" xfId="5" applyNumberFormat="1" applyFont="1" applyFill="1" applyBorder="1" applyAlignment="1">
      <alignment horizontal="center" vertical="center" wrapText="1"/>
    </xf>
    <xf numFmtId="20" fontId="19" fillId="3" borderId="7" xfId="0" applyNumberFormat="1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wrapText="1"/>
    </xf>
    <xf numFmtId="0" fontId="20" fillId="0" borderId="2" xfId="0" applyFont="1" applyFill="1" applyBorder="1" applyAlignment="1">
      <alignment wrapText="1"/>
    </xf>
    <xf numFmtId="0" fontId="0" fillId="0" borderId="2" xfId="0" applyFill="1" applyBorder="1" applyAlignment="1">
      <alignment vertical="center" wrapText="1"/>
    </xf>
    <xf numFmtId="0" fontId="7" fillId="0" borderId="0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20" fontId="0" fillId="0" borderId="2" xfId="0" applyNumberForma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3"/>
    <cellStyle name="Обычный 2 2 2" xfId="6"/>
    <cellStyle name="Обычный 21" xfId="8"/>
    <cellStyle name="Обычный 3" xfId="2"/>
    <cellStyle name="Обычный 7" xfId="7"/>
    <cellStyle name="Обычный_расписания_с_АСЦ_по_форме_для_ПР_(1) 2" xfId="4"/>
    <cellStyle name="Обычный_расписания_с_АСЦ_по_форме_для_ПР_(1)_Новые маршруты ЕМС кольца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zoomScale="70" zoomScaleNormal="70" workbookViewId="0">
      <selection activeCell="M6" sqref="M6"/>
    </sheetView>
  </sheetViews>
  <sheetFormatPr defaultRowHeight="15.75" x14ac:dyDescent="0.25"/>
  <cols>
    <col min="1" max="1" width="45.7109375" style="8" customWidth="1"/>
    <col min="2" max="2" width="75.7109375" style="1" customWidth="1"/>
    <col min="3" max="3" width="23.85546875" customWidth="1"/>
    <col min="4" max="4" width="33.42578125" customWidth="1"/>
    <col min="5" max="5" width="39.28515625" customWidth="1"/>
  </cols>
  <sheetData>
    <row r="1" spans="1:13" s="3" customFormat="1" ht="54" customHeight="1" x14ac:dyDescent="0.25">
      <c r="B1" s="57"/>
      <c r="H1" s="57"/>
    </row>
    <row r="2" spans="1:13" ht="63" customHeight="1" thickBot="1" x14ac:dyDescent="0.3">
      <c r="A2" s="4"/>
      <c r="B2" s="35" t="s">
        <v>46</v>
      </c>
    </row>
    <row r="3" spans="1:13" ht="24" thickBot="1" x14ac:dyDescent="0.4">
      <c r="A3" s="5"/>
      <c r="B3" s="60" t="s">
        <v>50</v>
      </c>
      <c r="C3" s="47" t="s">
        <v>44</v>
      </c>
      <c r="D3" s="48"/>
    </row>
    <row r="4" spans="1:13" ht="30" customHeight="1" x14ac:dyDescent="0.25">
      <c r="A4" s="6"/>
      <c r="B4" s="46" t="s">
        <v>4</v>
      </c>
      <c r="C4" s="49"/>
      <c r="D4" s="50"/>
      <c r="E4" s="78" t="s">
        <v>72</v>
      </c>
    </row>
    <row r="5" spans="1:13" ht="56.25" customHeight="1" thickBot="1" x14ac:dyDescent="0.3">
      <c r="A5" s="41" t="s">
        <v>6</v>
      </c>
      <c r="B5" s="59" t="s">
        <v>62</v>
      </c>
      <c r="C5" s="51" t="s">
        <v>49</v>
      </c>
      <c r="D5" s="52"/>
      <c r="E5" s="78"/>
      <c r="M5" t="s">
        <v>73</v>
      </c>
    </row>
    <row r="6" spans="1:13" ht="31.9" customHeight="1" x14ac:dyDescent="0.25">
      <c r="A6" s="41" t="s">
        <v>38</v>
      </c>
      <c r="B6" s="53" t="s">
        <v>46</v>
      </c>
      <c r="C6" s="2"/>
    </row>
    <row r="7" spans="1:13" ht="31.9" customHeight="1" x14ac:dyDescent="0.25">
      <c r="A7" s="41" t="s">
        <v>10</v>
      </c>
      <c r="B7" s="61" t="s">
        <v>52</v>
      </c>
      <c r="C7" s="2"/>
    </row>
    <row r="8" spans="1:13" ht="36" customHeight="1" x14ac:dyDescent="0.25">
      <c r="A8" s="73" t="s">
        <v>8</v>
      </c>
      <c r="B8" s="70" t="s">
        <v>65</v>
      </c>
      <c r="C8" s="2"/>
    </row>
    <row r="9" spans="1:13" ht="99" customHeight="1" x14ac:dyDescent="0.25">
      <c r="A9" s="71" t="s">
        <v>35</v>
      </c>
      <c r="B9" s="74" t="s">
        <v>67</v>
      </c>
      <c r="C9" s="40"/>
    </row>
    <row r="10" spans="1:13" ht="16.5" customHeight="1" x14ac:dyDescent="0.25">
      <c r="A10" s="72" t="s">
        <v>9</v>
      </c>
      <c r="B10" s="77">
        <v>0.3263888888888889</v>
      </c>
      <c r="C10" s="40"/>
    </row>
    <row r="11" spans="1:13" ht="16.5" customHeight="1" x14ac:dyDescent="0.25">
      <c r="A11" s="75"/>
      <c r="B11" s="40"/>
      <c r="C11" s="40"/>
    </row>
    <row r="12" spans="1:13" ht="27.6" customHeight="1" thickBot="1" x14ac:dyDescent="0.3">
      <c r="A12" s="4"/>
      <c r="B12" s="35" t="s">
        <v>40</v>
      </c>
    </row>
    <row r="13" spans="1:13" ht="27.6" customHeight="1" thickBot="1" x14ac:dyDescent="0.4">
      <c r="A13" s="5"/>
      <c r="B13" s="60" t="s">
        <v>51</v>
      </c>
      <c r="C13" s="47"/>
      <c r="D13" s="48"/>
    </row>
    <row r="14" spans="1:13" ht="27.6" customHeight="1" x14ac:dyDescent="0.25">
      <c r="A14" s="42"/>
      <c r="B14" s="55" t="s">
        <v>4</v>
      </c>
      <c r="C14" s="49"/>
      <c r="D14" s="50"/>
      <c r="E14" s="78" t="s">
        <v>72</v>
      </c>
    </row>
    <row r="15" spans="1:13" ht="50.25" customHeight="1" thickBot="1" x14ac:dyDescent="0.3">
      <c r="A15" s="7" t="s">
        <v>6</v>
      </c>
      <c r="B15" s="59" t="s">
        <v>62</v>
      </c>
      <c r="C15" s="51" t="s">
        <v>48</v>
      </c>
      <c r="D15" s="52"/>
      <c r="E15" s="78"/>
    </row>
    <row r="16" spans="1:13" ht="27.6" customHeight="1" x14ac:dyDescent="0.25">
      <c r="A16" s="7" t="s">
        <v>38</v>
      </c>
      <c r="B16" s="44" t="s">
        <v>40</v>
      </c>
    </row>
    <row r="17" spans="1:2" ht="27.6" customHeight="1" x14ac:dyDescent="0.25">
      <c r="A17" s="64" t="s">
        <v>10</v>
      </c>
      <c r="B17" s="65" t="s">
        <v>66</v>
      </c>
    </row>
    <row r="18" spans="1:2" ht="37.9" customHeight="1" x14ac:dyDescent="0.25">
      <c r="A18" s="73" t="s">
        <v>8</v>
      </c>
      <c r="B18" s="70" t="s">
        <v>64</v>
      </c>
    </row>
    <row r="19" spans="1:2" ht="90" x14ac:dyDescent="0.25">
      <c r="A19" s="71" t="s">
        <v>35</v>
      </c>
      <c r="B19" s="76" t="s">
        <v>70</v>
      </c>
    </row>
    <row r="20" spans="1:2" ht="16.149999999999999" customHeight="1" x14ac:dyDescent="0.25">
      <c r="A20" s="56"/>
      <c r="B20" s="2"/>
    </row>
    <row r="21" spans="1:2" ht="16.149999999999999" customHeight="1" thickBot="1" x14ac:dyDescent="0.3"/>
    <row r="22" spans="1:2" x14ac:dyDescent="0.25">
      <c r="A22" s="42"/>
      <c r="B22" s="43" t="s">
        <v>47</v>
      </c>
    </row>
    <row r="23" spans="1:2" ht="28.9" customHeight="1" x14ac:dyDescent="0.25">
      <c r="A23" s="7" t="s">
        <v>7</v>
      </c>
      <c r="B23" s="58" t="s">
        <v>39</v>
      </c>
    </row>
    <row r="24" spans="1:2" ht="56.45" customHeight="1" x14ac:dyDescent="0.25">
      <c r="A24" s="7" t="s">
        <v>11</v>
      </c>
      <c r="B24" s="69" t="s">
        <v>63</v>
      </c>
    </row>
    <row r="25" spans="1:2" ht="33" customHeight="1" x14ac:dyDescent="0.25">
      <c r="A25" s="7" t="s">
        <v>12</v>
      </c>
      <c r="B25" s="58" t="s">
        <v>41</v>
      </c>
    </row>
    <row r="26" spans="1:2" ht="45.75" customHeight="1" x14ac:dyDescent="0.25">
      <c r="A26" s="7" t="s">
        <v>0</v>
      </c>
      <c r="B26" s="58" t="s">
        <v>58</v>
      </c>
    </row>
    <row r="27" spans="1:2" ht="126.75" customHeight="1" x14ac:dyDescent="0.25">
      <c r="A27" s="7" t="s">
        <v>1</v>
      </c>
      <c r="B27" s="58" t="s">
        <v>59</v>
      </c>
    </row>
    <row r="28" spans="1:2" ht="125.25" customHeight="1" x14ac:dyDescent="0.25">
      <c r="A28" s="7" t="s">
        <v>2</v>
      </c>
      <c r="B28" s="58" t="s">
        <v>60</v>
      </c>
    </row>
    <row r="29" spans="1:2" ht="36.75" customHeight="1" x14ac:dyDescent="0.25">
      <c r="A29" s="7" t="s">
        <v>3</v>
      </c>
      <c r="B29" s="58" t="s">
        <v>61</v>
      </c>
    </row>
    <row r="30" spans="1:2" ht="51.6" customHeight="1" thickBot="1" x14ac:dyDescent="0.3">
      <c r="A30" s="45" t="s">
        <v>5</v>
      </c>
      <c r="B30" s="63" t="s">
        <v>45</v>
      </c>
    </row>
  </sheetData>
  <mergeCells count="2">
    <mergeCell ref="E4:E5"/>
    <mergeCell ref="E14:E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3" zoomScale="80" zoomScaleNormal="80" workbookViewId="0">
      <selection activeCell="C37" sqref="C37"/>
    </sheetView>
  </sheetViews>
  <sheetFormatPr defaultRowHeight="15" x14ac:dyDescent="0.25"/>
  <cols>
    <col min="1" max="1" width="15.28515625" customWidth="1"/>
    <col min="2" max="2" width="24.7109375" customWidth="1"/>
    <col min="3" max="3" width="55.140625" customWidth="1"/>
    <col min="4" max="4" width="14.7109375" customWidth="1"/>
    <col min="5" max="5" width="13.140625" customWidth="1"/>
    <col min="6" max="6" width="13.28515625" customWidth="1"/>
    <col min="7" max="7" width="18.28515625" customWidth="1"/>
    <col min="8" max="8" width="18.42578125" customWidth="1"/>
    <col min="9" max="9" width="25.140625" customWidth="1"/>
  </cols>
  <sheetData>
    <row r="1" spans="1:10" ht="30" hidden="1" customHeight="1" x14ac:dyDescent="0.25">
      <c r="C1" s="80" t="s">
        <v>36</v>
      </c>
      <c r="D1" s="80"/>
    </row>
    <row r="2" spans="1:10" ht="30" hidden="1" customHeight="1" x14ac:dyDescent="0.25">
      <c r="C2" s="80" t="s">
        <v>37</v>
      </c>
      <c r="D2" s="80"/>
    </row>
    <row r="4" spans="1:10" ht="15.75" x14ac:dyDescent="0.25">
      <c r="A4" s="9" t="s">
        <v>14</v>
      </c>
      <c r="B4" s="9"/>
      <c r="C4" s="62" t="s">
        <v>71</v>
      </c>
      <c r="D4" s="10"/>
      <c r="E4" s="10"/>
      <c r="F4" s="10"/>
      <c r="G4" s="10"/>
      <c r="H4" s="10"/>
      <c r="I4" s="10"/>
    </row>
    <row r="5" spans="1:10" ht="15.75" x14ac:dyDescent="0.25">
      <c r="A5" s="9" t="s">
        <v>15</v>
      </c>
      <c r="B5" s="9"/>
      <c r="C5" s="37">
        <f>SUM(D12:D17)</f>
        <v>98.6</v>
      </c>
      <c r="D5" s="11"/>
      <c r="E5" s="12"/>
      <c r="F5" s="13"/>
      <c r="G5" s="12"/>
      <c r="H5" s="11"/>
      <c r="I5" s="11"/>
    </row>
    <row r="6" spans="1:10" ht="15.75" x14ac:dyDescent="0.25">
      <c r="A6" s="14" t="s">
        <v>16</v>
      </c>
      <c r="B6" s="14"/>
      <c r="C6" s="37" t="str">
        <f>ВГЛ!B5</f>
        <v>до 1,5 тонны, 9м3, 4 паллета</v>
      </c>
      <c r="D6" s="11"/>
      <c r="E6" s="11"/>
      <c r="F6" s="11"/>
      <c r="G6" s="11"/>
      <c r="H6" s="11"/>
      <c r="I6" s="11"/>
    </row>
    <row r="7" spans="1:10" ht="15.75" x14ac:dyDescent="0.25">
      <c r="A7" s="15" t="s">
        <v>17</v>
      </c>
      <c r="B7" s="15"/>
      <c r="C7" s="38" t="s">
        <v>42</v>
      </c>
      <c r="D7" s="11"/>
      <c r="E7" s="11"/>
      <c r="F7" s="11"/>
      <c r="G7" s="11"/>
      <c r="H7" s="11"/>
      <c r="I7" s="11"/>
    </row>
    <row r="8" spans="1:10" ht="15.75" x14ac:dyDescent="0.25">
      <c r="A8" s="15" t="s">
        <v>34</v>
      </c>
      <c r="B8" s="15"/>
      <c r="C8" s="38" t="s">
        <v>40</v>
      </c>
      <c r="D8" s="11"/>
      <c r="E8" s="11"/>
      <c r="F8" s="11"/>
      <c r="G8" s="11"/>
      <c r="H8" s="11"/>
      <c r="I8" s="11"/>
    </row>
    <row r="9" spans="1:10" ht="15.75" x14ac:dyDescent="0.25">
      <c r="A9" s="16"/>
      <c r="B9" s="11"/>
      <c r="C9" s="11"/>
      <c r="D9" s="11"/>
      <c r="E9" s="11"/>
      <c r="F9" s="11"/>
      <c r="G9" s="11"/>
      <c r="H9" s="11"/>
      <c r="I9" s="11"/>
    </row>
    <row r="10" spans="1:10" ht="15.75" x14ac:dyDescent="0.25">
      <c r="A10" s="79" t="s">
        <v>18</v>
      </c>
      <c r="B10" s="79"/>
      <c r="C10" s="79" t="s">
        <v>20</v>
      </c>
      <c r="D10" s="79" t="s">
        <v>21</v>
      </c>
      <c r="E10" s="79" t="s">
        <v>22</v>
      </c>
      <c r="F10" s="79"/>
      <c r="G10" s="79"/>
      <c r="H10" s="79"/>
      <c r="I10" s="79" t="s">
        <v>23</v>
      </c>
    </row>
    <row r="11" spans="1:10" ht="31.5" x14ac:dyDescent="0.25">
      <c r="A11" s="79"/>
      <c r="B11" s="79"/>
      <c r="C11" s="79"/>
      <c r="D11" s="79"/>
      <c r="E11" s="17" t="s">
        <v>24</v>
      </c>
      <c r="F11" s="17" t="s">
        <v>25</v>
      </c>
      <c r="G11" s="17" t="s">
        <v>26</v>
      </c>
      <c r="H11" s="17" t="s">
        <v>27</v>
      </c>
      <c r="I11" s="79"/>
    </row>
    <row r="12" spans="1:10" ht="15.75" x14ac:dyDescent="0.25">
      <c r="A12" s="18"/>
      <c r="B12" s="19"/>
      <c r="C12" s="19"/>
      <c r="D12" s="18"/>
      <c r="E12" s="20"/>
      <c r="F12" s="21"/>
      <c r="G12" s="21"/>
      <c r="H12" s="21"/>
      <c r="I12" s="19"/>
    </row>
    <row r="13" spans="1:10" ht="15.6" customHeight="1" x14ac:dyDescent="0.25">
      <c r="A13" s="18">
        <v>1593784</v>
      </c>
      <c r="B13" s="34"/>
      <c r="C13" s="19" t="s">
        <v>53</v>
      </c>
      <c r="D13" s="18"/>
      <c r="E13" s="22"/>
      <c r="F13" s="21">
        <v>0.41666666666666669</v>
      </c>
      <c r="G13" s="21">
        <v>8.3333333333333329E-2</v>
      </c>
      <c r="H13" s="21">
        <f>G13+F13</f>
        <v>0.5</v>
      </c>
      <c r="I13" s="19" t="s">
        <v>29</v>
      </c>
    </row>
    <row r="14" spans="1:10" ht="15.6" customHeight="1" x14ac:dyDescent="0.25">
      <c r="A14" s="18"/>
      <c r="B14" s="34"/>
      <c r="C14" s="19"/>
      <c r="D14" s="18"/>
      <c r="E14" s="22"/>
      <c r="F14" s="21">
        <f>H13</f>
        <v>0.5</v>
      </c>
      <c r="G14" s="21">
        <v>4.1666666666666664E-2</v>
      </c>
      <c r="H14" s="21">
        <f>G14+F14</f>
        <v>0.54166666666666663</v>
      </c>
      <c r="I14" s="19" t="s">
        <v>68</v>
      </c>
    </row>
    <row r="15" spans="1:10" ht="31.5" x14ac:dyDescent="0.25">
      <c r="A15" s="18">
        <v>1593784</v>
      </c>
      <c r="B15" s="39"/>
      <c r="C15" s="39" t="s">
        <v>54</v>
      </c>
      <c r="D15" s="18">
        <v>23.6</v>
      </c>
      <c r="E15" s="67">
        <v>4.1666666666666664E-2</v>
      </c>
      <c r="F15" s="68">
        <f>E15+H14</f>
        <v>0.58333333333333326</v>
      </c>
      <c r="G15" s="21">
        <v>4.1666666666666664E-2</v>
      </c>
      <c r="H15" s="21">
        <f>G15+F15</f>
        <v>0.62499999999999989</v>
      </c>
      <c r="I15" s="19" t="s">
        <v>29</v>
      </c>
      <c r="J15" s="66"/>
    </row>
    <row r="16" spans="1:10" ht="15.75" x14ac:dyDescent="0.25">
      <c r="A16" s="18">
        <v>4742</v>
      </c>
      <c r="B16" s="19"/>
      <c r="C16" s="19" t="s">
        <v>13</v>
      </c>
      <c r="D16" s="18">
        <v>75</v>
      </c>
      <c r="E16" s="22">
        <v>7.2916666666666671E-2</v>
      </c>
      <c r="F16" s="21">
        <f>E16+H15</f>
        <v>0.69791666666666652</v>
      </c>
      <c r="G16" s="21">
        <v>4.1666666666666664E-2</v>
      </c>
      <c r="H16" s="21">
        <f t="shared" ref="H16" si="0">G16+F16</f>
        <v>0.73958333333333315</v>
      </c>
      <c r="I16" s="19" t="s">
        <v>30</v>
      </c>
    </row>
    <row r="17" spans="1:9" ht="15.75" x14ac:dyDescent="0.25">
      <c r="A17" s="18"/>
      <c r="B17" s="19"/>
      <c r="C17" s="19"/>
      <c r="D17" s="18"/>
      <c r="E17" s="22"/>
      <c r="F17" s="21"/>
      <c r="G17" s="21"/>
      <c r="H17" s="21"/>
      <c r="I17" s="19"/>
    </row>
    <row r="18" spans="1:9" ht="15.75" x14ac:dyDescent="0.25">
      <c r="A18" s="23"/>
      <c r="B18" s="23"/>
      <c r="C18" s="23"/>
      <c r="D18" s="23"/>
      <c r="E18" s="23"/>
      <c r="F18" s="24"/>
      <c r="G18" s="23"/>
      <c r="H18" s="23"/>
      <c r="I18" s="23"/>
    </row>
    <row r="19" spans="1:9" ht="15.75" x14ac:dyDescent="0.25">
      <c r="A19" s="25" t="s">
        <v>31</v>
      </c>
      <c r="B19" s="26"/>
      <c r="C19" s="27">
        <f>SUM(E12:E17,G12:G17)</f>
        <v>0.32291666666666669</v>
      </c>
      <c r="D19" s="28"/>
      <c r="E19" s="28"/>
      <c r="F19" s="28"/>
      <c r="G19" s="28"/>
      <c r="H19" s="28"/>
      <c r="I19" s="28"/>
    </row>
    <row r="20" spans="1:9" ht="15.75" x14ac:dyDescent="0.25">
      <c r="A20" s="29" t="s">
        <v>32</v>
      </c>
      <c r="B20" s="30"/>
      <c r="C20" s="27">
        <f>SUM(E12:E17)</f>
        <v>0.11458333333333334</v>
      </c>
      <c r="D20" s="28"/>
      <c r="E20" s="28"/>
      <c r="G20" s="28"/>
      <c r="H20" s="28"/>
      <c r="I20" s="28"/>
    </row>
    <row r="21" spans="1:9" ht="15.75" x14ac:dyDescent="0.25">
      <c r="A21" s="29" t="s">
        <v>33</v>
      </c>
      <c r="B21" s="30"/>
      <c r="C21" s="27">
        <f>G12+G13+G17</f>
        <v>8.3333333333333329E-2</v>
      </c>
      <c r="D21" s="31"/>
      <c r="E21" s="31"/>
      <c r="F21" s="31"/>
      <c r="G21" s="28"/>
      <c r="H21" s="28"/>
      <c r="I21" s="28"/>
    </row>
    <row r="22" spans="1:9" ht="15.75" x14ac:dyDescent="0.25">
      <c r="A22" s="32" t="s">
        <v>69</v>
      </c>
      <c r="B22" s="33"/>
      <c r="C22" s="27">
        <f>G14</f>
        <v>4.1666666666666664E-2</v>
      </c>
      <c r="D22" s="31"/>
      <c r="E22" s="31"/>
      <c r="F22" s="31"/>
      <c r="H22" s="28"/>
      <c r="I22" s="28"/>
    </row>
    <row r="26" spans="1:9" ht="15.75" x14ac:dyDescent="0.25">
      <c r="A26" s="9" t="s">
        <v>14</v>
      </c>
      <c r="B26" s="9"/>
      <c r="C26" s="54" t="s">
        <v>55</v>
      </c>
      <c r="D26" s="10"/>
      <c r="E26" s="10"/>
      <c r="F26" s="10"/>
      <c r="G26" s="10"/>
      <c r="H26" s="10"/>
      <c r="I26" s="10"/>
    </row>
    <row r="27" spans="1:9" ht="15.75" x14ac:dyDescent="0.25">
      <c r="A27" s="9" t="s">
        <v>15</v>
      </c>
      <c r="B27" s="9"/>
      <c r="C27" s="37">
        <f>SUM(D34:D38)</f>
        <v>167.6</v>
      </c>
      <c r="D27" s="11"/>
      <c r="E27" s="12"/>
      <c r="F27" s="13"/>
      <c r="G27" s="12"/>
      <c r="H27" s="11"/>
      <c r="I27" s="11"/>
    </row>
    <row r="28" spans="1:9" ht="15.75" x14ac:dyDescent="0.25">
      <c r="A28" s="14" t="s">
        <v>16</v>
      </c>
      <c r="B28" s="14"/>
      <c r="C28" s="37" t="str">
        <f>ВГЛ!B5</f>
        <v>до 1,5 тонны, 9м3, 4 паллета</v>
      </c>
      <c r="D28" s="11"/>
      <c r="E28" s="11"/>
      <c r="F28" s="11"/>
      <c r="G28" s="11"/>
      <c r="H28" s="11"/>
      <c r="I28" s="11"/>
    </row>
    <row r="29" spans="1:9" ht="15.75" x14ac:dyDescent="0.25">
      <c r="A29" s="15" t="s">
        <v>17</v>
      </c>
      <c r="B29" s="15"/>
      <c r="C29" s="38" t="s">
        <v>42</v>
      </c>
      <c r="D29" s="11"/>
      <c r="E29" s="11"/>
      <c r="F29" s="11"/>
      <c r="G29" s="11"/>
      <c r="H29" s="11"/>
      <c r="I29" s="11"/>
    </row>
    <row r="30" spans="1:9" ht="15.75" x14ac:dyDescent="0.25">
      <c r="A30" s="15" t="s">
        <v>34</v>
      </c>
      <c r="B30" s="15"/>
      <c r="C30" s="38" t="s">
        <v>43</v>
      </c>
      <c r="D30" s="11"/>
      <c r="E30" s="11"/>
      <c r="F30" s="11"/>
      <c r="G30" s="11"/>
      <c r="H30" s="11"/>
      <c r="I30" s="11"/>
    </row>
    <row r="31" spans="1:9" ht="15.75" x14ac:dyDescent="0.25">
      <c r="A31" s="16"/>
      <c r="B31" s="11"/>
      <c r="C31" s="11"/>
      <c r="D31" s="11"/>
      <c r="E31" s="11"/>
      <c r="F31" s="11"/>
      <c r="G31" s="11"/>
      <c r="H31" s="11"/>
      <c r="I31" s="11"/>
    </row>
    <row r="32" spans="1:9" ht="15.75" x14ac:dyDescent="0.25">
      <c r="A32" s="79" t="s">
        <v>18</v>
      </c>
      <c r="B32" s="79" t="s">
        <v>19</v>
      </c>
      <c r="C32" s="79" t="s">
        <v>20</v>
      </c>
      <c r="D32" s="79" t="s">
        <v>21</v>
      </c>
      <c r="E32" s="79" t="s">
        <v>22</v>
      </c>
      <c r="F32" s="79"/>
      <c r="G32" s="79"/>
      <c r="H32" s="79"/>
      <c r="I32" s="79" t="s">
        <v>23</v>
      </c>
    </row>
    <row r="33" spans="1:9" ht="31.5" x14ac:dyDescent="0.25">
      <c r="A33" s="79"/>
      <c r="B33" s="79"/>
      <c r="C33" s="79"/>
      <c r="D33" s="79"/>
      <c r="E33" s="36" t="s">
        <v>24</v>
      </c>
      <c r="F33" s="36" t="s">
        <v>25</v>
      </c>
      <c r="G33" s="36" t="s">
        <v>26</v>
      </c>
      <c r="H33" s="36" t="s">
        <v>27</v>
      </c>
      <c r="I33" s="79"/>
    </row>
    <row r="34" spans="1:9" ht="31.5" x14ac:dyDescent="0.25">
      <c r="A34" s="18">
        <v>4742</v>
      </c>
      <c r="B34" s="19" t="s">
        <v>28</v>
      </c>
      <c r="C34" s="19" t="s">
        <v>13</v>
      </c>
      <c r="D34" s="18"/>
      <c r="E34" s="20"/>
      <c r="F34" s="21">
        <v>0.3263888888888889</v>
      </c>
      <c r="G34" s="21">
        <v>2.7777777777777776E-2</v>
      </c>
      <c r="H34" s="21">
        <f>G34+F34</f>
        <v>0.35416666666666669</v>
      </c>
      <c r="I34" s="19" t="s">
        <v>29</v>
      </c>
    </row>
    <row r="35" spans="1:9" ht="15.75" x14ac:dyDescent="0.25">
      <c r="A35" s="18">
        <v>1593784</v>
      </c>
      <c r="B35" s="39" t="s">
        <v>56</v>
      </c>
      <c r="C35" s="19" t="s">
        <v>53</v>
      </c>
      <c r="D35" s="18">
        <v>69</v>
      </c>
      <c r="E35" s="22">
        <v>6.25E-2</v>
      </c>
      <c r="F35" s="21">
        <f>E35+H34</f>
        <v>0.41666666666666669</v>
      </c>
      <c r="G35" s="21">
        <v>8.3333333333333329E-2</v>
      </c>
      <c r="H35" s="21">
        <f t="shared" ref="H35" si="1">G35+F35</f>
        <v>0.5</v>
      </c>
      <c r="I35" s="19" t="s">
        <v>57</v>
      </c>
    </row>
    <row r="36" spans="1:9" ht="15.75" x14ac:dyDescent="0.25">
      <c r="A36" s="18"/>
      <c r="B36" s="19"/>
      <c r="C36" s="19"/>
      <c r="D36" s="18"/>
      <c r="E36" s="22"/>
      <c r="F36" s="21">
        <f>E36+H35</f>
        <v>0.5</v>
      </c>
      <c r="G36" s="21">
        <v>4.1666666666666664E-2</v>
      </c>
      <c r="H36" s="21">
        <f>G36+F36</f>
        <v>0.54166666666666663</v>
      </c>
      <c r="I36" s="19" t="s">
        <v>68</v>
      </c>
    </row>
    <row r="37" spans="1:9" ht="31.5" x14ac:dyDescent="0.25">
      <c r="A37" s="18">
        <v>1593784</v>
      </c>
      <c r="B37" s="39" t="s">
        <v>56</v>
      </c>
      <c r="C37" s="39" t="s">
        <v>54</v>
      </c>
      <c r="D37" s="18">
        <v>23.6</v>
      </c>
      <c r="E37" s="67">
        <v>4.1666666666666664E-2</v>
      </c>
      <c r="F37" s="68">
        <f>E37+H36</f>
        <v>0.58333333333333326</v>
      </c>
      <c r="G37" s="21">
        <v>4.1666666666666664E-2</v>
      </c>
      <c r="H37" s="21">
        <f t="shared" ref="H37:H38" si="2">G37+F37</f>
        <v>0.62499999999999989</v>
      </c>
      <c r="I37" s="19" t="s">
        <v>57</v>
      </c>
    </row>
    <row r="38" spans="1:9" ht="31.5" x14ac:dyDescent="0.25">
      <c r="A38" s="18">
        <v>4742</v>
      </c>
      <c r="B38" s="19" t="s">
        <v>28</v>
      </c>
      <c r="C38" s="19" t="s">
        <v>13</v>
      </c>
      <c r="D38" s="18">
        <v>75</v>
      </c>
      <c r="E38" s="22">
        <v>7.2916666666666671E-2</v>
      </c>
      <c r="F38" s="21">
        <f t="shared" ref="F38" si="3">E38+H37</f>
        <v>0.69791666666666652</v>
      </c>
      <c r="G38" s="21">
        <v>4.1666666666666664E-2</v>
      </c>
      <c r="H38" s="21">
        <f t="shared" si="2"/>
        <v>0.73958333333333315</v>
      </c>
      <c r="I38" s="19" t="s">
        <v>30</v>
      </c>
    </row>
    <row r="39" spans="1:9" ht="15.75" x14ac:dyDescent="0.25">
      <c r="A39" s="23"/>
      <c r="B39" s="23"/>
      <c r="C39" s="23"/>
      <c r="D39" s="23"/>
      <c r="E39" s="23"/>
      <c r="F39" s="24"/>
      <c r="G39" s="23"/>
      <c r="H39" s="23"/>
      <c r="I39" s="23"/>
    </row>
    <row r="40" spans="1:9" ht="15.75" x14ac:dyDescent="0.25">
      <c r="A40" s="25" t="s">
        <v>31</v>
      </c>
      <c r="B40" s="26"/>
      <c r="C40" s="27">
        <f>SUM(E34:E38,G34:G38)</f>
        <v>0.41319444444444448</v>
      </c>
      <c r="D40" s="28"/>
      <c r="E40" s="28"/>
      <c r="F40" s="28"/>
      <c r="G40" s="28"/>
      <c r="H40" s="28"/>
      <c r="I40" s="28"/>
    </row>
    <row r="41" spans="1:9" ht="15.75" x14ac:dyDescent="0.25">
      <c r="A41" s="29" t="s">
        <v>32</v>
      </c>
      <c r="B41" s="30"/>
      <c r="C41" s="27">
        <f>SUM(E34:E38)</f>
        <v>0.17708333333333331</v>
      </c>
      <c r="D41" s="28"/>
      <c r="E41" s="28"/>
      <c r="G41" s="28"/>
      <c r="H41" s="28"/>
      <c r="I41" s="28"/>
    </row>
    <row r="42" spans="1:9" ht="15.75" x14ac:dyDescent="0.25">
      <c r="A42" s="29" t="s">
        <v>33</v>
      </c>
      <c r="B42" s="30"/>
      <c r="C42" s="27">
        <f>G34+G35+G38+G37</f>
        <v>0.19444444444444442</v>
      </c>
      <c r="D42" s="31"/>
      <c r="E42" s="31"/>
      <c r="F42" s="31"/>
      <c r="G42" s="28"/>
      <c r="H42" s="28"/>
      <c r="I42" s="28"/>
    </row>
    <row r="43" spans="1:9" ht="15.75" x14ac:dyDescent="0.25">
      <c r="A43" s="32" t="s">
        <v>69</v>
      </c>
      <c r="B43" s="33"/>
      <c r="C43" s="27">
        <f>G36</f>
        <v>4.1666666666666664E-2</v>
      </c>
      <c r="D43" s="31"/>
      <c r="E43" s="31"/>
      <c r="F43" s="31"/>
      <c r="H43" s="28"/>
      <c r="I43" s="28"/>
    </row>
  </sheetData>
  <mergeCells count="14">
    <mergeCell ref="C1:D1"/>
    <mergeCell ref="C2:D2"/>
    <mergeCell ref="I10:I11"/>
    <mergeCell ref="A10:A11"/>
    <mergeCell ref="B10:B11"/>
    <mergeCell ref="C10:C11"/>
    <mergeCell ref="D10:D11"/>
    <mergeCell ref="E10:H10"/>
    <mergeCell ref="I32:I33"/>
    <mergeCell ref="A32:A33"/>
    <mergeCell ref="B32:B33"/>
    <mergeCell ref="C32:C33"/>
    <mergeCell ref="D32:D33"/>
    <mergeCell ref="E32:H3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ВГЛ</vt:lpstr>
      <vt:lpstr>маршрут пример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2024-10-31T14:42:43Z</dcterms:modified>
</cp:coreProperties>
</file>