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2" r:id="rId1"/>
    <sheet name="Лист2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H5" i="2"/>
  <c r="H16" i="2" l="1"/>
  <c r="H17" i="2"/>
  <c r="H18" i="2"/>
  <c r="H19" i="2"/>
  <c r="H20" i="2"/>
  <c r="F16" i="2"/>
  <c r="H7" i="2"/>
  <c r="H9" i="2"/>
  <c r="H15" i="2"/>
  <c r="O2" i="2"/>
  <c r="F4" i="2"/>
  <c r="H4" i="2" s="1"/>
  <c r="F7" i="2"/>
  <c r="F8" i="2"/>
  <c r="H8" i="2" s="1"/>
  <c r="F9" i="2"/>
  <c r="F10" i="2"/>
  <c r="H10" i="2" s="1"/>
  <c r="F3" i="2"/>
  <c r="H3" i="2" s="1"/>
  <c r="H21" i="2"/>
  <c r="F28" i="2"/>
  <c r="H28" i="2" s="1"/>
  <c r="H23" i="2"/>
  <c r="G30" i="2"/>
  <c r="F11" i="2"/>
  <c r="H11" i="2" s="1"/>
  <c r="F12" i="2"/>
  <c r="H12" i="2" s="1"/>
  <c r="F13" i="2"/>
  <c r="H13" i="2" s="1"/>
  <c r="F14" i="2"/>
  <c r="H14" i="2" s="1"/>
  <c r="F15" i="2"/>
  <c r="F17" i="2"/>
  <c r="F18" i="2"/>
  <c r="F19" i="2"/>
  <c r="F20" i="2"/>
  <c r="F25" i="2"/>
  <c r="H25" i="2" s="1"/>
  <c r="F26" i="2"/>
  <c r="H26" i="2" s="1"/>
  <c r="F27" i="2"/>
  <c r="H27" i="2" s="1"/>
  <c r="F22" i="2"/>
  <c r="H22" i="2" s="1"/>
  <c r="F23" i="2"/>
  <c r="F24" i="2"/>
  <c r="F21" i="2"/>
  <c r="H30" i="2" l="1"/>
  <c r="F30" i="2"/>
</calcChain>
</file>

<file path=xl/sharedStrings.xml><?xml version="1.0" encoding="utf-8"?>
<sst xmlns="http://schemas.openxmlformats.org/spreadsheetml/2006/main" count="175" uniqueCount="96">
  <si>
    <t>№</t>
  </si>
  <si>
    <t>Наименование</t>
  </si>
  <si>
    <t xml:space="preserve">Туалетная бумага в рулонах 1-слойная (200 м.) </t>
  </si>
  <si>
    <t xml:space="preserve">Полотенца бумажные листовые ZZ (размер пачки Дсм.хШсм.хВсм. – 23х12х11) </t>
  </si>
  <si>
    <t>Салфетка хозяйственная из микрофибры универс 280г/м2 30х30 см желтая</t>
  </si>
  <si>
    <t>Салфетка хозяйственная из микрофибры универс 280г/м2 30х30 см синяя</t>
  </si>
  <si>
    <t>Салфетка хозяйственная из микрофибры универс 280г/м2 30х30 см красная</t>
  </si>
  <si>
    <t>Салфетка хозяйственная из микрофибры универс 280г/м2 30х30 см зеленая</t>
  </si>
  <si>
    <t>Универсальное моющее средство (концентрат)</t>
  </si>
  <si>
    <t>Средство для удаления сложных специфических загрязнений, таких как: остатки жевачки, клея, следы от резины (обувь) и т.д.</t>
  </si>
  <si>
    <t>Перчатки хозяйственные резиновые</t>
  </si>
  <si>
    <t>Средство для мытья стекол и зеркал. С антистатическим эффектом. На спиртовой основе (концентрат)</t>
  </si>
  <si>
    <t>Ед. изм.</t>
  </si>
  <si>
    <t>рул.</t>
  </si>
  <si>
    <t>шт.</t>
  </si>
  <si>
    <t>л.</t>
  </si>
  <si>
    <t>Цена с НДС, руб.</t>
  </si>
  <si>
    <t>Цена без НДС, руб.</t>
  </si>
  <si>
    <t>120л. Мешки д/мус в рул черн Практ (30мк) 20шт. в уп.</t>
  </si>
  <si>
    <t>уп.</t>
  </si>
  <si>
    <t>Требующиеся характеристики для бумажной продукции:</t>
  </si>
  <si>
    <t>Полотенца V-ZZ сложения:</t>
  </si>
  <si>
    <t>Вся поставляемая продукция должна быть сертифицирована, отвечать всем соответствующим нормам.</t>
  </si>
  <si>
    <t>Исполнитель обязан произвести полную поставку расходных материалов сразу после подписания договора на территорию завода.</t>
  </si>
  <si>
    <t xml:space="preserve">Бумага и полотенца должны быть хорошего качества, хорошо впитывающие (1-2 листа до полного впитывания воды), не рассыпающиеся при намокании, но хорошо растворимы в воде. Подача бумаги и полотенец из диспенсера должна быть удобной, свободной и быстрой. </t>
  </si>
  <si>
    <t>Критерий</t>
  </si>
  <si>
    <t>От</t>
  </si>
  <si>
    <t>До</t>
  </si>
  <si>
    <t>Плотность листа, г/м2</t>
  </si>
  <si>
    <t>40*</t>
  </si>
  <si>
    <t>Размер листа, мм</t>
  </si>
  <si>
    <t>230*230</t>
  </si>
  <si>
    <t>240*216</t>
  </si>
  <si>
    <t>% белизны</t>
  </si>
  <si>
    <t>Кол-во слоев</t>
  </si>
  <si>
    <t>Плотность листа г/м2</t>
  </si>
  <si>
    <t>Длина рулона/ширина листа</t>
  </si>
  <si>
    <t>200м/99мм</t>
  </si>
  <si>
    <t>500м/95мм</t>
  </si>
  <si>
    <t>Объект уборки</t>
  </si>
  <si>
    <t>Красткое описание средства</t>
  </si>
  <si>
    <t>Санитарные узлы</t>
  </si>
  <si>
    <t>Кафель, фаянс. Раковины, туалеты и т.д.</t>
  </si>
  <si>
    <r>
      <t xml:space="preserve">Отбеливание и дезинфекция поверхностей за счет активного хлора. </t>
    </r>
    <r>
      <rPr>
        <b/>
        <sz val="14"/>
        <color rgb="FF000000"/>
        <rFont val="Verdana"/>
        <family val="2"/>
        <charset val="204"/>
      </rPr>
      <t>Щелочное средство.</t>
    </r>
  </si>
  <si>
    <r>
      <t xml:space="preserve">Очистка поверхностей от минеральных загрязнений, накипи, мочевого камня. </t>
    </r>
    <r>
      <rPr>
        <b/>
        <sz val="14"/>
        <color rgb="FF000000"/>
        <rFont val="Verdana"/>
        <family val="2"/>
        <charset val="204"/>
      </rPr>
      <t>Кислотное средство.</t>
    </r>
  </si>
  <si>
    <t>Стекла/зеркала</t>
  </si>
  <si>
    <t>Очистка стекляных, зеркальных, кафельных и хромированных поверхностей. С антистатическим эффектом. На спиртовой основе</t>
  </si>
  <si>
    <t>Полы/стены/офисные поверхности</t>
  </si>
  <si>
    <t>Регулярная очистка водостойких поверхностей (линолеум, паркет, керамогранит и т.д.).</t>
  </si>
  <si>
    <t>Нейтральное средство.</t>
  </si>
  <si>
    <t>Специфические загрязнения</t>
  </si>
  <si>
    <t>Удаление сложных специфических загрязнений, таких как: остатки жевачки, клея, следы от резины (обувь) и т.д.</t>
  </si>
  <si>
    <t>*Допустимы альтернативы при убедительных аргументах (например: спец. технология производства или материалы, гарантирующие прочность во влажном состоянии, хорошую впитываемость, экологичность)</t>
  </si>
  <si>
    <t>Туалетная бумага:</t>
  </si>
  <si>
    <t>Моющие средства для уборки должны соответствовать требованиям ГОСТ Р 58394-2019</t>
  </si>
  <si>
    <t xml:space="preserve">На жидкое мыло обязательно необходимо предоставить сертификат соответствия, оно должно отвечать ГОСТу Р 52345-2005 и СанПину 1.2.681-97, быть безопасным для здоровья человека.  </t>
  </si>
  <si>
    <t>Перечень и количество необходимых материалов</t>
  </si>
  <si>
    <t>Салфетки хозяйственные из микрофибры универсальные должны быть плотностью не менее 280г/м2  и размером не менее чем 30х30 см</t>
  </si>
  <si>
    <t>Перчатки хозяйственные резиновые должны быть повышенной прочности, с хлопковым напылением</t>
  </si>
  <si>
    <t>Средство для мытья посуды Fairy</t>
  </si>
  <si>
    <t>Мешки для мусора на 240 литров Комус черные (ПВД, 65 мкм, в рулоне 10 штук, 85x130 см)</t>
  </si>
  <si>
    <t xml:space="preserve">Мешки для мусора на 60 л  черные (ПНД, 10 мкм, в рулоне 30 шт, 58х68 см) </t>
  </si>
  <si>
    <t xml:space="preserve">Губки для мытья посуды  поролоновые 95х65х30 мм </t>
  </si>
  <si>
    <t>Средство для чистки микроволновок Антижир для стеклокерамики 500 мл</t>
  </si>
  <si>
    <t>Салфетки бумажные 24x24 см белые 2-слойные 100 штук в упаковке</t>
  </si>
  <si>
    <t>Освежитель воздуха 300 мл (сухое распыление)</t>
  </si>
  <si>
    <t xml:space="preserve">Капсулы для посудомочной машины </t>
  </si>
  <si>
    <t>Стакан одноразовый Комус Стандарт пластиковый прозрачный 200 мл 100 штук в упаковке</t>
  </si>
  <si>
    <t xml:space="preserve">Универсальное чистящее средство Comet Океан 475 г </t>
  </si>
  <si>
    <t>105</t>
  </si>
  <si>
    <t>1229</t>
  </si>
  <si>
    <t>199</t>
  </si>
  <si>
    <t>Кол-во в месяц</t>
  </si>
  <si>
    <t>Кол-во в год</t>
  </si>
  <si>
    <t>кор.</t>
  </si>
  <si>
    <t>20</t>
  </si>
  <si>
    <t>240</t>
  </si>
  <si>
    <t>Итого:</t>
  </si>
  <si>
    <t>244</t>
  </si>
  <si>
    <t>Жидкое мыло (обычное) – 140 л.</t>
  </si>
  <si>
    <t>Средство для уборки санитарных помещений, гель (концентрат). Щелочное 5л</t>
  </si>
  <si>
    <t>Средство для уборки санитарных помещений, гель (концентрат). Кислотное 5 л</t>
  </si>
  <si>
    <t>Сумма за год без НДС, руб</t>
  </si>
  <si>
    <t xml:space="preserve">Образцы на тестирование </t>
  </si>
  <si>
    <t xml:space="preserve">Кол-во </t>
  </si>
  <si>
    <t xml:space="preserve">ДА </t>
  </si>
  <si>
    <t>пары</t>
  </si>
  <si>
    <t>НЕТ</t>
  </si>
  <si>
    <t>Жидкое мыло (обычное) – 5 л.</t>
  </si>
  <si>
    <t>1</t>
  </si>
  <si>
    <t>12</t>
  </si>
  <si>
    <t>569</t>
  </si>
  <si>
    <t>Жидкое мыло (обычное) – 1 л.</t>
  </si>
  <si>
    <t>10</t>
  </si>
  <si>
    <t>120</t>
  </si>
  <si>
    <t>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</si>
</sst>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"/>
  </numFmts>
  <fonts count="13" x14ac:knownFonts="1">
    <font>
      <sz val="11"/>
      <color theme="1"/>
      <name val="Calibri"/>
      <family val="2"/>
      <scheme val="minor"/>
    </font>
    <font>
      <sz val="10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b/>
      <sz val="14"/>
      <color rgb="FF000000"/>
      <name val="Verdana"/>
      <family val="2"/>
      <charset val="204"/>
    </font>
    <font>
      <b/>
      <sz val="11"/>
      <color rgb="FF000000"/>
      <name val="Verdana"/>
      <family val="2"/>
      <charset val="204"/>
    </font>
    <font>
      <b/>
      <sz val="12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7">
    <xf numFmtId="0" fontId="0" fillId="0" borderId="0" xfId="0"/>
    <xf numFmtId="49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2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left" wrapText="1"/>
    </xf>
    <xf numFmtId="0" fontId="11" fillId="2" borderId="1" xfId="1" applyFont="1" applyFill="1" applyBorder="1" applyAlignment="1">
      <alignment horizontal="left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2</xdr:col>
      <xdr:colOff>209550</xdr:colOff>
      <xdr:row>42</xdr:row>
      <xdr:rowOff>152400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67550"/>
          <a:ext cx="40671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2</xdr:col>
      <xdr:colOff>209550</xdr:colOff>
      <xdr:row>52</xdr:row>
      <xdr:rowOff>19050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050"/>
          <a:ext cx="40671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4</xdr:col>
      <xdr:colOff>781050</xdr:colOff>
      <xdr:row>77</xdr:row>
      <xdr:rowOff>104775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20300"/>
          <a:ext cx="6076950" cy="3667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B6" sqref="B5:K6"/>
    </sheetView>
  </sheetViews>
  <sheetFormatPr defaultRowHeight="12.75" x14ac:dyDescent="0.25"/>
  <cols>
    <col min="1" max="1" width="3.85546875" style="10" bestFit="1" customWidth="1"/>
    <col min="2" max="2" width="54" style="11" customWidth="1"/>
    <col min="3" max="3" width="6.42578125" style="11" customWidth="1"/>
    <col min="4" max="4" width="15.140625" style="11" customWidth="1"/>
    <col min="5" max="5" width="23.7109375" style="11" customWidth="1"/>
    <col min="6" max="6" width="18.28515625" style="11" customWidth="1"/>
    <col min="7" max="7" width="15.42578125" style="11" customWidth="1"/>
    <col min="8" max="8" width="23.42578125" style="6" customWidth="1"/>
    <col min="9" max="9" width="21" style="6" customWidth="1"/>
    <col min="10" max="10" width="8.7109375" style="6" bestFit="1" customWidth="1"/>
    <col min="11" max="11" width="8.7109375" style="6" customWidth="1"/>
    <col min="12" max="16384" width="9.140625" style="6"/>
  </cols>
  <sheetData>
    <row r="1" spans="1:15" ht="33" customHeight="1" x14ac:dyDescent="0.25">
      <c r="A1" s="21" t="s">
        <v>56</v>
      </c>
    </row>
    <row r="2" spans="1:15" ht="33.75" customHeight="1" x14ac:dyDescent="0.25">
      <c r="A2" s="2" t="s">
        <v>0</v>
      </c>
      <c r="B2" s="2" t="s">
        <v>1</v>
      </c>
      <c r="C2" s="2" t="s">
        <v>12</v>
      </c>
      <c r="D2" s="2" t="s">
        <v>72</v>
      </c>
      <c r="E2" s="2" t="s">
        <v>73</v>
      </c>
      <c r="F2" s="2" t="s">
        <v>17</v>
      </c>
      <c r="G2" s="2" t="s">
        <v>16</v>
      </c>
      <c r="H2" s="2" t="s">
        <v>82</v>
      </c>
      <c r="I2" s="2" t="s">
        <v>83</v>
      </c>
      <c r="J2" s="2" t="s">
        <v>84</v>
      </c>
      <c r="K2" s="2" t="s">
        <v>12</v>
      </c>
      <c r="L2" s="6">
        <v>0.4</v>
      </c>
      <c r="M2" s="6">
        <v>0.27</v>
      </c>
      <c r="N2" s="6">
        <v>0.5</v>
      </c>
      <c r="O2" s="6">
        <f>L2*M2*N2</f>
        <v>5.4000000000000006E-2</v>
      </c>
    </row>
    <row r="3" spans="1:15" x14ac:dyDescent="0.25">
      <c r="A3" s="9">
        <v>1</v>
      </c>
      <c r="B3" s="1" t="s">
        <v>2</v>
      </c>
      <c r="C3" s="3" t="s">
        <v>74</v>
      </c>
      <c r="D3" s="3" t="s">
        <v>75</v>
      </c>
      <c r="E3" s="3" t="s">
        <v>76</v>
      </c>
      <c r="F3" s="26">
        <f t="shared" ref="F3:F20" si="0">G3*10/12</f>
        <v>1024.1666666666667</v>
      </c>
      <c r="G3" s="3" t="s">
        <v>70</v>
      </c>
      <c r="H3" s="30">
        <f>F3*E3</f>
        <v>245800.00000000003</v>
      </c>
      <c r="I3" s="36" t="s">
        <v>85</v>
      </c>
      <c r="J3" s="10">
        <v>1</v>
      </c>
      <c r="K3" s="30" t="s">
        <v>13</v>
      </c>
    </row>
    <row r="4" spans="1:15" ht="25.5" x14ac:dyDescent="0.25">
      <c r="A4" s="9">
        <v>2</v>
      </c>
      <c r="B4" s="1" t="s">
        <v>3</v>
      </c>
      <c r="C4" s="3" t="s">
        <v>74</v>
      </c>
      <c r="D4" s="3" t="s">
        <v>75</v>
      </c>
      <c r="E4" s="3" t="s">
        <v>76</v>
      </c>
      <c r="F4" s="28">
        <f t="shared" si="0"/>
        <v>165.83333333333334</v>
      </c>
      <c r="G4" s="3" t="s">
        <v>71</v>
      </c>
      <c r="H4" s="30">
        <f>F4*E4</f>
        <v>39800</v>
      </c>
      <c r="I4" s="37" t="s">
        <v>85</v>
      </c>
      <c r="J4" s="38">
        <v>1</v>
      </c>
      <c r="K4" s="30" t="s">
        <v>19</v>
      </c>
    </row>
    <row r="5" spans="1:15" x14ac:dyDescent="0.25">
      <c r="A5" s="9"/>
      <c r="B5" s="41" t="s">
        <v>88</v>
      </c>
      <c r="C5" s="42" t="s">
        <v>14</v>
      </c>
      <c r="D5" s="42" t="s">
        <v>89</v>
      </c>
      <c r="E5" s="42" t="s">
        <v>90</v>
      </c>
      <c r="F5" s="43">
        <v>474.16</v>
      </c>
      <c r="G5" s="42" t="s">
        <v>91</v>
      </c>
      <c r="H5" s="44">
        <f>F5*12</f>
        <v>5689.92</v>
      </c>
      <c r="I5" s="45" t="s">
        <v>85</v>
      </c>
      <c r="J5" s="46">
        <v>1</v>
      </c>
      <c r="K5" s="44" t="s">
        <v>14</v>
      </c>
    </row>
    <row r="6" spans="1:15" x14ac:dyDescent="0.25">
      <c r="A6" s="9"/>
      <c r="B6" s="41" t="s">
        <v>92</v>
      </c>
      <c r="C6" s="42" t="s">
        <v>14</v>
      </c>
      <c r="D6" s="42" t="s">
        <v>93</v>
      </c>
      <c r="E6" s="42" t="s">
        <v>94</v>
      </c>
      <c r="F6" s="43">
        <v>129.16</v>
      </c>
      <c r="G6" s="42" t="s">
        <v>95</v>
      </c>
      <c r="H6" s="44">
        <f>F6*12</f>
        <v>1549.92</v>
      </c>
      <c r="I6" s="45" t="s">
        <v>85</v>
      </c>
      <c r="J6" s="46">
        <v>1</v>
      </c>
      <c r="K6" s="44" t="s">
        <v>14</v>
      </c>
    </row>
    <row r="7" spans="1:15" x14ac:dyDescent="0.25">
      <c r="A7" s="9">
        <v>3</v>
      </c>
      <c r="B7" s="34" t="s">
        <v>79</v>
      </c>
      <c r="C7" s="35" t="s">
        <v>14</v>
      </c>
      <c r="D7" s="35" t="s">
        <v>75</v>
      </c>
      <c r="E7" s="35" t="s">
        <v>76</v>
      </c>
      <c r="F7" s="28">
        <f t="shared" si="0"/>
        <v>203.33333333333334</v>
      </c>
      <c r="G7" s="35" t="s">
        <v>78</v>
      </c>
      <c r="H7" s="30">
        <f>F7*12</f>
        <v>2440</v>
      </c>
      <c r="I7" s="37" t="s">
        <v>85</v>
      </c>
      <c r="J7" s="38">
        <v>1</v>
      </c>
      <c r="K7" s="30" t="s">
        <v>14</v>
      </c>
    </row>
    <row r="8" spans="1:15" ht="25.5" x14ac:dyDescent="0.25">
      <c r="A8" s="9">
        <v>4</v>
      </c>
      <c r="B8" s="1" t="s">
        <v>61</v>
      </c>
      <c r="C8" s="3" t="s">
        <v>13</v>
      </c>
      <c r="D8" s="3" t="s">
        <v>75</v>
      </c>
      <c r="E8" s="3" t="s">
        <v>76</v>
      </c>
      <c r="F8" s="28">
        <f t="shared" si="0"/>
        <v>87.5</v>
      </c>
      <c r="G8" s="3" t="s">
        <v>69</v>
      </c>
      <c r="H8" s="30">
        <f>F8*E8</f>
        <v>21000</v>
      </c>
      <c r="I8" s="37" t="s">
        <v>85</v>
      </c>
      <c r="J8" s="38">
        <v>1</v>
      </c>
      <c r="K8" s="30" t="s">
        <v>13</v>
      </c>
    </row>
    <row r="9" spans="1:15" ht="25.5" x14ac:dyDescent="0.25">
      <c r="A9" s="9">
        <v>5</v>
      </c>
      <c r="B9" s="4" t="s">
        <v>18</v>
      </c>
      <c r="C9" s="7" t="s">
        <v>13</v>
      </c>
      <c r="D9" s="7">
        <v>20</v>
      </c>
      <c r="E9" s="7">
        <v>240</v>
      </c>
      <c r="F9" s="28">
        <f t="shared" si="0"/>
        <v>56.75</v>
      </c>
      <c r="G9" s="3">
        <v>68.099999999999994</v>
      </c>
      <c r="H9" s="30">
        <f>F9*E9</f>
        <v>13620</v>
      </c>
      <c r="I9" s="37" t="s">
        <v>85</v>
      </c>
      <c r="J9" s="38">
        <v>1</v>
      </c>
      <c r="K9" s="30" t="s">
        <v>13</v>
      </c>
    </row>
    <row r="10" spans="1:15" ht="30" x14ac:dyDescent="0.25">
      <c r="A10" s="9">
        <v>6</v>
      </c>
      <c r="B10" s="22" t="s">
        <v>60</v>
      </c>
      <c r="C10" s="7" t="s">
        <v>13</v>
      </c>
      <c r="D10" s="7">
        <v>10</v>
      </c>
      <c r="E10" s="7">
        <v>120</v>
      </c>
      <c r="F10" s="28">
        <f>G10*10/12</f>
        <v>159.16666666666666</v>
      </c>
      <c r="G10" s="7">
        <v>191</v>
      </c>
      <c r="H10" s="30">
        <f>F10*E10</f>
        <v>19100</v>
      </c>
      <c r="I10" s="37" t="s">
        <v>85</v>
      </c>
      <c r="J10" s="38">
        <v>1</v>
      </c>
      <c r="K10" s="30" t="s">
        <v>13</v>
      </c>
    </row>
    <row r="11" spans="1:15" ht="25.5" x14ac:dyDescent="0.25">
      <c r="A11" s="9">
        <v>7</v>
      </c>
      <c r="B11" s="4" t="s">
        <v>6</v>
      </c>
      <c r="C11" s="8" t="s">
        <v>14</v>
      </c>
      <c r="D11" s="8">
        <v>1</v>
      </c>
      <c r="E11" s="8">
        <v>6</v>
      </c>
      <c r="F11" s="26">
        <f t="shared" si="0"/>
        <v>35.416666666666664</v>
      </c>
      <c r="G11" s="8">
        <v>42.5</v>
      </c>
      <c r="H11" s="30">
        <f>F11*6</f>
        <v>212.5</v>
      </c>
      <c r="I11" s="38" t="s">
        <v>87</v>
      </c>
      <c r="J11" s="30"/>
      <c r="K11" s="30"/>
    </row>
    <row r="12" spans="1:15" ht="25.5" x14ac:dyDescent="0.25">
      <c r="A12" s="9">
        <v>8</v>
      </c>
      <c r="B12" s="4" t="s">
        <v>5</v>
      </c>
      <c r="C12" s="8" t="s">
        <v>14</v>
      </c>
      <c r="D12" s="8">
        <v>1</v>
      </c>
      <c r="E12" s="8">
        <v>6</v>
      </c>
      <c r="F12" s="26">
        <f t="shared" si="0"/>
        <v>35.416666666666664</v>
      </c>
      <c r="G12" s="8">
        <v>42.5</v>
      </c>
      <c r="H12" s="30">
        <f>F12*6</f>
        <v>212.5</v>
      </c>
      <c r="I12" s="38" t="s">
        <v>87</v>
      </c>
      <c r="J12" s="30"/>
      <c r="K12" s="30"/>
    </row>
    <row r="13" spans="1:15" ht="25.5" x14ac:dyDescent="0.25">
      <c r="A13" s="9">
        <v>9</v>
      </c>
      <c r="B13" s="4" t="s">
        <v>4</v>
      </c>
      <c r="C13" s="8" t="s">
        <v>14</v>
      </c>
      <c r="D13" s="8">
        <v>1</v>
      </c>
      <c r="E13" s="8">
        <v>6</v>
      </c>
      <c r="F13" s="26">
        <f t="shared" si="0"/>
        <v>35.416666666666664</v>
      </c>
      <c r="G13" s="8">
        <v>42.5</v>
      </c>
      <c r="H13" s="30">
        <f>F13*E13</f>
        <v>212.5</v>
      </c>
      <c r="I13" s="38" t="s">
        <v>87</v>
      </c>
      <c r="J13" s="30"/>
      <c r="K13" s="30"/>
    </row>
    <row r="14" spans="1:15" ht="25.5" x14ac:dyDescent="0.25">
      <c r="A14" s="9">
        <v>10</v>
      </c>
      <c r="B14" s="4" t="s">
        <v>7</v>
      </c>
      <c r="C14" s="8" t="s">
        <v>14</v>
      </c>
      <c r="D14" s="8">
        <v>1</v>
      </c>
      <c r="E14" s="8">
        <v>6</v>
      </c>
      <c r="F14" s="26">
        <f t="shared" si="0"/>
        <v>35.416666666666664</v>
      </c>
      <c r="G14" s="8">
        <v>42.5</v>
      </c>
      <c r="H14" s="30">
        <f>F14*E14</f>
        <v>212.5</v>
      </c>
      <c r="I14" s="38" t="s">
        <v>87</v>
      </c>
      <c r="J14" s="30"/>
      <c r="K14" s="30"/>
    </row>
    <row r="15" spans="1:15" x14ac:dyDescent="0.25">
      <c r="A15" s="9">
        <v>11</v>
      </c>
      <c r="B15" s="4" t="s">
        <v>10</v>
      </c>
      <c r="C15" s="8" t="s">
        <v>14</v>
      </c>
      <c r="D15" s="8">
        <v>1</v>
      </c>
      <c r="E15" s="8">
        <v>6</v>
      </c>
      <c r="F15" s="26">
        <f t="shared" si="0"/>
        <v>35.416666666666664</v>
      </c>
      <c r="G15" s="8">
        <v>42.5</v>
      </c>
      <c r="H15" s="30">
        <f>F15*E15</f>
        <v>212.5</v>
      </c>
      <c r="I15" s="37" t="s">
        <v>85</v>
      </c>
      <c r="J15" s="38">
        <v>2</v>
      </c>
      <c r="K15" s="30" t="s">
        <v>86</v>
      </c>
    </row>
    <row r="16" spans="1:15" ht="25.5" x14ac:dyDescent="0.25">
      <c r="A16" s="9">
        <v>12</v>
      </c>
      <c r="B16" s="5" t="s">
        <v>80</v>
      </c>
      <c r="C16" s="9" t="s">
        <v>15</v>
      </c>
      <c r="D16" s="9">
        <v>1</v>
      </c>
      <c r="E16" s="9">
        <v>12</v>
      </c>
      <c r="F16" s="26">
        <f t="shared" si="0"/>
        <v>498.33333333333331</v>
      </c>
      <c r="G16" s="9">
        <v>598</v>
      </c>
      <c r="H16" s="30">
        <f>G16*E16</f>
        <v>7176</v>
      </c>
      <c r="I16" s="37" t="s">
        <v>85</v>
      </c>
      <c r="J16" s="38">
        <v>1</v>
      </c>
      <c r="K16" s="30" t="s">
        <v>14</v>
      </c>
    </row>
    <row r="17" spans="1:11" ht="25.5" x14ac:dyDescent="0.25">
      <c r="A17" s="9">
        <v>13</v>
      </c>
      <c r="B17" s="5" t="s">
        <v>81</v>
      </c>
      <c r="C17" s="9" t="s">
        <v>15</v>
      </c>
      <c r="D17" s="9">
        <v>1</v>
      </c>
      <c r="E17" s="9">
        <v>12</v>
      </c>
      <c r="F17" s="26">
        <f t="shared" si="0"/>
        <v>498.33333333333331</v>
      </c>
      <c r="G17" s="9">
        <v>598</v>
      </c>
      <c r="H17" s="30">
        <f>F17*E17</f>
        <v>5980</v>
      </c>
      <c r="I17" s="37" t="s">
        <v>85</v>
      </c>
      <c r="J17" s="38">
        <v>1</v>
      </c>
      <c r="K17" s="30" t="s">
        <v>14</v>
      </c>
    </row>
    <row r="18" spans="1:11" ht="38.25" x14ac:dyDescent="0.25">
      <c r="A18" s="9">
        <v>14</v>
      </c>
      <c r="B18" s="5" t="s">
        <v>11</v>
      </c>
      <c r="C18" s="9" t="s">
        <v>15</v>
      </c>
      <c r="D18" s="9">
        <v>1</v>
      </c>
      <c r="E18" s="9">
        <v>6</v>
      </c>
      <c r="F18" s="26">
        <f t="shared" si="0"/>
        <v>53.583333333333336</v>
      </c>
      <c r="G18" s="9">
        <v>64.3</v>
      </c>
      <c r="H18" s="30">
        <f>F18*E18</f>
        <v>321.5</v>
      </c>
      <c r="I18" s="37" t="s">
        <v>85</v>
      </c>
      <c r="J18" s="38">
        <v>1</v>
      </c>
      <c r="K18" s="30" t="s">
        <v>14</v>
      </c>
    </row>
    <row r="19" spans="1:11" x14ac:dyDescent="0.25">
      <c r="A19" s="9">
        <v>15</v>
      </c>
      <c r="B19" s="5" t="s">
        <v>8</v>
      </c>
      <c r="C19" s="9" t="s">
        <v>15</v>
      </c>
      <c r="D19" s="9">
        <v>1</v>
      </c>
      <c r="E19" s="9">
        <v>12</v>
      </c>
      <c r="F19" s="26">
        <f t="shared" si="0"/>
        <v>364.16666666666669</v>
      </c>
      <c r="G19" s="9">
        <v>437</v>
      </c>
      <c r="H19" s="30">
        <f>F19*E19</f>
        <v>4370</v>
      </c>
      <c r="I19" s="37" t="s">
        <v>85</v>
      </c>
      <c r="J19" s="38">
        <v>1</v>
      </c>
      <c r="K19" s="30" t="s">
        <v>14</v>
      </c>
    </row>
    <row r="20" spans="1:11" ht="38.25" x14ac:dyDescent="0.25">
      <c r="A20" s="9">
        <v>16</v>
      </c>
      <c r="B20" s="5" t="s">
        <v>9</v>
      </c>
      <c r="C20" s="9" t="s">
        <v>15</v>
      </c>
      <c r="D20" s="9">
        <v>1</v>
      </c>
      <c r="E20" s="9">
        <v>12</v>
      </c>
      <c r="F20" s="26">
        <f t="shared" si="0"/>
        <v>364.16666666666669</v>
      </c>
      <c r="G20" s="9">
        <v>437</v>
      </c>
      <c r="H20" s="30">
        <f>G20*E20</f>
        <v>5244</v>
      </c>
      <c r="I20" s="37" t="s">
        <v>85</v>
      </c>
      <c r="J20" s="38">
        <v>1</v>
      </c>
      <c r="K20" s="30" t="s">
        <v>14</v>
      </c>
    </row>
    <row r="21" spans="1:11" ht="15" x14ac:dyDescent="0.25">
      <c r="A21" s="9">
        <v>17</v>
      </c>
      <c r="B21" s="22" t="s">
        <v>59</v>
      </c>
      <c r="C21" s="9" t="s">
        <v>14</v>
      </c>
      <c r="D21" s="9">
        <v>2</v>
      </c>
      <c r="E21" s="9">
        <v>24</v>
      </c>
      <c r="F21" s="26">
        <f>G21*10/12</f>
        <v>149.16666666666666</v>
      </c>
      <c r="G21" s="9">
        <v>179</v>
      </c>
      <c r="H21" s="30">
        <f>G21*24</f>
        <v>4296</v>
      </c>
      <c r="I21" s="38" t="s">
        <v>87</v>
      </c>
      <c r="J21" s="38"/>
      <c r="K21" s="30"/>
    </row>
    <row r="22" spans="1:11" ht="30" x14ac:dyDescent="0.25">
      <c r="A22" s="9">
        <v>18</v>
      </c>
      <c r="B22" s="22" t="s">
        <v>67</v>
      </c>
      <c r="C22" s="9" t="s">
        <v>19</v>
      </c>
      <c r="D22" s="9">
        <v>60</v>
      </c>
      <c r="E22" s="9">
        <v>720</v>
      </c>
      <c r="F22" s="26">
        <f t="shared" ref="F22:F28" si="1">G22*10/12</f>
        <v>157.5</v>
      </c>
      <c r="G22" s="26">
        <v>189</v>
      </c>
      <c r="H22" s="30">
        <f>F22*E22</f>
        <v>113400</v>
      </c>
      <c r="I22" s="37" t="s">
        <v>85</v>
      </c>
      <c r="J22" s="38">
        <v>1</v>
      </c>
      <c r="K22" s="30" t="s">
        <v>19</v>
      </c>
    </row>
    <row r="23" spans="1:11" ht="15" x14ac:dyDescent="0.25">
      <c r="A23" s="9">
        <v>19</v>
      </c>
      <c r="B23" s="23" t="s">
        <v>62</v>
      </c>
      <c r="C23" s="9" t="s">
        <v>19</v>
      </c>
      <c r="D23" s="9">
        <v>2</v>
      </c>
      <c r="E23" s="9">
        <v>24</v>
      </c>
      <c r="F23" s="26">
        <f t="shared" si="1"/>
        <v>45.166666666666664</v>
      </c>
      <c r="G23" s="26">
        <v>54.2</v>
      </c>
      <c r="H23" s="30">
        <f>G23*24</f>
        <v>1300.8000000000002</v>
      </c>
      <c r="I23" s="37" t="s">
        <v>85</v>
      </c>
      <c r="J23" s="38">
        <v>1</v>
      </c>
      <c r="K23" s="30" t="s">
        <v>19</v>
      </c>
    </row>
    <row r="24" spans="1:11" ht="15" x14ac:dyDescent="0.25">
      <c r="A24" s="9">
        <v>20</v>
      </c>
      <c r="B24" s="23" t="s">
        <v>68</v>
      </c>
      <c r="C24" s="9" t="s">
        <v>14</v>
      </c>
      <c r="D24" s="9">
        <v>3</v>
      </c>
      <c r="E24" s="9">
        <v>36</v>
      </c>
      <c r="F24" s="26">
        <f t="shared" si="1"/>
        <v>107.5</v>
      </c>
      <c r="G24" s="26">
        <v>129</v>
      </c>
      <c r="H24" s="30"/>
      <c r="I24" s="37" t="s">
        <v>85</v>
      </c>
      <c r="J24" s="38"/>
      <c r="K24" s="30"/>
    </row>
    <row r="25" spans="1:11" ht="30" x14ac:dyDescent="0.25">
      <c r="A25" s="9">
        <v>21</v>
      </c>
      <c r="B25" s="22" t="s">
        <v>63</v>
      </c>
      <c r="C25" s="9" t="s">
        <v>14</v>
      </c>
      <c r="D25" s="9">
        <v>2</v>
      </c>
      <c r="E25" s="9">
        <v>24</v>
      </c>
      <c r="F25" s="26">
        <f>G25*10/12</f>
        <v>140.83333333333334</v>
      </c>
      <c r="G25" s="26">
        <v>169</v>
      </c>
      <c r="H25" s="30">
        <f>F25*E25</f>
        <v>3380</v>
      </c>
      <c r="I25" s="37" t="s">
        <v>85</v>
      </c>
      <c r="J25" s="38">
        <v>1</v>
      </c>
      <c r="K25" s="30" t="s">
        <v>19</v>
      </c>
    </row>
    <row r="26" spans="1:11" ht="30" x14ac:dyDescent="0.25">
      <c r="A26" s="9">
        <v>22</v>
      </c>
      <c r="B26" s="23" t="s">
        <v>64</v>
      </c>
      <c r="C26" s="9" t="s">
        <v>19</v>
      </c>
      <c r="D26" s="9">
        <v>300</v>
      </c>
      <c r="E26" s="9">
        <v>3600</v>
      </c>
      <c r="F26" s="26">
        <f t="shared" si="1"/>
        <v>45.083333333333336</v>
      </c>
      <c r="G26" s="26">
        <v>54.1</v>
      </c>
      <c r="H26" s="30">
        <f>F26*E26</f>
        <v>162300</v>
      </c>
      <c r="I26" s="37" t="s">
        <v>85</v>
      </c>
      <c r="J26" s="38">
        <v>1</v>
      </c>
      <c r="K26" s="30" t="s">
        <v>19</v>
      </c>
    </row>
    <row r="27" spans="1:11" ht="15" x14ac:dyDescent="0.25">
      <c r="A27" s="9">
        <v>23</v>
      </c>
      <c r="B27" s="23" t="s">
        <v>65</v>
      </c>
      <c r="C27" s="9" t="s">
        <v>14</v>
      </c>
      <c r="D27" s="9">
        <v>10</v>
      </c>
      <c r="E27" s="9">
        <v>120</v>
      </c>
      <c r="F27" s="26">
        <f t="shared" si="1"/>
        <v>88.333333333333329</v>
      </c>
      <c r="G27" s="26">
        <v>106</v>
      </c>
      <c r="H27" s="30">
        <f>F27*E27</f>
        <v>10600</v>
      </c>
      <c r="I27" s="37" t="s">
        <v>85</v>
      </c>
      <c r="J27" s="38">
        <v>1</v>
      </c>
      <c r="K27" s="30" t="s">
        <v>14</v>
      </c>
    </row>
    <row r="28" spans="1:11" ht="15" x14ac:dyDescent="0.25">
      <c r="A28" s="9">
        <v>24</v>
      </c>
      <c r="B28" s="23" t="s">
        <v>66</v>
      </c>
      <c r="C28" s="9" t="s">
        <v>19</v>
      </c>
      <c r="D28" s="9">
        <v>1</v>
      </c>
      <c r="E28" s="9">
        <v>24</v>
      </c>
      <c r="F28" s="26">
        <f t="shared" si="1"/>
        <v>1658.3333333333333</v>
      </c>
      <c r="G28" s="26">
        <v>1990</v>
      </c>
      <c r="H28" s="30">
        <f>F28*E28</f>
        <v>39800</v>
      </c>
      <c r="I28" s="37" t="s">
        <v>85</v>
      </c>
      <c r="J28" s="38">
        <v>1</v>
      </c>
      <c r="K28" s="30" t="s">
        <v>19</v>
      </c>
    </row>
    <row r="29" spans="1:11" ht="15" x14ac:dyDescent="0.25">
      <c r="A29" s="27"/>
      <c r="B29" s="23"/>
      <c r="C29" s="27"/>
      <c r="D29" s="27"/>
      <c r="E29" s="27"/>
      <c r="F29" s="26"/>
      <c r="G29" s="26"/>
      <c r="H29" s="30"/>
      <c r="I29" s="30"/>
      <c r="J29" s="30"/>
      <c r="K29" s="30"/>
    </row>
    <row r="30" spans="1:11" ht="15" x14ac:dyDescent="0.25">
      <c r="A30" s="27"/>
      <c r="B30" s="23"/>
      <c r="C30" s="27"/>
      <c r="D30" s="27"/>
      <c r="E30" s="29" t="s">
        <v>77</v>
      </c>
      <c r="F30" s="31">
        <f>SUM(F3:F29)</f>
        <v>6647.6533333333327</v>
      </c>
      <c r="G30" s="32">
        <f>SUM(G3:G29)</f>
        <v>5476.1999999999989</v>
      </c>
      <c r="H30" s="33">
        <f>SUM(H3:H28)</f>
        <v>708230.6399999999</v>
      </c>
      <c r="I30" s="30"/>
      <c r="J30" s="30"/>
      <c r="K30" s="30"/>
    </row>
    <row r="31" spans="1:11" ht="15" x14ac:dyDescent="0.25">
      <c r="A31" s="27"/>
      <c r="B31" s="24"/>
      <c r="C31" s="25"/>
      <c r="D31" s="25"/>
      <c r="E31" s="25"/>
      <c r="F31" s="25"/>
      <c r="G31" s="25"/>
    </row>
    <row r="32" spans="1:11" x14ac:dyDescent="0.25">
      <c r="A32" s="13" t="s">
        <v>22</v>
      </c>
    </row>
    <row r="33" spans="1:1" x14ac:dyDescent="0.25">
      <c r="A33" s="13" t="s">
        <v>23</v>
      </c>
    </row>
    <row r="34" spans="1:1" x14ac:dyDescent="0.25">
      <c r="A34" s="13" t="s">
        <v>24</v>
      </c>
    </row>
    <row r="35" spans="1:1" x14ac:dyDescent="0.25">
      <c r="A35" s="13"/>
    </row>
    <row r="36" spans="1:1" x14ac:dyDescent="0.25">
      <c r="A36" s="13" t="s">
        <v>20</v>
      </c>
    </row>
    <row r="37" spans="1:1" x14ac:dyDescent="0.25">
      <c r="A37" s="13" t="s">
        <v>21</v>
      </c>
    </row>
    <row r="43" spans="1:1" ht="15.75" customHeight="1" x14ac:dyDescent="0.25"/>
    <row r="44" spans="1:1" x14ac:dyDescent="0.25">
      <c r="A44" s="13" t="s">
        <v>52</v>
      </c>
    </row>
    <row r="45" spans="1:1" x14ac:dyDescent="0.25">
      <c r="A45" s="13" t="s">
        <v>53</v>
      </c>
    </row>
    <row r="54" spans="1:1" x14ac:dyDescent="0.25">
      <c r="A54" s="13" t="s">
        <v>55</v>
      </c>
    </row>
    <row r="55" spans="1:1" x14ac:dyDescent="0.25">
      <c r="A55" s="13" t="s">
        <v>54</v>
      </c>
    </row>
    <row r="79" spans="1:1" x14ac:dyDescent="0.25">
      <c r="A79" s="13" t="s">
        <v>57</v>
      </c>
    </row>
    <row r="80" spans="1:1" x14ac:dyDescent="0.25">
      <c r="A80" s="13" t="s">
        <v>58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G16" sqref="G16"/>
    </sheetView>
  </sheetViews>
  <sheetFormatPr defaultRowHeight="15" x14ac:dyDescent="0.25"/>
  <cols>
    <col min="1" max="1" width="29.7109375" style="12" customWidth="1"/>
    <col min="2" max="3" width="15.5703125" style="12" customWidth="1"/>
    <col min="4" max="4" width="9.140625" style="12"/>
    <col min="5" max="5" width="6.85546875" style="12" customWidth="1"/>
    <col min="6" max="6" width="27.42578125" style="12" customWidth="1"/>
    <col min="7" max="7" width="56.7109375" style="12" customWidth="1"/>
    <col min="8" max="16384" width="9.140625" style="12"/>
  </cols>
  <sheetData>
    <row r="1" spans="1:7" x14ac:dyDescent="0.25">
      <c r="A1" s="14" t="s">
        <v>25</v>
      </c>
      <c r="B1" s="14" t="s">
        <v>26</v>
      </c>
      <c r="C1" s="14" t="s">
        <v>27</v>
      </c>
    </row>
    <row r="2" spans="1:7" x14ac:dyDescent="0.25">
      <c r="A2" s="15" t="s">
        <v>28</v>
      </c>
      <c r="B2" s="16" t="s">
        <v>29</v>
      </c>
      <c r="C2" s="16">
        <v>45</v>
      </c>
    </row>
    <row r="3" spans="1:7" x14ac:dyDescent="0.25">
      <c r="A3" s="15" t="s">
        <v>30</v>
      </c>
      <c r="B3" s="16" t="s">
        <v>31</v>
      </c>
      <c r="C3" s="16" t="s">
        <v>32</v>
      </c>
    </row>
    <row r="4" spans="1:7" x14ac:dyDescent="0.25">
      <c r="A4" s="15" t="s">
        <v>33</v>
      </c>
      <c r="B4" s="16">
        <v>60</v>
      </c>
      <c r="C4" s="16">
        <v>100</v>
      </c>
    </row>
    <row r="5" spans="1:7" x14ac:dyDescent="0.25">
      <c r="A5" s="15" t="s">
        <v>34</v>
      </c>
      <c r="B5" s="16">
        <v>1</v>
      </c>
      <c r="C5" s="16">
        <v>2</v>
      </c>
    </row>
    <row r="7" spans="1:7" x14ac:dyDescent="0.25">
      <c r="A7" s="14" t="s">
        <v>25</v>
      </c>
      <c r="B7" s="14" t="s">
        <v>26</v>
      </c>
      <c r="C7" s="14" t="s">
        <v>27</v>
      </c>
    </row>
    <row r="8" spans="1:7" x14ac:dyDescent="0.25">
      <c r="A8" s="15" t="s">
        <v>35</v>
      </c>
      <c r="B8" s="15">
        <v>26.5</v>
      </c>
      <c r="C8" s="15">
        <v>35</v>
      </c>
    </row>
    <row r="9" spans="1:7" ht="30" x14ac:dyDescent="0.25">
      <c r="A9" s="15" t="s">
        <v>36</v>
      </c>
      <c r="B9" s="15" t="s">
        <v>37</v>
      </c>
      <c r="C9" s="15" t="s">
        <v>38</v>
      </c>
    </row>
    <row r="10" spans="1:7" x14ac:dyDescent="0.25">
      <c r="A10" s="15" t="s">
        <v>33</v>
      </c>
      <c r="B10" s="15">
        <v>60</v>
      </c>
      <c r="C10" s="15">
        <v>100</v>
      </c>
    </row>
    <row r="11" spans="1:7" x14ac:dyDescent="0.25">
      <c r="A11" s="15" t="s">
        <v>34</v>
      </c>
      <c r="B11" s="15">
        <v>1</v>
      </c>
      <c r="C11" s="15">
        <v>2</v>
      </c>
    </row>
    <row r="12" spans="1:7" x14ac:dyDescent="0.25">
      <c r="E12" s="17" t="s">
        <v>0</v>
      </c>
      <c r="F12" s="17" t="s">
        <v>39</v>
      </c>
      <c r="G12" s="17" t="s">
        <v>40</v>
      </c>
    </row>
    <row r="13" spans="1:7" x14ac:dyDescent="0.25">
      <c r="E13" s="39">
        <v>1</v>
      </c>
      <c r="F13" s="40" t="s">
        <v>41</v>
      </c>
      <c r="G13" s="18" t="s">
        <v>42</v>
      </c>
    </row>
    <row r="14" spans="1:7" ht="50.25" x14ac:dyDescent="0.25">
      <c r="E14" s="39"/>
      <c r="F14" s="40"/>
      <c r="G14" s="18" t="s">
        <v>43</v>
      </c>
    </row>
    <row r="15" spans="1:7" x14ac:dyDescent="0.25">
      <c r="E15" s="39">
        <v>2</v>
      </c>
      <c r="F15" s="40" t="s">
        <v>41</v>
      </c>
      <c r="G15" s="18" t="s">
        <v>42</v>
      </c>
    </row>
    <row r="16" spans="1:7" ht="46.5" x14ac:dyDescent="0.25">
      <c r="E16" s="39"/>
      <c r="F16" s="40"/>
      <c r="G16" s="18" t="s">
        <v>44</v>
      </c>
    </row>
    <row r="17" spans="5:7" ht="57" x14ac:dyDescent="0.25">
      <c r="E17" s="19">
        <v>3</v>
      </c>
      <c r="F17" s="18" t="s">
        <v>45</v>
      </c>
      <c r="G17" s="18" t="s">
        <v>46</v>
      </c>
    </row>
    <row r="18" spans="5:7" ht="28.5" x14ac:dyDescent="0.25">
      <c r="E18" s="39">
        <v>4</v>
      </c>
      <c r="F18" s="40" t="s">
        <v>47</v>
      </c>
      <c r="G18" s="18" t="s">
        <v>48</v>
      </c>
    </row>
    <row r="19" spans="5:7" ht="18" x14ac:dyDescent="0.25">
      <c r="E19" s="39"/>
      <c r="F19" s="40"/>
      <c r="G19" s="20" t="s">
        <v>49</v>
      </c>
    </row>
    <row r="20" spans="5:7" ht="42.75" x14ac:dyDescent="0.25">
      <c r="E20" s="19">
        <v>5</v>
      </c>
      <c r="F20" s="18" t="s">
        <v>50</v>
      </c>
      <c r="G20" s="18" t="s">
        <v>51</v>
      </c>
    </row>
  </sheetData>
  <mergeCells count="6">
    <mergeCell ref="E13:E14"/>
    <mergeCell ref="F13:F14"/>
    <mergeCell ref="E15:E16"/>
    <mergeCell ref="F15:F16"/>
    <mergeCell ref="E18:E19"/>
    <mergeCell ref="F18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2024-04-02T09:35:52Z</dcterms:modified>
</cp:coreProperties>
</file>