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00" tabRatio="896" activeTab="1"/>
  </bookViews>
  <sheets>
    <sheet name="1. Требование к участникам" sheetId="24" r:id="rId1"/>
    <sheet name="Опыт" sheetId="23" r:id="rId2"/>
    <sheet name="Магадан, ЧАО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01.04.98">[1]Таблица!#REF!</definedName>
    <definedName name="_01.05.98">[1]Таблица!#REF!</definedName>
    <definedName name="_01.06.98">[1]Таблица!#REF!</definedName>
    <definedName name="_01.08.98">[1]Таблица!#REF!</definedName>
    <definedName name="_01.09.99">[1]Таблица!$BS$3</definedName>
    <definedName name="_01.10.99">[1]Таблица!$BQ$3</definedName>
    <definedName name="_01.11.98">[1]Таблица!#REF!</definedName>
    <definedName name="_31.03.98">[1]Таблица!#REF!</definedName>
    <definedName name="Apr">[2]!Apr</definedName>
    <definedName name="Aug">[2]!Aug</definedName>
    <definedName name="BAL_STOIMOST">#REF!</definedName>
    <definedName name="BANK_BUY">#REF!</definedName>
    <definedName name="BANK_SALE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ncel">[3]!Cancel</definedName>
    <definedName name="CB_BUY">#REF!</definedName>
    <definedName name="CB_SALE">#REF!</definedName>
    <definedName name="ClearBalans">'[4]Прил 6.1.'!ClearBalans</definedName>
    <definedName name="CLI_BUY">#REF!</definedName>
    <definedName name="CLI_SALE">#REF!</definedName>
    <definedName name="DATA_PROD">#REF!</definedName>
    <definedName name="Des">[2]!Des</definedName>
    <definedName name="Feb">[2]!Feb</definedName>
    <definedName name="ForNeiman">[3]!ForNeiman</definedName>
    <definedName name="Jan">[2]!Jan</definedName>
    <definedName name="Jul">[2]!Jul</definedName>
    <definedName name="June">[2]!June</definedName>
    <definedName name="kurs">[1]Таблица!#REF!</definedName>
    <definedName name="Kvartal">[2]!Kvartal</definedName>
    <definedName name="Ma">[2]!Ma</definedName>
    <definedName name="May">[2]!May</definedName>
    <definedName name="Menu">[3]!Menu</definedName>
    <definedName name="Month">[2]!Month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o">[3]!No</definedName>
    <definedName name="Now">[2]!Now</definedName>
    <definedName name="Oct">[2]!Oct</definedName>
    <definedName name="OSTBUMNACH">#REF!</definedName>
    <definedName name="POOTCHNED">#REF!</definedName>
    <definedName name="pril_5_3">#REF!</definedName>
    <definedName name="pril_5_3_1">#REF!</definedName>
    <definedName name="pril_5_3_2">#REF!</definedName>
    <definedName name="pril_5_3_3">#REF!</definedName>
    <definedName name="pril_5_3_4">#REF!</definedName>
    <definedName name="pril_5_4_1">#REF!</definedName>
    <definedName name="pril_5_5">#REF!</definedName>
    <definedName name="QDATE_REPDATE">[5]G2TempSheet!$B$4</definedName>
    <definedName name="RANGE1">#REF!</definedName>
    <definedName name="RUR_CODE">#REF!</definedName>
    <definedName name="SaveData">[3]!SaveData</definedName>
    <definedName name="Sep">[2]!Sep</definedName>
    <definedName name="SOTCHNED">'[6]13-4'!#REF!</definedName>
    <definedName name="STOCK_BUY">#REF!</definedName>
    <definedName name="STOCK_SALE">#REF!</definedName>
    <definedName name="SumMonth">[2]!SumMonth</definedName>
    <definedName name="TOTAL_BUY">#REF!</definedName>
    <definedName name="TOTAL_SALE">#REF!</definedName>
    <definedName name="VALUT_CODE">#REF!</definedName>
    <definedName name="Vozvrat">[3]!Vozvrat</definedName>
    <definedName name="Zapolnenie">[3]!Zapolnenie</definedName>
    <definedName name="База">#REF!</definedName>
    <definedName name="ВводСправочника">[7]!ВводСправочника</definedName>
    <definedName name="Дата">[1]Таблица!#REF!</definedName>
    <definedName name="к">#REF!</definedName>
    <definedName name="курс">#REF!</definedName>
    <definedName name="Макрос1">[8]!Макрос1</definedName>
    <definedName name="Макрос2">[9]!Макрос1</definedName>
    <definedName name="Модуль1.CurDay">[2]!Модуль1.CurDay</definedName>
    <definedName name="Модуль1.Day">[2]!Модуль1.Day</definedName>
    <definedName name="Модуль1.DayShow">[2]!Модуль1.DayShow</definedName>
    <definedName name="Модуль1.kv_four">[2]!Модуль1.kv_four</definedName>
    <definedName name="Модуль1.kv_one">[2]!Модуль1.kv_one</definedName>
    <definedName name="Модуль1.kv_three">[2]!Модуль1.kv_three</definedName>
    <definedName name="Модуль1.kv_two">[2]!Модуль1.kv_two</definedName>
    <definedName name="Модуль1.SumMonthShow">[2]!Модуль1.SumMonthShow</definedName>
    <definedName name="Модуль1.Year">[2]!Модуль1.Year</definedName>
    <definedName name="Модуль1.YearShow">'[2]Лист1 '!Модуль1.YearShow</definedName>
    <definedName name="Основная">[7]!Основная</definedName>
    <definedName name="Сумм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9" i="25" l="1"/>
  <c r="G228" i="25"/>
  <c r="H217" i="25"/>
  <c r="F205" i="25"/>
  <c r="F192" i="25"/>
  <c r="F180" i="25"/>
  <c r="G171" i="25"/>
  <c r="G172" i="25" s="1"/>
  <c r="G170" i="25"/>
  <c r="G169" i="25"/>
  <c r="G168" i="25"/>
  <c r="G167" i="25"/>
  <c r="G166" i="25"/>
  <c r="G165" i="25"/>
  <c r="T155" i="25"/>
  <c r="N155" i="25"/>
  <c r="M155" i="25"/>
  <c r="L155" i="25"/>
  <c r="F155" i="25"/>
  <c r="I154" i="25"/>
  <c r="I153" i="25"/>
  <c r="J153" i="25" s="1"/>
  <c r="J152" i="25"/>
  <c r="I152" i="25"/>
  <c r="I151" i="25"/>
  <c r="J151" i="25" s="1"/>
  <c r="I150" i="25"/>
  <c r="J150" i="25" s="1"/>
  <c r="I149" i="25"/>
  <c r="J149" i="25" s="1"/>
  <c r="J148" i="25"/>
  <c r="I148" i="25"/>
  <c r="I147" i="25"/>
  <c r="J147" i="25" s="1"/>
  <c r="R146" i="25"/>
  <c r="Q146" i="25"/>
  <c r="P146" i="25"/>
  <c r="O146" i="25"/>
  <c r="S146" i="25" s="1"/>
  <c r="E146" i="25"/>
  <c r="I145" i="25"/>
  <c r="J144" i="25"/>
  <c r="I144" i="25"/>
  <c r="I143" i="25"/>
  <c r="J143" i="25" s="1"/>
  <c r="I142" i="25"/>
  <c r="J142" i="25" s="1"/>
  <c r="I141" i="25"/>
  <c r="J141" i="25" s="1"/>
  <c r="J140" i="25"/>
  <c r="I140" i="25"/>
  <c r="I139" i="25"/>
  <c r="J139" i="25" s="1"/>
  <c r="I138" i="25"/>
  <c r="J138" i="25" s="1"/>
  <c r="I137" i="25"/>
  <c r="J137" i="25" s="1"/>
  <c r="J136" i="25"/>
  <c r="I136" i="25"/>
  <c r="I135" i="25"/>
  <c r="J135" i="25" s="1"/>
  <c r="J134" i="25" s="1"/>
  <c r="K134" i="25" s="1"/>
  <c r="R134" i="25"/>
  <c r="Q134" i="25"/>
  <c r="P134" i="25"/>
  <c r="O134" i="25"/>
  <c r="S134" i="25" s="1"/>
  <c r="E134" i="25"/>
  <c r="I133" i="25"/>
  <c r="I132" i="25"/>
  <c r="J132" i="25" s="1"/>
  <c r="I131" i="25"/>
  <c r="J131" i="25" s="1"/>
  <c r="J130" i="25"/>
  <c r="I130" i="25"/>
  <c r="J129" i="25"/>
  <c r="I129" i="25"/>
  <c r="I128" i="25"/>
  <c r="J128" i="25" s="1"/>
  <c r="I127" i="25"/>
  <c r="J127" i="25" s="1"/>
  <c r="J126" i="25"/>
  <c r="I126" i="25"/>
  <c r="J125" i="25"/>
  <c r="I125" i="25"/>
  <c r="I124" i="25"/>
  <c r="J124" i="25" s="1"/>
  <c r="I123" i="25"/>
  <c r="J123" i="25" s="1"/>
  <c r="J122" i="25"/>
  <c r="I122" i="25"/>
  <c r="S121" i="25"/>
  <c r="R121" i="25"/>
  <c r="Q121" i="25"/>
  <c r="P121" i="25"/>
  <c r="O121" i="25"/>
  <c r="E121" i="25"/>
  <c r="I120" i="25"/>
  <c r="I119" i="25"/>
  <c r="J119" i="25" s="1"/>
  <c r="J118" i="25"/>
  <c r="I118" i="25"/>
  <c r="J117" i="25"/>
  <c r="I117" i="25"/>
  <c r="I116" i="25"/>
  <c r="J116" i="25" s="1"/>
  <c r="I115" i="25"/>
  <c r="J115" i="25" s="1"/>
  <c r="J114" i="25"/>
  <c r="I114" i="25"/>
  <c r="J113" i="25"/>
  <c r="I113" i="25"/>
  <c r="I112" i="25"/>
  <c r="J112" i="25" s="1"/>
  <c r="I111" i="25"/>
  <c r="J111" i="25" s="1"/>
  <c r="J110" i="25"/>
  <c r="I110" i="25"/>
  <c r="J109" i="25"/>
  <c r="I109" i="25"/>
  <c r="R108" i="25"/>
  <c r="Q108" i="25"/>
  <c r="P108" i="25"/>
  <c r="O108" i="25"/>
  <c r="S108" i="25" s="1"/>
  <c r="E108" i="25"/>
  <c r="I107" i="25"/>
  <c r="J107" i="25" s="1"/>
  <c r="I106" i="25"/>
  <c r="J106" i="25" s="1"/>
  <c r="J105" i="25"/>
  <c r="I105" i="25"/>
  <c r="J104" i="25"/>
  <c r="I104" i="25"/>
  <c r="I103" i="25"/>
  <c r="J103" i="25" s="1"/>
  <c r="I102" i="25"/>
  <c r="J102" i="25" s="1"/>
  <c r="J101" i="25"/>
  <c r="I101" i="25"/>
  <c r="J100" i="25"/>
  <c r="I100" i="25"/>
  <c r="I99" i="25"/>
  <c r="J99" i="25" s="1"/>
  <c r="I98" i="25"/>
  <c r="J98" i="25" s="1"/>
  <c r="J97" i="25"/>
  <c r="I97" i="25"/>
  <c r="J96" i="25"/>
  <c r="I96" i="25"/>
  <c r="I95" i="25"/>
  <c r="J95" i="25" s="1"/>
  <c r="I94" i="25"/>
  <c r="J94" i="25" s="1"/>
  <c r="R93" i="25"/>
  <c r="Q93" i="25"/>
  <c r="P93" i="25"/>
  <c r="S93" i="25" s="1"/>
  <c r="O93" i="25"/>
  <c r="E93" i="25"/>
  <c r="I92" i="25"/>
  <c r="I91" i="25"/>
  <c r="J91" i="25" s="1"/>
  <c r="J90" i="25"/>
  <c r="I90" i="25"/>
  <c r="J89" i="25"/>
  <c r="I89" i="25"/>
  <c r="I88" i="25"/>
  <c r="J88" i="25" s="1"/>
  <c r="I87" i="25"/>
  <c r="J87" i="25" s="1"/>
  <c r="J86" i="25"/>
  <c r="I86" i="25"/>
  <c r="J85" i="25"/>
  <c r="I85" i="25"/>
  <c r="I84" i="25"/>
  <c r="J84" i="25" s="1"/>
  <c r="J83" i="25" s="1"/>
  <c r="K83" i="25" s="1"/>
  <c r="R83" i="25"/>
  <c r="Q83" i="25"/>
  <c r="P83" i="25"/>
  <c r="O83" i="25"/>
  <c r="S83" i="25" s="1"/>
  <c r="E83" i="25"/>
  <c r="I82" i="25"/>
  <c r="J81" i="25"/>
  <c r="I81" i="25"/>
  <c r="I80" i="25"/>
  <c r="J80" i="25" s="1"/>
  <c r="I79" i="25"/>
  <c r="J79" i="25" s="1"/>
  <c r="J78" i="25"/>
  <c r="I78" i="25"/>
  <c r="J77" i="25"/>
  <c r="I77" i="25"/>
  <c r="I76" i="25"/>
  <c r="J76" i="25" s="1"/>
  <c r="J75" i="25" s="1"/>
  <c r="K75" i="25" s="1"/>
  <c r="R75" i="25"/>
  <c r="Q75" i="25"/>
  <c r="P75" i="25"/>
  <c r="O75" i="25"/>
  <c r="S75" i="25" s="1"/>
  <c r="E75" i="25"/>
  <c r="I74" i="25"/>
  <c r="I73" i="25"/>
  <c r="J73" i="25" s="1"/>
  <c r="I72" i="25"/>
  <c r="J72" i="25" s="1"/>
  <c r="J71" i="25"/>
  <c r="I71" i="25"/>
  <c r="J70" i="25"/>
  <c r="I70" i="25"/>
  <c r="I69" i="25"/>
  <c r="J69" i="25" s="1"/>
  <c r="I68" i="25"/>
  <c r="J68" i="25" s="1"/>
  <c r="J67" i="25"/>
  <c r="I67" i="25"/>
  <c r="J66" i="25"/>
  <c r="I66" i="25"/>
  <c r="I65" i="25"/>
  <c r="J65" i="25" s="1"/>
  <c r="I64" i="25"/>
  <c r="J64" i="25" s="1"/>
  <c r="R63" i="25"/>
  <c r="Q63" i="25"/>
  <c r="S63" i="25" s="1"/>
  <c r="P63" i="25"/>
  <c r="O63" i="25"/>
  <c r="E63" i="25"/>
  <c r="I62" i="25"/>
  <c r="I61" i="25"/>
  <c r="J61" i="25" s="1"/>
  <c r="I60" i="25"/>
  <c r="J60" i="25" s="1"/>
  <c r="J59" i="25"/>
  <c r="I59" i="25"/>
  <c r="J58" i="25"/>
  <c r="I58" i="25"/>
  <c r="I57" i="25"/>
  <c r="J57" i="25" s="1"/>
  <c r="I56" i="25"/>
  <c r="J56" i="25" s="1"/>
  <c r="J55" i="25"/>
  <c r="I55" i="25"/>
  <c r="J54" i="25"/>
  <c r="I54" i="25"/>
  <c r="I53" i="25"/>
  <c r="J53" i="25" s="1"/>
  <c r="I52" i="25"/>
  <c r="J52" i="25" s="1"/>
  <c r="R51" i="25"/>
  <c r="Q51" i="25"/>
  <c r="P51" i="25"/>
  <c r="S51" i="25" s="1"/>
  <c r="O51" i="25"/>
  <c r="E51" i="25"/>
  <c r="I50" i="25"/>
  <c r="I49" i="25"/>
  <c r="J49" i="25" s="1"/>
  <c r="J48" i="25"/>
  <c r="I48" i="25"/>
  <c r="J47" i="25"/>
  <c r="I47" i="25"/>
  <c r="I46" i="25"/>
  <c r="J46" i="25" s="1"/>
  <c r="I45" i="25"/>
  <c r="J45" i="25" s="1"/>
  <c r="J42" i="25" s="1"/>
  <c r="K42" i="25" s="1"/>
  <c r="J44" i="25"/>
  <c r="I44" i="25"/>
  <c r="J43" i="25"/>
  <c r="I43" i="25"/>
  <c r="R42" i="25"/>
  <c r="Q42" i="25"/>
  <c r="P42" i="25"/>
  <c r="O42" i="25"/>
  <c r="S42" i="25" s="1"/>
  <c r="E42" i="25"/>
  <c r="I41" i="25"/>
  <c r="I40" i="25"/>
  <c r="J40" i="25" s="1"/>
  <c r="J39" i="25"/>
  <c r="I39" i="25"/>
  <c r="I38" i="25"/>
  <c r="J38" i="25" s="1"/>
  <c r="I37" i="25"/>
  <c r="J37" i="25" s="1"/>
  <c r="J36" i="25"/>
  <c r="E36" i="25"/>
  <c r="J35" i="25"/>
  <c r="I35" i="25"/>
  <c r="J34" i="25"/>
  <c r="E34" i="25"/>
  <c r="I32" i="25"/>
  <c r="J32" i="25" s="1"/>
  <c r="I31" i="25"/>
  <c r="J31" i="25" s="1"/>
  <c r="J30" i="25"/>
  <c r="I30" i="25"/>
  <c r="I29" i="25"/>
  <c r="J29" i="25" s="1"/>
  <c r="E28" i="25"/>
  <c r="I27" i="25"/>
  <c r="J27" i="25" s="1"/>
  <c r="I26" i="25"/>
  <c r="J26" i="25" s="1"/>
  <c r="J25" i="25"/>
  <c r="I25" i="25"/>
  <c r="J24" i="25"/>
  <c r="I24" i="25"/>
  <c r="I23" i="25"/>
  <c r="J23" i="25" s="1"/>
  <c r="I22" i="25"/>
  <c r="J22" i="25" s="1"/>
  <c r="J21" i="25"/>
  <c r="I21" i="25"/>
  <c r="J20" i="25"/>
  <c r="I20" i="25"/>
  <c r="I19" i="25"/>
  <c r="J19" i="25" s="1"/>
  <c r="I18" i="25"/>
  <c r="J18" i="25" s="1"/>
  <c r="J17" i="25"/>
  <c r="I17" i="25"/>
  <c r="E16" i="25"/>
  <c r="R15" i="25"/>
  <c r="Q15" i="25"/>
  <c r="P15" i="25"/>
  <c r="O15" i="25"/>
  <c r="S15" i="25" s="1"/>
  <c r="E15" i="25"/>
  <c r="E155" i="25" s="1"/>
  <c r="J51" i="25" l="1"/>
  <c r="K51" i="25" s="1"/>
  <c r="J15" i="25"/>
  <c r="J93" i="25"/>
  <c r="K93" i="25" s="1"/>
  <c r="S155" i="25"/>
  <c r="J108" i="25"/>
  <c r="K108" i="25" s="1"/>
  <c r="J146" i="25"/>
  <c r="K146" i="25" s="1"/>
  <c r="J63" i="25"/>
  <c r="K63" i="25" s="1"/>
  <c r="J121" i="25"/>
  <c r="K121" i="25" s="1"/>
  <c r="K15" i="25" l="1"/>
  <c r="K155" i="25" s="1"/>
  <c r="H3" i="25" s="1"/>
  <c r="J155" i="25"/>
</calcChain>
</file>

<file path=xl/sharedStrings.xml><?xml version="1.0" encoding="utf-8"?>
<sst xmlns="http://schemas.openxmlformats.org/spreadsheetml/2006/main" count="505" uniqueCount="235">
  <si>
    <t>№</t>
  </si>
  <si>
    <t>Назначение помещения</t>
  </si>
  <si>
    <t>Объекты для разбивки по категориям</t>
  </si>
  <si>
    <t>Доопустимые для объектов категории</t>
  </si>
  <si>
    <t>Тариф уборки помещения кв.м/день</t>
  </si>
  <si>
    <t>Категория для расчета</t>
  </si>
  <si>
    <t>Итого по расчету</t>
  </si>
  <si>
    <t>Не включеные в расчет категории применяются, в случае  изменения назначения  помещения уборки в процессе исполнения договора.</t>
  </si>
  <si>
    <t>Фронт офис</t>
  </si>
  <si>
    <t>Ао,Bo, А, B, C, B, D</t>
  </si>
  <si>
    <t>А</t>
  </si>
  <si>
    <t>Бэк офис</t>
  </si>
  <si>
    <t>Заполняется участником</t>
  </si>
  <si>
    <t>Зона 24</t>
  </si>
  <si>
    <t>зоны самообслуживания, лестничные марши</t>
  </si>
  <si>
    <t>С</t>
  </si>
  <si>
    <t>Заполняется Инициатором</t>
  </si>
  <si>
    <t>Ао</t>
  </si>
  <si>
    <t>Рассчитывается автоматически</t>
  </si>
  <si>
    <t>D</t>
  </si>
  <si>
    <t xml:space="preserve">Категории "А ,В, C, D" - основная  уборка, количество таких уборок предусмотрено разделом №2 "Технологическая программа уборки, Требования к периодичности и содержанию их выполнения указаны в разделе №5 </t>
  </si>
  <si>
    <t>Прочие</t>
  </si>
  <si>
    <t xml:space="preserve">Подкатегория "о" -поддерживающая уборка, количество таких уборок предусмотрено разделом №2 "Технологическая программа уборки, Требования к периодичности и содержанию ее выполнения указаны в разделе №5 </t>
  </si>
  <si>
    <t>Категория территории</t>
  </si>
  <si>
    <t>Описание территории</t>
  </si>
  <si>
    <t>Количество уборок в день</t>
  </si>
  <si>
    <t>Тариф уборки территории кв.м/день лето</t>
  </si>
  <si>
    <t>Тариф уборки территории кв.м/день зима</t>
  </si>
  <si>
    <t>Продолжительность сезона</t>
  </si>
  <si>
    <t>Месяцев</t>
  </si>
  <si>
    <t>Категория A</t>
  </si>
  <si>
    <t>Территория в границах ограждения/ ближе 10 метров от здания Категория "А"</t>
  </si>
  <si>
    <t>1 / 1</t>
  </si>
  <si>
    <t>лето</t>
  </si>
  <si>
    <t>Категория B</t>
  </si>
  <si>
    <t>Территория за пределами ограждения/ далее 10 метров от здания Категория "В"</t>
  </si>
  <si>
    <t>зима</t>
  </si>
  <si>
    <t>№ пп</t>
  </si>
  <si>
    <t>Подразделение</t>
  </si>
  <si>
    <t>Местонахождение (адрес) и назначение помещения</t>
  </si>
  <si>
    <t>Общая площадь помещений, кв.м.</t>
  </si>
  <si>
    <t>В том числе</t>
  </si>
  <si>
    <t>Цена уборки, руб. в день</t>
  </si>
  <si>
    <t>Стоимость уборки помещений в месяц</t>
  </si>
  <si>
    <t xml:space="preserve">Общая площадь прилегающей территории </t>
  </si>
  <si>
    <t>Площадь прилегающей территории категории А, кв.м</t>
  </si>
  <si>
    <t>Площадь прилегающей территории категории В, кв.м</t>
  </si>
  <si>
    <t>Итого уборки территорий в месяц (летом) по категории А</t>
  </si>
  <si>
    <t>Итого уборки территорий в месяц (летом) по категории B</t>
  </si>
  <si>
    <t>Итого уборки территорий в месяц (зимой)по категории А</t>
  </si>
  <si>
    <t>Итого уборки территорий в месяц (зимой) по категории B</t>
  </si>
  <si>
    <t xml:space="preserve">Итого уборки территорий в год </t>
  </si>
  <si>
    <t>Штатная численность</t>
  </si>
  <si>
    <t>Время работы ВСП</t>
  </si>
  <si>
    <t>Площадь по категориям (кв.м.)</t>
  </si>
  <si>
    <t>Кат. Помещений</t>
  </si>
  <si>
    <t>Количество уборок в месяц</t>
  </si>
  <si>
    <t>ИТОГО уборка помещенй в год</t>
  </si>
  <si>
    <t>1 этаж</t>
  </si>
  <si>
    <t>кабинеты</t>
  </si>
  <si>
    <t>санузлы</t>
  </si>
  <si>
    <t>кассы</t>
  </si>
  <si>
    <t>В</t>
  </si>
  <si>
    <t>кассов помещения(хранилищае,подсобное)</t>
  </si>
  <si>
    <t>санузел</t>
  </si>
  <si>
    <t>переговорные</t>
  </si>
  <si>
    <t>подсобные</t>
  </si>
  <si>
    <t>коридоры</t>
  </si>
  <si>
    <t>2 этаж</t>
  </si>
  <si>
    <t>цокольный этаж</t>
  </si>
  <si>
    <t>тамбур</t>
  </si>
  <si>
    <t>оперзал</t>
  </si>
  <si>
    <t>кабинет</t>
  </si>
  <si>
    <t>зона 24</t>
  </si>
  <si>
    <t>касса</t>
  </si>
  <si>
    <t>подсобные помещения</t>
  </si>
  <si>
    <t>Архив</t>
  </si>
  <si>
    <t>№ УС</t>
  </si>
  <si>
    <t>Город</t>
  </si>
  <si>
    <t xml:space="preserve">Адрес местонахождения </t>
  </si>
  <si>
    <t>Стоимость одной уборки руб.</t>
  </si>
  <si>
    <t>Итого в год руб.</t>
  </si>
  <si>
    <t>Банкоматы</t>
  </si>
  <si>
    <t>Итого в год:</t>
  </si>
  <si>
    <t>№ п/п</t>
  </si>
  <si>
    <t>Адрес офиса</t>
  </si>
  <si>
    <t>Фасад</t>
  </si>
  <si>
    <t>Вывески</t>
  </si>
  <si>
    <t xml:space="preserve">Площадь, кв.м. </t>
  </si>
  <si>
    <t>Цена, руб.</t>
  </si>
  <si>
    <t>Стоимость, руб.</t>
  </si>
  <si>
    <t>ВСЕГО:</t>
  </si>
  <si>
    <t xml:space="preserve">№ </t>
  </si>
  <si>
    <t>этаж</t>
  </si>
  <si>
    <t xml:space="preserve">Предоставление и уборка грязезадерживающего напольного коврового покрытия </t>
  </si>
  <si>
    <t>размер напольного коврового покрытия</t>
  </si>
  <si>
    <t>итого</t>
  </si>
  <si>
    <t>прилегающая территория (Территория за пределами ограждения/ далее 10 метров)</t>
  </si>
  <si>
    <t>прилегающая территория (Территория в границах ограждения/ ближе 10 метров)</t>
  </si>
  <si>
    <t>ГРАФИК УБОРКИ ВСП</t>
  </si>
  <si>
    <t>опер.залы, переговорные, кабинеты и приемные руководства Банка, зал правления, кабинеты руководителей кассовые центры с круглосуточным режимом работы, кассы</t>
  </si>
  <si>
    <t>кабинеты сотрудников, актовые залы,переговорные, кабинеты и приемные руководства Банк, коридоры</t>
  </si>
  <si>
    <t>Зоны общего пользования</t>
  </si>
  <si>
    <t>Переговорные, кофе-румы, сан. узлы, коридоры, лифтовые холлы и лифтовые кабины, холлы, лестничные марши, зоны самообслуживания, тамбуры,входные группы</t>
  </si>
  <si>
    <t>Архивы, склады, подвал, венткамеры, гаражи ВСП, комнаты загрузки банкоматов, вспомогательные технические помещения, серверные, и т.д.</t>
  </si>
  <si>
    <t>нахождение уборщицы в течение дня по режиму работ офисов в часы, согласованные с заказчиком.</t>
  </si>
  <si>
    <t>Наименование Участника</t>
  </si>
  <si>
    <t>Приложение №1.1</t>
  </si>
  <si>
    <t>Контактное лицо (менеджер, ответственный за подготовку Заявки)</t>
  </si>
  <si>
    <t>(ФИ, моб./раб. тел., email)</t>
  </si>
  <si>
    <t>Требования к участникам</t>
  </si>
  <si>
    <t>Требования:</t>
  </si>
  <si>
    <t>Описание</t>
  </si>
  <si>
    <t>Комментарий (или имя файла, содержащего информацию)</t>
  </si>
  <si>
    <t>Техническое/коммерческое предложение в редактируемом формате Exсel</t>
  </si>
  <si>
    <t>(Да/Нет)</t>
  </si>
  <si>
    <t>В формате Приложения№1 Лист соответствующего Лота</t>
  </si>
  <si>
    <t>Наличие опыта работы в сфере клининговых услуг не менее 3 -х лет</t>
  </si>
  <si>
    <t>В формате Приложения№1.2</t>
  </si>
  <si>
    <t>Наличие опыта работы с банками, по уборке помещений не менее 1-го года</t>
  </si>
  <si>
    <t>Наличие в штате обслуживающего персонала на каждой территории достаточного для оказания услуг по Договору, включая кадровый резерв в целях оперативного выхода резервного персонала на Объекты</t>
  </si>
  <si>
    <t>Пожтверждается гарантийным письмом по форме Участника</t>
  </si>
  <si>
    <t>Согласование Заказчиком привлекаемых соисполнителей</t>
  </si>
  <si>
    <r>
      <t>Привлечение соисполнителей является правом, а не обязанностью Участника.</t>
    </r>
    <r>
      <rPr>
        <b/>
        <i/>
        <sz val="11"/>
        <color theme="1"/>
        <rFont val="Times New Roman"/>
        <family val="1"/>
        <charset val="204"/>
      </rPr>
      <t xml:space="preserve">
При привечении к оказанию услуг соисполнителей</t>
    </r>
    <r>
      <rPr>
        <i/>
        <sz val="11"/>
        <color theme="1"/>
        <rFont val="Times New Roman"/>
        <family val="1"/>
        <charset val="204"/>
      </rPr>
      <t xml:space="preserve">, Участник должен предоставить, в составе зааявки на участие, документы соисполнителя, указанные в пп. 2-15 описи.
В случае несогласования Заказчиком предлагаемого соисполнителя, Участник должен предложить иного соисполнителя. В случае, если никто из предложенных Участником соисполнителей не будут согласован Заказчиком, Участник должен предоставить гарантийное письмо в произвольной форме, что услуги/работы будут оказываться/выполняться своими силами и соисполнители првлекаться не будут. В случае непредоставления гарантийного письма, заявка Участника будет оклонена, как не соответствующая доп. требованиям.
</t>
    </r>
    <r>
      <rPr>
        <b/>
        <i/>
        <sz val="11"/>
        <color theme="1"/>
        <rFont val="Times New Roman"/>
        <family val="1"/>
        <charset val="204"/>
      </rPr>
      <t>В случае если Участник не будет привлекать соисполнителей</t>
    </r>
    <r>
      <rPr>
        <i/>
        <sz val="11"/>
        <color theme="1"/>
        <rFont val="Times New Roman"/>
        <family val="1"/>
        <charset val="204"/>
      </rPr>
      <t>, Участник должен предоставить гарантийное письмо в произвольной форме, что услуги/работы будут оказываться/выполняться своими силами и соисполнители првлекаться не будут.</t>
    </r>
  </si>
  <si>
    <t>Опыт реализации аналогичных проектов</t>
  </si>
  <si>
    <t>Приложение №1.2</t>
  </si>
  <si>
    <t>Наименование контрагента</t>
  </si>
  <si>
    <t>Описание проекта</t>
  </si>
  <si>
    <t>Срок реализации проекта</t>
  </si>
  <si>
    <t>Площадь территорий/ помещений по договору</t>
  </si>
  <si>
    <t>Контактное лицо контрагента (ФИО, телефон, адрес электронной почты)</t>
  </si>
  <si>
    <t>Опыт работы в сфере клининговых услуг не менее 3 -х лет</t>
  </si>
  <si>
    <t>Опыт работы с банками, по уборке помещений не менее 1-го года</t>
  </si>
  <si>
    <t>Приложение:</t>
  </si>
  <si>
    <t>2…</t>
  </si>
  <si>
    <t>указывается перечень предоставляемых копий договоров, сведения о которых содержатся в вышеуказанной таблице, а также документов, подтверждающих надлежащее исполнение Участником вышеуказанных договоров (акты оказанных услуг/выполненных работ, отзывы контрагентов и/или благодарственные письма, иные подтверждающие документы)</t>
  </si>
  <si>
    <r>
      <t>1.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</si>
  <si>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Приложение № 1 к Дополнительному соглашению № 1 к Договору на оказание клининговых услуг № ____от _______________ 2025 г.</t>
  </si>
  <si>
    <t>ДО №100</t>
  </si>
  <si>
    <t>г. Магадан, ул. Пролетарская, 17</t>
  </si>
  <si>
    <t xml:space="preserve">пн-пт с 09:00 до 19:00,             сб с 10:00 до 17:00,                   вс  выходной
</t>
  </si>
  <si>
    <t xml:space="preserve">тамбур, крыльцо </t>
  </si>
  <si>
    <t xml:space="preserve">опер зал </t>
  </si>
  <si>
    <t xml:space="preserve">санузел </t>
  </si>
  <si>
    <t xml:space="preserve">зона 24      </t>
  </si>
  <si>
    <t>пн.-пт. 9-00: 18-00,       сб. вс. Выходной</t>
  </si>
  <si>
    <t>Лестница</t>
  </si>
  <si>
    <t>лестничные пролеты</t>
  </si>
  <si>
    <t xml:space="preserve">склад </t>
  </si>
  <si>
    <t>21</t>
  </si>
  <si>
    <t>ДО №103</t>
  </si>
  <si>
    <t>г. Магадан, ул. Ленина, 13</t>
  </si>
  <si>
    <t>пн.-пт. 10-00: 18-00,       сб. вс. Выходной</t>
  </si>
  <si>
    <t>касса и сейфовая</t>
  </si>
  <si>
    <t>серверная</t>
  </si>
  <si>
    <t>кабинет начальника</t>
  </si>
  <si>
    <t>0</t>
  </si>
  <si>
    <t>ДО №104</t>
  </si>
  <si>
    <t>г. Магадан, пл. Комсомольская, д.2</t>
  </si>
  <si>
    <t>архив</t>
  </si>
  <si>
    <t xml:space="preserve">ДО № 106 </t>
  </si>
  <si>
    <t>г. Сусуман, ул. Советская, 11</t>
  </si>
  <si>
    <t>пн.-пт. c 09:30 до 17-30, сб. вс. Выходной</t>
  </si>
  <si>
    <t>коодоры и лестницы</t>
  </si>
  <si>
    <t>операционный зал</t>
  </si>
  <si>
    <t xml:space="preserve">касса  </t>
  </si>
  <si>
    <t>клиентская зона</t>
  </si>
  <si>
    <t>ДО № 108</t>
  </si>
  <si>
    <t>п. Ягодное, ул. Колымская, 4</t>
  </si>
  <si>
    <t>пн.-пт. c 09:00 до 17:00, сб. вс. Выходной</t>
  </si>
  <si>
    <t>Саеузел</t>
  </si>
  <si>
    <t>Кабинеты</t>
  </si>
  <si>
    <t>кридоры</t>
  </si>
  <si>
    <t>Касса и хранилище</t>
  </si>
  <si>
    <t>ДО № 139</t>
  </si>
  <si>
    <t>п. Палатка, ул. Ленина, 3б</t>
  </si>
  <si>
    <t>пн.-пт. c 09:30 до 17:30, сб. вс. Выходной</t>
  </si>
  <si>
    <t>ДО № 99</t>
  </si>
  <si>
    <t>г. Анадырь ул. Отке, 22</t>
  </si>
  <si>
    <t>пн.-пт. c 10:00 до 19:00, сб. вс. Выходной</t>
  </si>
  <si>
    <t>кабинки клиентов</t>
  </si>
  <si>
    <t>сейфовая комната</t>
  </si>
  <si>
    <t>теплоузел</t>
  </si>
  <si>
    <t>щитовая</t>
  </si>
  <si>
    <t>ДО № 112</t>
  </si>
  <si>
    <t>п. Эгвекинот, ул. Ленина, 20</t>
  </si>
  <si>
    <t>пн.-пт. c 09:00 до 17:30, сб. вс. Выходной</t>
  </si>
  <si>
    <t>операционный зал юр. Лиц</t>
  </si>
  <si>
    <t>операционный зал физ. Лиц</t>
  </si>
  <si>
    <t>зал ожидания</t>
  </si>
  <si>
    <t>кабинет ст. бух.</t>
  </si>
  <si>
    <t>ДО № 113</t>
  </si>
  <si>
    <t>г. Билибино, ул. Октябрьская, 1</t>
  </si>
  <si>
    <t>пн.-пт. c 10:00 до 18:30, сб. вс. Выходной</t>
  </si>
  <si>
    <t>операционные залы</t>
  </si>
  <si>
    <t>бытовая комнета</t>
  </si>
  <si>
    <t>ДО № 115</t>
  </si>
  <si>
    <t>г. Певек, ул. Советская, 32</t>
  </si>
  <si>
    <t>пн.-пт. c 10:30 до 18:30, сб. вс. Выходной</t>
  </si>
  <si>
    <t>склад</t>
  </si>
  <si>
    <t>клиентские кабинки</t>
  </si>
  <si>
    <t xml:space="preserve">ДО № 14 </t>
  </si>
  <si>
    <t>п. Угольные Копи, Аэровокзальный комплекс</t>
  </si>
  <si>
    <t>клиентская кабинка</t>
  </si>
  <si>
    <t xml:space="preserve">Перечень устройств самообслуживания (УСО) и периодичность их обслуживания, расположенных на территории  Магаданской области и Чукотского автономного округа </t>
  </si>
  <si>
    <t xml:space="preserve">место установки </t>
  </si>
  <si>
    <t>г. Магадан</t>
  </si>
  <si>
    <t>ул. Пушкина, д.16 ОАО "Магаданский Механический Завод"</t>
  </si>
  <si>
    <t>ОАО "Магаданский Механический Завод"</t>
  </si>
  <si>
    <t>ул.Пролетарская, д. 43. Рынок "Фрэш"</t>
  </si>
  <si>
    <t>Рынок "Фрэш"</t>
  </si>
  <si>
    <t>ул. Пролетарская  д. 66, Магазин "Идея"</t>
  </si>
  <si>
    <t xml:space="preserve"> Магазин "Идея"</t>
  </si>
  <si>
    <t>г. Певек</t>
  </si>
  <si>
    <t>ул.Южная 43/1, магазин "Атол"</t>
  </si>
  <si>
    <t>магазин "Атол"</t>
  </si>
  <si>
    <t>г. Анадырь</t>
  </si>
  <si>
    <t>ул. Отке, д.19  Магазин ТЦ "Новомариинский"</t>
  </si>
  <si>
    <t>ТЦ "Новомариинский"</t>
  </si>
  <si>
    <t>ул. Энергетиков, д. 17. магазин ПК "Полярный"</t>
  </si>
  <si>
    <t>магазин ПК "Полярный"</t>
  </si>
  <si>
    <t>ул.Студенческая д.3, ЧМК</t>
  </si>
  <si>
    <t>ЧМК</t>
  </si>
  <si>
    <t>г. Магадан, ул. Пролетарская 17</t>
  </si>
  <si>
    <t>г Магадан, пл. Комсомольская, 2</t>
  </si>
  <si>
    <t>ИТОГО</t>
  </si>
  <si>
    <t>г. Магадан, пл. Комсомольская 2</t>
  </si>
  <si>
    <t>Витражи</t>
  </si>
  <si>
    <t>ул. Пролетарская, 17</t>
  </si>
  <si>
    <t>пр. Комсомольская</t>
  </si>
  <si>
    <t>Уборка снега с вывозом</t>
  </si>
  <si>
    <t>Площать кв.м.</t>
  </si>
  <si>
    <t>Заказчик __________________________</t>
  </si>
  <si>
    <t>Боева А.Я.</t>
  </si>
  <si>
    <t>Исполнитель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</si>
</sst>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"/>
    <numFmt numFmtId="165" formatCode="#,##0.00_ ;\-#,##0.0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i/>
      <sz val="14"/>
      <color theme="1"/>
      <name val="Tahoma"/>
      <family val="2"/>
      <charset val="204"/>
    </font>
    <font>
      <sz val="14"/>
      <color rgb="FFFF0000"/>
      <name val="Tahoma"/>
      <family val="2"/>
      <charset val="204"/>
    </font>
    <font>
      <sz val="14"/>
      <color rgb="FF000000"/>
      <name val="Tahoma"/>
      <family val="2"/>
      <charset val="204"/>
    </font>
    <font>
      <sz val="16"/>
      <color theme="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</cellStyleXfs>
  <cellXfs count="288">
    <xf numFmtId="0" fontId="0" fillId="0" borderId="0" xfId="0"/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/>
    <xf numFmtId="0" fontId="11" fillId="8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1" fillId="0" borderId="0" xfId="7" applyAlignment="1">
      <alignment wrapText="1"/>
    </xf>
    <xf numFmtId="0" fontId="7" fillId="0" borderId="0" xfId="0" applyFont="1" applyAlignment="1">
      <alignment wrapText="1"/>
    </xf>
    <xf numFmtId="0" fontId="10" fillId="0" borderId="1" xfId="0" applyFont="1" applyBorder="1"/>
    <xf numFmtId="0" fontId="11" fillId="0" borderId="1" xfId="0" applyFont="1" applyBorder="1" applyAlignment="1">
      <alignment horizontal="right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wrapText="1"/>
    </xf>
    <xf numFmtId="0" fontId="10" fillId="0" borderId="1" xfId="0" applyFont="1" applyBorder="1" applyAlignment="1">
      <alignment vertical="top"/>
    </xf>
    <xf numFmtId="0" fontId="2" fillId="0" borderId="0" xfId="0" applyFont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6" fillId="0" borderId="0" xfId="4" applyFont="1" applyBorder="1" applyProtection="1"/>
    <xf numFmtId="0" fontId="16" fillId="0" borderId="9" xfId="4" applyFont="1" applyBorder="1" applyAlignment="1" applyProtection="1"/>
    <xf numFmtId="0" fontId="0" fillId="0" borderId="9" xfId="0" applyBorder="1" applyAlignment="1"/>
    <xf numFmtId="0" fontId="16" fillId="0" borderId="0" xfId="4" applyFont="1" applyProtection="1"/>
    <xf numFmtId="0" fontId="16" fillId="0" borderId="0" xfId="4" applyFont="1" applyFill="1" applyProtection="1"/>
    <xf numFmtId="0" fontId="17" fillId="0" borderId="0" xfId="4" applyFont="1" applyBorder="1" applyAlignment="1" applyProtection="1">
      <alignment horizontal="center"/>
    </xf>
    <xf numFmtId="0" fontId="2" fillId="0" borderId="10" xfId="4" applyFont="1" applyFill="1" applyBorder="1" applyAlignment="1" applyProtection="1">
      <alignment horizontal="center" vertical="center"/>
    </xf>
    <xf numFmtId="0" fontId="2" fillId="0" borderId="11" xfId="4" applyFont="1" applyFill="1" applyBorder="1" applyAlignment="1" applyProtection="1">
      <alignment horizontal="center" vertical="center" wrapText="1"/>
    </xf>
    <xf numFmtId="0" fontId="2" fillId="0" borderId="10" xfId="4" applyFont="1" applyFill="1" applyBorder="1" applyAlignment="1" applyProtection="1">
      <alignment horizontal="center" vertical="center" wrapText="1"/>
    </xf>
    <xf numFmtId="0" fontId="2" fillId="7" borderId="10" xfId="4" applyFont="1" applyFill="1" applyBorder="1" applyAlignment="1" applyProtection="1">
      <alignment horizontal="center" vertical="center" wrapText="1"/>
      <protection locked="0"/>
    </xf>
    <xf numFmtId="0" fontId="2" fillId="5" borderId="10" xfId="4" applyFont="1" applyFill="1" applyBorder="1" applyAlignment="1" applyProtection="1">
      <alignment horizontal="center" vertical="center" wrapText="1"/>
      <protection locked="0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13" xfId="4" applyFont="1" applyFill="1" applyBorder="1" applyAlignment="1" applyProtection="1">
      <alignment horizontal="center" vertical="center"/>
    </xf>
    <xf numFmtId="0" fontId="2" fillId="0" borderId="11" xfId="4" applyFont="1" applyFill="1" applyBorder="1" applyAlignment="1" applyProtection="1">
      <alignment horizontal="center" vertical="center"/>
    </xf>
    <xf numFmtId="0" fontId="2" fillId="3" borderId="14" xfId="4" applyFont="1" applyFill="1" applyBorder="1" applyAlignment="1" applyProtection="1">
      <alignment horizontal="center" vertical="center" wrapText="1"/>
    </xf>
    <xf numFmtId="0" fontId="2" fillId="3" borderId="15" xfId="4" applyFont="1" applyFill="1" applyBorder="1" applyAlignment="1" applyProtection="1">
      <alignment horizontal="center" vertical="center" wrapText="1"/>
    </xf>
    <xf numFmtId="0" fontId="2" fillId="3" borderId="16" xfId="4" applyFont="1" applyFill="1" applyBorder="1" applyAlignment="1" applyProtection="1">
      <alignment horizontal="center" vertical="center" wrapText="1"/>
    </xf>
    <xf numFmtId="4" fontId="2" fillId="0" borderId="0" xfId="4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center" vertical="center" wrapText="1"/>
    </xf>
    <xf numFmtId="0" fontId="2" fillId="3" borderId="0" xfId="4" applyFont="1" applyFill="1" applyBorder="1" applyAlignment="1" applyProtection="1">
      <alignment horizontal="center" vertical="center" wrapText="1"/>
    </xf>
    <xf numFmtId="0" fontId="16" fillId="0" borderId="0" xfId="4" applyFont="1" applyAlignment="1" applyProtection="1">
      <alignment horizontal="center"/>
    </xf>
    <xf numFmtId="0" fontId="17" fillId="0" borderId="0" xfId="4" applyFont="1" applyAlignment="1" applyProtection="1">
      <alignment horizontal="center"/>
    </xf>
    <xf numFmtId="0" fontId="17" fillId="0" borderId="0" xfId="4" applyFont="1" applyBorder="1" applyProtection="1"/>
    <xf numFmtId="0" fontId="2" fillId="3" borderId="10" xfId="4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vertical="center"/>
    </xf>
    <xf numFmtId="0" fontId="16" fillId="0" borderId="1" xfId="0" applyFont="1" applyBorder="1" applyAlignment="1" applyProtection="1">
      <alignment vertical="top" wrapText="1"/>
    </xf>
    <xf numFmtId="0" fontId="16" fillId="0" borderId="17" xfId="4" applyFont="1" applyBorder="1" applyAlignment="1" applyProtection="1">
      <alignment vertical="center" wrapText="1"/>
    </xf>
    <xf numFmtId="2" fontId="16" fillId="7" borderId="10" xfId="4" applyNumberFormat="1" applyFont="1" applyFill="1" applyBorder="1" applyAlignment="1" applyProtection="1">
      <alignment horizontal="center" vertical="center"/>
      <protection locked="0"/>
    </xf>
    <xf numFmtId="2" fontId="16" fillId="5" borderId="10" xfId="4" applyNumberFormat="1" applyFont="1" applyFill="1" applyBorder="1" applyAlignment="1" applyProtection="1">
      <alignment horizontal="center" vertical="center"/>
      <protection locked="0"/>
    </xf>
    <xf numFmtId="4" fontId="2" fillId="0" borderId="12" xfId="4" applyNumberFormat="1" applyFont="1" applyFill="1" applyBorder="1" applyAlignment="1" applyProtection="1">
      <alignment horizontal="center" vertical="center"/>
    </xf>
    <xf numFmtId="4" fontId="2" fillId="0" borderId="13" xfId="4" applyNumberFormat="1" applyFont="1" applyFill="1" applyBorder="1" applyAlignment="1" applyProtection="1">
      <alignment horizontal="center" vertical="center"/>
    </xf>
    <xf numFmtId="4" fontId="2" fillId="0" borderId="11" xfId="4" applyNumberFormat="1" applyFont="1" applyFill="1" applyBorder="1" applyAlignment="1" applyProtection="1">
      <alignment horizontal="center" vertical="center"/>
    </xf>
    <xf numFmtId="0" fontId="2" fillId="3" borderId="18" xfId="4" applyFont="1" applyFill="1" applyBorder="1" applyAlignment="1" applyProtection="1">
      <alignment horizontal="center" vertical="center" wrapText="1"/>
    </xf>
    <xf numFmtId="0" fontId="2" fillId="3" borderId="0" xfId="4" applyFont="1" applyFill="1" applyBorder="1" applyAlignment="1" applyProtection="1">
      <alignment horizontal="center" vertical="center" wrapText="1"/>
    </xf>
    <xf numFmtId="0" fontId="2" fillId="3" borderId="19" xfId="4" applyFont="1" applyFill="1" applyBorder="1" applyAlignment="1" applyProtection="1">
      <alignment horizontal="center" vertical="center" wrapText="1"/>
    </xf>
    <xf numFmtId="4" fontId="2" fillId="0" borderId="0" xfId="4" applyNumberFormat="1" applyFont="1" applyFill="1" applyBorder="1" applyProtection="1"/>
    <xf numFmtId="0" fontId="16" fillId="3" borderId="0" xfId="4" applyFont="1" applyFill="1" applyBorder="1" applyAlignment="1" applyProtection="1">
      <alignment horizontal="center" vertical="center"/>
    </xf>
    <xf numFmtId="0" fontId="16" fillId="0" borderId="0" xfId="4" applyFont="1" applyFill="1" applyBorder="1" applyAlignment="1" applyProtection="1">
      <alignment vertical="center"/>
    </xf>
    <xf numFmtId="0" fontId="16" fillId="3" borderId="0" xfId="4" applyFont="1" applyFill="1" applyBorder="1" applyAlignment="1" applyProtection="1">
      <alignment vertical="center" wrapText="1"/>
    </xf>
    <xf numFmtId="49" fontId="16" fillId="3" borderId="0" xfId="4" applyNumberFormat="1" applyFont="1" applyFill="1" applyBorder="1" applyAlignment="1" applyProtection="1">
      <alignment horizontal="center" vertical="center"/>
    </xf>
    <xf numFmtId="0" fontId="17" fillId="0" borderId="0" xfId="4" applyFont="1" applyProtection="1"/>
    <xf numFmtId="0" fontId="16" fillId="4" borderId="1" xfId="0" applyFont="1" applyFill="1" applyBorder="1" applyAlignment="1" applyProtection="1">
      <alignment vertical="center" wrapText="1"/>
    </xf>
    <xf numFmtId="4" fontId="2" fillId="7" borderId="10" xfId="4" applyNumberFormat="1" applyFont="1" applyFill="1" applyBorder="1" applyAlignment="1" applyProtection="1">
      <alignment horizontal="center"/>
    </xf>
    <xf numFmtId="0" fontId="2" fillId="0" borderId="12" xfId="4" applyFont="1" applyFill="1" applyBorder="1" applyAlignment="1" applyProtection="1">
      <alignment horizontal="center" vertical="center" wrapText="1"/>
    </xf>
    <xf numFmtId="0" fontId="2" fillId="0" borderId="11" xfId="4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 wrapText="1"/>
    </xf>
    <xf numFmtId="4" fontId="2" fillId="5" borderId="10" xfId="4" applyNumberFormat="1" applyFont="1" applyFill="1" applyBorder="1" applyProtection="1"/>
    <xf numFmtId="0" fontId="2" fillId="0" borderId="12" xfId="4" applyFont="1" applyFill="1" applyBorder="1" applyAlignment="1" applyProtection="1">
      <alignment horizontal="left" vertical="center"/>
    </xf>
    <xf numFmtId="0" fontId="2" fillId="0" borderId="11" xfId="4" applyFont="1" applyFill="1" applyBorder="1" applyAlignment="1" applyProtection="1">
      <alignment horizontal="left" vertical="center"/>
    </xf>
    <xf numFmtId="4" fontId="2" fillId="0" borderId="0" xfId="4" applyNumberFormat="1" applyFont="1" applyFill="1" applyProtection="1"/>
    <xf numFmtId="4" fontId="2" fillId="0" borderId="0" xfId="4" applyNumberFormat="1" applyFont="1" applyProtection="1"/>
    <xf numFmtId="0" fontId="16" fillId="0" borderId="0" xfId="4" applyFont="1" applyBorder="1" applyAlignment="1" applyProtection="1">
      <alignment horizontal="center" vertical="center"/>
    </xf>
    <xf numFmtId="4" fontId="2" fillId="6" borderId="20" xfId="4" applyNumberFormat="1" applyFont="1" applyFill="1" applyBorder="1" applyProtection="1"/>
    <xf numFmtId="0" fontId="2" fillId="0" borderId="9" xfId="4" applyFont="1" applyFill="1" applyBorder="1" applyAlignment="1" applyProtection="1">
      <alignment horizontal="left" vertical="center"/>
    </xf>
    <xf numFmtId="0" fontId="2" fillId="0" borderId="17" xfId="4" applyFont="1" applyFill="1" applyBorder="1" applyAlignment="1" applyProtection="1">
      <alignment horizontal="left" vertical="center"/>
    </xf>
    <xf numFmtId="0" fontId="2" fillId="3" borderId="21" xfId="4" applyFont="1" applyFill="1" applyBorder="1" applyAlignment="1" applyProtection="1">
      <alignment horizontal="center" vertical="center" wrapText="1"/>
    </xf>
    <xf numFmtId="0" fontId="2" fillId="3" borderId="9" xfId="4" applyFont="1" applyFill="1" applyBorder="1" applyAlignment="1" applyProtection="1">
      <alignment horizontal="center" vertical="center" wrapText="1"/>
    </xf>
    <xf numFmtId="0" fontId="2" fillId="3" borderId="17" xfId="4" applyFont="1" applyFill="1" applyBorder="1" applyAlignment="1" applyProtection="1">
      <alignment horizontal="center" vertical="center" wrapText="1"/>
    </xf>
    <xf numFmtId="49" fontId="16" fillId="3" borderId="0" xfId="4" applyNumberFormat="1" applyFont="1" applyFill="1" applyBorder="1" applyAlignment="1" applyProtection="1">
      <alignment horizontal="center" vertical="center" wrapText="1"/>
    </xf>
    <xf numFmtId="0" fontId="16" fillId="0" borderId="22" xfId="4" applyFont="1" applyFill="1" applyBorder="1" applyAlignment="1" applyProtection="1">
      <alignment horizontal="left" vertical="top" wrapText="1"/>
    </xf>
    <xf numFmtId="0" fontId="16" fillId="0" borderId="23" xfId="4" applyFont="1" applyFill="1" applyBorder="1" applyAlignment="1" applyProtection="1">
      <alignment horizontal="left" vertical="top" wrapText="1"/>
    </xf>
    <xf numFmtId="0" fontId="16" fillId="0" borderId="24" xfId="4" applyFont="1" applyFill="1" applyBorder="1" applyAlignment="1" applyProtection="1">
      <alignment horizontal="left" vertical="top" wrapText="1"/>
    </xf>
    <xf numFmtId="0" fontId="16" fillId="0" borderId="25" xfId="4" applyFont="1" applyFill="1" applyBorder="1" applyAlignment="1" applyProtection="1">
      <alignment horizontal="left" vertical="top" wrapText="1"/>
    </xf>
    <xf numFmtId="0" fontId="16" fillId="0" borderId="26" xfId="4" applyFont="1" applyFill="1" applyBorder="1" applyAlignment="1" applyProtection="1">
      <alignment horizontal="left" vertical="top" wrapText="1"/>
    </xf>
    <xf numFmtId="0" fontId="16" fillId="0" borderId="27" xfId="4" applyFont="1" applyFill="1" applyBorder="1" applyAlignment="1" applyProtection="1">
      <alignment horizontal="left" vertical="top" wrapText="1"/>
    </xf>
    <xf numFmtId="0" fontId="2" fillId="0" borderId="15" xfId="4" applyFont="1" applyFill="1" applyBorder="1" applyAlignment="1" applyProtection="1">
      <alignment horizontal="center" vertical="center" wrapText="1"/>
    </xf>
    <xf numFmtId="0" fontId="2" fillId="0" borderId="14" xfId="4" applyFont="1" applyFill="1" applyBorder="1" applyAlignment="1" applyProtection="1">
      <alignment horizontal="center" vertical="center" wrapText="1"/>
    </xf>
    <xf numFmtId="0" fontId="2" fillId="0" borderId="28" xfId="4" applyFont="1" applyFill="1" applyBorder="1" applyAlignment="1" applyProtection="1">
      <alignment horizontal="center" vertical="center" wrapText="1"/>
    </xf>
    <xf numFmtId="0" fontId="2" fillId="7" borderId="29" xfId="4" applyFont="1" applyFill="1" applyBorder="1" applyAlignment="1" applyProtection="1">
      <alignment horizontal="center" vertical="center" wrapText="1"/>
      <protection locked="0"/>
    </xf>
    <xf numFmtId="0" fontId="2" fillId="5" borderId="30" xfId="4" applyFont="1" applyFill="1" applyBorder="1" applyAlignment="1" applyProtection="1">
      <alignment horizontal="center" vertical="center" wrapText="1"/>
    </xf>
    <xf numFmtId="0" fontId="17" fillId="0" borderId="0" xfId="4" applyFont="1" applyFill="1" applyBorder="1" applyProtection="1"/>
    <xf numFmtId="0" fontId="16" fillId="3" borderId="31" xfId="4" applyFont="1" applyFill="1" applyBorder="1" applyAlignment="1" applyProtection="1">
      <alignment vertical="center"/>
    </xf>
    <xf numFmtId="0" fontId="16" fillId="3" borderId="23" xfId="4" applyFont="1" applyFill="1" applyBorder="1" applyAlignment="1" applyProtection="1">
      <alignment vertical="center" wrapText="1"/>
    </xf>
    <xf numFmtId="49" fontId="16" fillId="3" borderId="23" xfId="4" applyNumberFormat="1" applyFont="1" applyFill="1" applyBorder="1" applyAlignment="1" applyProtection="1">
      <alignment horizontal="center" vertical="center"/>
    </xf>
    <xf numFmtId="2" fontId="16" fillId="7" borderId="1" xfId="4" applyNumberFormat="1" applyFont="1" applyFill="1" applyBorder="1" applyAlignment="1" applyProtection="1">
      <alignment horizontal="center" vertical="center"/>
      <protection locked="0"/>
    </xf>
    <xf numFmtId="0" fontId="16" fillId="5" borderId="23" xfId="4" applyFont="1" applyFill="1" applyBorder="1" applyAlignment="1" applyProtection="1">
      <alignment horizontal="center" vertical="center" wrapText="1"/>
    </xf>
    <xf numFmtId="0" fontId="16" fillId="5" borderId="24" xfId="4" applyFont="1" applyFill="1" applyBorder="1" applyAlignment="1" applyProtection="1">
      <alignment horizontal="center" vertical="center" wrapText="1"/>
    </xf>
    <xf numFmtId="4" fontId="16" fillId="0" borderId="0" xfId="4" applyNumberFormat="1" applyFont="1" applyFill="1" applyProtection="1"/>
    <xf numFmtId="0" fontId="16" fillId="0" borderId="0" xfId="4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horizontal="center"/>
    </xf>
    <xf numFmtId="0" fontId="17" fillId="0" borderId="0" xfId="4" applyFont="1" applyFill="1" applyProtection="1"/>
    <xf numFmtId="0" fontId="17" fillId="0" borderId="0" xfId="4" applyFont="1" applyBorder="1" applyAlignment="1" applyProtection="1">
      <alignment horizontal="center" vertical="center"/>
    </xf>
    <xf numFmtId="0" fontId="16" fillId="3" borderId="32" xfId="4" applyFont="1" applyFill="1" applyBorder="1" applyAlignment="1" applyProtection="1">
      <alignment vertical="center"/>
    </xf>
    <xf numFmtId="0" fontId="16" fillId="3" borderId="26" xfId="4" applyFont="1" applyFill="1" applyBorder="1" applyAlignment="1" applyProtection="1">
      <alignment vertical="center" wrapText="1"/>
    </xf>
    <xf numFmtId="49" fontId="16" fillId="3" borderId="26" xfId="4" applyNumberFormat="1" applyFont="1" applyFill="1" applyBorder="1" applyAlignment="1" applyProtection="1">
      <alignment horizontal="center" vertical="center"/>
    </xf>
    <xf numFmtId="2" fontId="16" fillId="7" borderId="26" xfId="4" applyNumberFormat="1" applyFont="1" applyFill="1" applyBorder="1" applyAlignment="1" applyProtection="1">
      <alignment horizontal="center" vertical="center"/>
      <protection locked="0"/>
    </xf>
    <xf numFmtId="0" fontId="16" fillId="5" borderId="26" xfId="4" applyFont="1" applyFill="1" applyBorder="1" applyAlignment="1" applyProtection="1">
      <alignment horizontal="center" vertical="center"/>
    </xf>
    <xf numFmtId="0" fontId="16" fillId="5" borderId="27" xfId="4" applyFont="1" applyFill="1" applyBorder="1" applyAlignment="1" applyProtection="1">
      <alignment horizontal="center" vertical="center"/>
    </xf>
    <xf numFmtId="4" fontId="16" fillId="0" borderId="0" xfId="4" applyNumberFormat="1" applyFont="1" applyAlignment="1" applyProtection="1">
      <alignment horizontal="center" vertical="center"/>
    </xf>
    <xf numFmtId="4" fontId="2" fillId="0" borderId="0" xfId="4" applyNumberFormat="1" applyFont="1" applyAlignment="1" applyProtection="1">
      <alignment horizontal="center" vertical="center"/>
    </xf>
    <xf numFmtId="4" fontId="2" fillId="0" borderId="0" xfId="4" applyNumberFormat="1" applyFont="1" applyFill="1" applyAlignment="1" applyProtection="1">
      <alignment horizontal="center" vertical="center"/>
    </xf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left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0" borderId="0" xfId="4" applyFont="1" applyFill="1" applyBorder="1" applyAlignment="1" applyProtection="1">
      <alignment horizontal="center" vertical="center" wrapText="1"/>
    </xf>
    <xf numFmtId="0" fontId="2" fillId="0" borderId="30" xfId="4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29" xfId="1" applyFont="1" applyFill="1" applyBorder="1" applyAlignment="1" applyProtection="1">
      <alignment horizontal="center" vertical="center" wrapText="1"/>
    </xf>
    <xf numFmtId="4" fontId="2" fillId="0" borderId="29" xfId="4" applyNumberFormat="1" applyFont="1" applyFill="1" applyBorder="1" applyAlignment="1" applyProtection="1">
      <alignment horizontal="center" vertical="center" wrapText="1"/>
    </xf>
    <xf numFmtId="4" fontId="2" fillId="0" borderId="15" xfId="4" applyNumberFormat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17" fillId="0" borderId="0" xfId="4" applyFont="1" applyFill="1" applyAlignment="1" applyProtection="1">
      <alignment horizontal="center" vertical="center"/>
    </xf>
    <xf numFmtId="0" fontId="2" fillId="0" borderId="9" xfId="4" applyFont="1" applyFill="1" applyBorder="1" applyAlignment="1" applyProtection="1">
      <alignment horizontal="center" vertical="center" wrapText="1"/>
    </xf>
    <xf numFmtId="0" fontId="2" fillId="0" borderId="20" xfId="4" applyFont="1" applyFill="1" applyBorder="1" applyAlignment="1" applyProtection="1">
      <alignment horizontal="center" vertical="center" wrapText="1"/>
    </xf>
    <xf numFmtId="0" fontId="2" fillId="0" borderId="33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34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4" fontId="2" fillId="0" borderId="20" xfId="4" applyNumberFormat="1" applyFont="1" applyFill="1" applyBorder="1" applyAlignment="1" applyProtection="1">
      <alignment horizontal="center" vertical="center" wrapText="1"/>
    </xf>
    <xf numFmtId="4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vertical="center"/>
    </xf>
    <xf numFmtId="0" fontId="2" fillId="0" borderId="4" xfId="4" applyFont="1" applyFill="1" applyBorder="1" applyAlignment="1" applyProtection="1">
      <alignment horizontal="center" vertical="center" wrapText="1"/>
    </xf>
    <xf numFmtId="0" fontId="2" fillId="0" borderId="29" xfId="4" applyFont="1" applyFill="1" applyBorder="1" applyAlignment="1" applyProtection="1">
      <alignment horizontal="center" vertical="center" wrapText="1"/>
    </xf>
    <xf numFmtId="0" fontId="2" fillId="0" borderId="35" xfId="4" applyFont="1" applyFill="1" applyBorder="1" applyAlignment="1" applyProtection="1">
      <alignment horizontal="center" vertical="center" wrapText="1"/>
    </xf>
    <xf numFmtId="0" fontId="2" fillId="0" borderId="36" xfId="4" applyFont="1" applyFill="1" applyBorder="1" applyAlignment="1" applyProtection="1">
      <alignment horizontal="center" vertical="center" wrapText="1"/>
    </xf>
    <xf numFmtId="3" fontId="2" fillId="0" borderId="29" xfId="4" applyNumberFormat="1" applyFont="1" applyFill="1" applyBorder="1" applyAlignment="1" applyProtection="1">
      <alignment horizontal="center" vertical="center"/>
    </xf>
    <xf numFmtId="3" fontId="2" fillId="0" borderId="15" xfId="4" applyNumberFormat="1" applyFont="1" applyFill="1" applyBorder="1" applyAlignment="1" applyProtection="1">
      <alignment horizontal="center" vertical="center"/>
    </xf>
    <xf numFmtId="3" fontId="2" fillId="0" borderId="14" xfId="4" applyNumberFormat="1" applyFont="1" applyFill="1" applyBorder="1" applyAlignment="1" applyProtection="1">
      <alignment horizontal="center" vertical="center"/>
    </xf>
    <xf numFmtId="3" fontId="2" fillId="0" borderId="29" xfId="4" applyNumberFormat="1" applyFont="1" applyFill="1" applyBorder="1" applyAlignment="1" applyProtection="1">
      <alignment horizontal="center" vertical="center" wrapText="1"/>
    </xf>
    <xf numFmtId="3" fontId="2" fillId="0" borderId="16" xfId="4" applyNumberFormat="1" applyFont="1" applyFill="1" applyBorder="1" applyAlignment="1" applyProtection="1">
      <alignment horizontal="center" vertical="center" wrapText="1"/>
    </xf>
    <xf numFmtId="0" fontId="6" fillId="0" borderId="0" xfId="4" applyFont="1" applyFill="1" applyAlignment="1" applyProtection="1">
      <alignment vertical="center"/>
    </xf>
    <xf numFmtId="0" fontId="2" fillId="5" borderId="1" xfId="4" applyFont="1" applyFill="1" applyBorder="1" applyAlignment="1" applyProtection="1">
      <alignment horizontal="center" vertical="center"/>
    </xf>
    <xf numFmtId="49" fontId="2" fillId="5" borderId="4" xfId="2" applyNumberFormat="1" applyFont="1" applyFill="1" applyBorder="1" applyAlignment="1" applyProtection="1">
      <alignment horizontal="center" vertical="center"/>
    </xf>
    <xf numFmtId="0" fontId="2" fillId="9" borderId="1" xfId="2" applyFont="1" applyFill="1" applyBorder="1" applyAlignment="1" applyProtection="1">
      <alignment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16" fillId="5" borderId="1" xfId="2" applyNumberFormat="1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/>
    </xf>
    <xf numFmtId="4" fontId="2" fillId="6" borderId="37" xfId="4" applyNumberFormat="1" applyFont="1" applyFill="1" applyBorder="1" applyAlignment="1" applyProtection="1">
      <alignment horizontal="center" vertical="center"/>
    </xf>
    <xf numFmtId="4" fontId="2" fillId="6" borderId="1" xfId="4" applyNumberFormat="1" applyFont="1" applyFill="1" applyBorder="1" applyAlignment="1" applyProtection="1">
      <alignment horizontal="center" vertical="center"/>
    </xf>
    <xf numFmtId="4" fontId="2" fillId="6" borderId="38" xfId="2" applyNumberFormat="1" applyFont="1" applyFill="1" applyBorder="1" applyAlignment="1" applyProtection="1">
      <alignment horizontal="center" vertical="center"/>
    </xf>
    <xf numFmtId="165" fontId="6" fillId="5" borderId="3" xfId="5" applyNumberFormat="1" applyFont="1" applyFill="1" applyBorder="1" applyAlignment="1" applyProtection="1">
      <alignment horizontal="center" vertical="center"/>
    </xf>
    <xf numFmtId="165" fontId="6" fillId="5" borderId="1" xfId="5" applyNumberFormat="1" applyFont="1" applyFill="1" applyBorder="1" applyAlignment="1" applyProtection="1">
      <alignment horizontal="center" vertical="center"/>
    </xf>
    <xf numFmtId="165" fontId="6" fillId="5" borderId="2" xfId="5" applyNumberFormat="1" applyFont="1" applyFill="1" applyBorder="1" applyAlignment="1" applyProtection="1">
      <alignment horizontal="center" vertical="center"/>
    </xf>
    <xf numFmtId="2" fontId="6" fillId="6" borderId="37" xfId="3" applyNumberFormat="1" applyFont="1" applyFill="1" applyBorder="1" applyAlignment="1" applyProtection="1">
      <alignment horizontal="center" vertical="center"/>
    </xf>
    <xf numFmtId="2" fontId="6" fillId="6" borderId="1" xfId="3" applyNumberFormat="1" applyFont="1" applyFill="1" applyBorder="1" applyAlignment="1" applyProtection="1">
      <alignment horizontal="center" vertical="center"/>
    </xf>
    <xf numFmtId="2" fontId="6" fillId="6" borderId="38" xfId="3" applyNumberFormat="1" applyFont="1" applyFill="1" applyBorder="1" applyAlignment="1" applyProtection="1">
      <alignment horizontal="center" vertical="center"/>
    </xf>
    <xf numFmtId="0" fontId="16" fillId="5" borderId="39" xfId="4" applyFont="1" applyFill="1" applyBorder="1" applyAlignment="1" applyProtection="1">
      <alignment horizontal="center" vertical="center"/>
    </xf>
    <xf numFmtId="0" fontId="2" fillId="5" borderId="40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49" fontId="2" fillId="5" borderId="5" xfId="2" applyNumberFormat="1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 applyProtection="1">
      <alignment vertical="center"/>
    </xf>
    <xf numFmtId="4" fontId="18" fillId="5" borderId="1" xfId="2" applyNumberFormat="1" applyFont="1" applyFill="1" applyBorder="1" applyAlignment="1" applyProtection="1">
      <alignment horizontal="center" vertical="center"/>
    </xf>
    <xf numFmtId="4" fontId="16" fillId="6" borderId="37" xfId="4" applyNumberFormat="1" applyFont="1" applyFill="1" applyBorder="1" applyAlignment="1" applyProtection="1">
      <alignment horizontal="center" vertical="center"/>
    </xf>
    <xf numFmtId="4" fontId="16" fillId="6" borderId="1" xfId="4" applyNumberFormat="1" applyFont="1" applyFill="1" applyBorder="1" applyAlignment="1" applyProtection="1">
      <alignment horizontal="center" vertical="center"/>
    </xf>
    <xf numFmtId="44" fontId="6" fillId="5" borderId="3" xfId="5" applyFont="1" applyFill="1" applyBorder="1" applyAlignment="1" applyProtection="1">
      <alignment horizontal="center" vertical="center"/>
    </xf>
    <xf numFmtId="44" fontId="17" fillId="5" borderId="1" xfId="5" applyFont="1" applyFill="1" applyBorder="1" applyAlignment="1" applyProtection="1">
      <alignment horizontal="center" vertical="center"/>
    </xf>
    <xf numFmtId="44" fontId="17" fillId="5" borderId="2" xfId="5" applyFont="1" applyFill="1" applyBorder="1" applyAlignment="1" applyProtection="1">
      <alignment horizontal="center" vertical="center"/>
    </xf>
    <xf numFmtId="2" fontId="17" fillId="6" borderId="37" xfId="3" applyNumberFormat="1" applyFont="1" applyFill="1" applyBorder="1" applyAlignment="1" applyProtection="1">
      <alignment horizontal="center" vertical="center"/>
    </xf>
    <xf numFmtId="2" fontId="17" fillId="6" borderId="1" xfId="3" applyNumberFormat="1" applyFont="1" applyFill="1" applyBorder="1" applyAlignment="1" applyProtection="1">
      <alignment horizontal="center" vertical="center"/>
    </xf>
    <xf numFmtId="0" fontId="16" fillId="5" borderId="41" xfId="4" applyFont="1" applyFill="1" applyBorder="1" applyAlignment="1" applyProtection="1">
      <alignment horizontal="center" vertical="center"/>
    </xf>
    <xf numFmtId="0" fontId="2" fillId="5" borderId="34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/>
    </xf>
    <xf numFmtId="0" fontId="16" fillId="5" borderId="1" xfId="2" applyFont="1" applyFill="1" applyBorder="1" applyAlignment="1" applyProtection="1">
      <alignment vertical="center"/>
    </xf>
    <xf numFmtId="164" fontId="2" fillId="5" borderId="1" xfId="2" applyNumberFormat="1" applyFont="1" applyFill="1" applyBorder="1" applyAlignment="1" applyProtection="1">
      <alignment horizontal="center" vertical="center"/>
    </xf>
    <xf numFmtId="4" fontId="2" fillId="6" borderId="38" xfId="4" applyNumberFormat="1" applyFont="1" applyFill="1" applyBorder="1" applyAlignment="1" applyProtection="1">
      <alignment horizontal="center" vertical="center"/>
    </xf>
    <xf numFmtId="44" fontId="6" fillId="5" borderId="1" xfId="5" applyFont="1" applyFill="1" applyBorder="1" applyAlignment="1" applyProtection="1">
      <alignment horizontal="center" vertical="center"/>
    </xf>
    <xf numFmtId="44" fontId="6" fillId="5" borderId="2" xfId="5" applyFont="1" applyFill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6" fillId="5" borderId="42" xfId="4" applyFont="1" applyFill="1" applyBorder="1" applyAlignment="1" applyProtection="1">
      <alignment horizontal="center" vertical="center"/>
    </xf>
    <xf numFmtId="0" fontId="2" fillId="5" borderId="43" xfId="4" applyFont="1" applyFill="1" applyBorder="1" applyAlignment="1" applyProtection="1">
      <alignment horizontal="center" vertical="center" wrapText="1"/>
    </xf>
    <xf numFmtId="164" fontId="18" fillId="5" borderId="1" xfId="2" applyNumberFormat="1" applyFont="1" applyFill="1" applyBorder="1" applyAlignment="1" applyProtection="1">
      <alignment horizontal="center" vertical="center"/>
    </xf>
    <xf numFmtId="0" fontId="16" fillId="5" borderId="39" xfId="3" applyFont="1" applyFill="1" applyBorder="1" applyAlignment="1" applyProtection="1">
      <alignment horizontal="center" vertical="center"/>
    </xf>
    <xf numFmtId="0" fontId="2" fillId="5" borderId="40" xfId="3" applyFont="1" applyFill="1" applyBorder="1" applyAlignment="1" applyProtection="1">
      <alignment horizontal="center" vertical="center" wrapText="1"/>
    </xf>
    <xf numFmtId="0" fontId="16" fillId="5" borderId="41" xfId="3" applyFont="1" applyFill="1" applyBorder="1" applyAlignment="1" applyProtection="1">
      <alignment horizontal="center" vertical="center"/>
    </xf>
    <xf numFmtId="0" fontId="2" fillId="5" borderId="34" xfId="3" applyFont="1" applyFill="1" applyBorder="1" applyAlignment="1" applyProtection="1">
      <alignment horizontal="center" vertical="center" wrapText="1"/>
    </xf>
    <xf numFmtId="0" fontId="16" fillId="5" borderId="42" xfId="3" applyFont="1" applyFill="1" applyBorder="1" applyAlignment="1" applyProtection="1">
      <alignment horizontal="center" vertical="center"/>
    </xf>
    <xf numFmtId="49" fontId="2" fillId="5" borderId="5" xfId="2" applyNumberFormat="1" applyFont="1" applyFill="1" applyBorder="1" applyAlignment="1" applyProtection="1">
      <alignment horizontal="center" vertical="center"/>
    </xf>
    <xf numFmtId="0" fontId="2" fillId="5" borderId="1" xfId="2" applyFont="1" applyFill="1" applyBorder="1" applyAlignment="1">
      <alignment vertical="center"/>
    </xf>
    <xf numFmtId="0" fontId="16" fillId="5" borderId="41" xfId="3" applyFont="1" applyFill="1" applyBorder="1" applyAlignment="1" applyProtection="1">
      <alignment horizontal="center" vertical="center"/>
    </xf>
    <xf numFmtId="0" fontId="2" fillId="5" borderId="34" xfId="3" applyFont="1" applyFill="1" applyBorder="1" applyAlignment="1" applyProtection="1">
      <alignment horizontal="center" vertical="center" wrapText="1"/>
    </xf>
    <xf numFmtId="0" fontId="16" fillId="5" borderId="1" xfId="2" applyFont="1" applyFill="1" applyBorder="1" applyAlignment="1">
      <alignment vertical="center"/>
    </xf>
    <xf numFmtId="0" fontId="2" fillId="5" borderId="1" xfId="2" applyFont="1" applyFill="1" applyBorder="1" applyAlignment="1" applyProtection="1">
      <alignment vertical="center"/>
      <protection locked="0"/>
    </xf>
    <xf numFmtId="0" fontId="16" fillId="5" borderId="4" xfId="3" applyFont="1" applyFill="1" applyBorder="1" applyAlignment="1" applyProtection="1">
      <alignment horizontal="center" vertical="center"/>
    </xf>
    <xf numFmtId="4" fontId="16" fillId="5" borderId="2" xfId="2" applyNumberFormat="1" applyFont="1" applyFill="1" applyBorder="1" applyAlignment="1" applyProtection="1">
      <alignment horizontal="center" vertical="center"/>
    </xf>
    <xf numFmtId="2" fontId="16" fillId="5" borderId="1" xfId="4" applyNumberFormat="1" applyFont="1" applyFill="1" applyBorder="1" applyAlignment="1" applyProtection="1">
      <alignment horizontal="center" vertical="center"/>
      <protection locked="0"/>
    </xf>
    <xf numFmtId="0" fontId="16" fillId="5" borderId="3" xfId="3" applyFont="1" applyFill="1" applyBorder="1" applyAlignment="1" applyProtection="1">
      <alignment horizontal="center" vertical="center"/>
    </xf>
    <xf numFmtId="0" fontId="16" fillId="5" borderId="6" xfId="3" applyFont="1" applyFill="1" applyBorder="1" applyAlignment="1" applyProtection="1">
      <alignment horizontal="center" vertical="center"/>
    </xf>
    <xf numFmtId="0" fontId="17" fillId="5" borderId="1" xfId="2" applyFont="1" applyFill="1" applyBorder="1" applyAlignment="1" applyProtection="1">
      <alignment vertical="center"/>
    </xf>
    <xf numFmtId="4" fontId="16" fillId="5" borderId="1" xfId="4" applyNumberFormat="1" applyFont="1" applyFill="1" applyBorder="1" applyAlignment="1" applyProtection="1">
      <alignment horizontal="center" vertical="center"/>
    </xf>
    <xf numFmtId="0" fontId="19" fillId="5" borderId="1" xfId="3" applyFont="1" applyFill="1" applyBorder="1" applyAlignment="1" applyProtection="1">
      <alignment horizontal="center" vertical="center"/>
    </xf>
    <xf numFmtId="49" fontId="19" fillId="5" borderId="1" xfId="3" applyNumberFormat="1" applyFont="1" applyFill="1" applyBorder="1" applyAlignment="1" applyProtection="1">
      <alignment horizontal="center" vertical="center"/>
    </xf>
    <xf numFmtId="165" fontId="17" fillId="5" borderId="1" xfId="5" applyNumberFormat="1" applyFont="1" applyFill="1" applyBorder="1" applyAlignment="1" applyProtection="1">
      <alignment horizontal="center" vertical="center"/>
    </xf>
    <xf numFmtId="165" fontId="17" fillId="5" borderId="2" xfId="5" applyNumberFormat="1" applyFont="1" applyFill="1" applyBorder="1" applyAlignment="1" applyProtection="1">
      <alignment horizontal="center" vertical="center"/>
    </xf>
    <xf numFmtId="0" fontId="16" fillId="5" borderId="41" xfId="4" applyFont="1" applyFill="1" applyBorder="1" applyAlignment="1" applyProtection="1">
      <alignment horizontal="center" vertical="center"/>
    </xf>
    <xf numFmtId="4" fontId="2" fillId="6" borderId="44" xfId="2" applyNumberFormat="1" applyFont="1" applyFill="1" applyBorder="1" applyAlignment="1" applyProtection="1">
      <alignment horizontal="center" vertical="center"/>
    </xf>
    <xf numFmtId="165" fontId="6" fillId="5" borderId="45" xfId="5" applyNumberFormat="1" applyFont="1" applyFill="1" applyBorder="1" applyAlignment="1" applyProtection="1">
      <alignment horizontal="center" vertical="center"/>
    </xf>
    <xf numFmtId="165" fontId="17" fillId="5" borderId="6" xfId="5" applyNumberFormat="1" applyFont="1" applyFill="1" applyBorder="1" applyAlignment="1" applyProtection="1">
      <alignment horizontal="center" vertical="center"/>
    </xf>
    <xf numFmtId="165" fontId="17" fillId="5" borderId="43" xfId="5" applyNumberFormat="1" applyFont="1" applyFill="1" applyBorder="1" applyAlignment="1" applyProtection="1">
      <alignment horizontal="center" vertical="center"/>
    </xf>
    <xf numFmtId="4" fontId="16" fillId="6" borderId="6" xfId="4" applyNumberFormat="1" applyFont="1" applyFill="1" applyBorder="1" applyAlignment="1" applyProtection="1">
      <alignment horizontal="center" vertical="center"/>
    </xf>
    <xf numFmtId="4" fontId="16" fillId="6" borderId="42" xfId="4" applyNumberFormat="1" applyFont="1" applyFill="1" applyBorder="1" applyAlignment="1" applyProtection="1">
      <alignment horizontal="center" vertical="center"/>
    </xf>
    <xf numFmtId="4" fontId="2" fillId="6" borderId="6" xfId="4" applyNumberFormat="1" applyFont="1" applyFill="1" applyBorder="1" applyAlignment="1" applyProtection="1">
      <alignment horizontal="center" vertical="center"/>
    </xf>
    <xf numFmtId="165" fontId="6" fillId="5" borderId="6" xfId="5" applyNumberFormat="1" applyFont="1" applyFill="1" applyBorder="1" applyAlignment="1" applyProtection="1">
      <alignment horizontal="center" vertical="center"/>
    </xf>
    <xf numFmtId="165" fontId="6" fillId="5" borderId="43" xfId="5" applyNumberFormat="1" applyFont="1" applyFill="1" applyBorder="1" applyAlignment="1" applyProtection="1">
      <alignment horizontal="center" vertical="center"/>
    </xf>
    <xf numFmtId="0" fontId="16" fillId="5" borderId="1" xfId="4" applyFont="1" applyFill="1" applyBorder="1" applyProtection="1"/>
    <xf numFmtId="0" fontId="16" fillId="5" borderId="1" xfId="4" applyFont="1" applyFill="1" applyBorder="1" applyAlignment="1" applyProtection="1">
      <alignment horizontal="center" vertical="center"/>
    </xf>
    <xf numFmtId="49" fontId="2" fillId="5" borderId="6" xfId="2" applyNumberFormat="1" applyFont="1" applyFill="1" applyBorder="1" applyAlignment="1" applyProtection="1">
      <alignment horizontal="center" vertical="center"/>
    </xf>
    <xf numFmtId="0" fontId="2" fillId="5" borderId="43" xfId="3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wrapText="1"/>
    </xf>
    <xf numFmtId="0" fontId="2" fillId="5" borderId="1" xfId="3" applyFont="1" applyFill="1" applyBorder="1" applyAlignment="1" applyProtection="1">
      <alignment horizontal="center" vertical="center"/>
    </xf>
    <xf numFmtId="49" fontId="2" fillId="5" borderId="6" xfId="2" applyNumberFormat="1" applyFont="1" applyFill="1" applyBorder="1" applyAlignment="1" applyProtection="1">
      <alignment horizontal="center" vertical="center"/>
    </xf>
    <xf numFmtId="4" fontId="2" fillId="6" borderId="2" xfId="2" applyNumberFormat="1" applyFont="1" applyFill="1" applyBorder="1" applyAlignment="1" applyProtection="1">
      <alignment horizontal="center" vertical="center"/>
    </xf>
    <xf numFmtId="2" fontId="6" fillId="6" borderId="2" xfId="3" applyNumberFormat="1" applyFont="1" applyFill="1" applyBorder="1" applyAlignment="1" applyProtection="1">
      <alignment horizontal="center" vertical="center"/>
    </xf>
    <xf numFmtId="0" fontId="16" fillId="5" borderId="45" xfId="4" applyFont="1" applyFill="1" applyBorder="1" applyAlignment="1" applyProtection="1">
      <alignment horizontal="center" vertical="center"/>
    </xf>
    <xf numFmtId="0" fontId="2" fillId="5" borderId="43" xfId="3" applyFont="1" applyFill="1" applyBorder="1" applyAlignment="1" applyProtection="1">
      <alignment horizontal="center" vertical="center" wrapText="1"/>
    </xf>
    <xf numFmtId="0" fontId="16" fillId="2" borderId="1" xfId="4" applyFont="1" applyFill="1" applyBorder="1" applyProtection="1"/>
    <xf numFmtId="4" fontId="2" fillId="2" borderId="1" xfId="4" applyNumberFormat="1" applyFont="1" applyFill="1" applyBorder="1" applyAlignment="1" applyProtection="1">
      <alignment horizontal="center"/>
    </xf>
    <xf numFmtId="4" fontId="2" fillId="2" borderId="1" xfId="4" applyNumberFormat="1" applyFont="1" applyFill="1" applyBorder="1" applyProtection="1"/>
    <xf numFmtId="165" fontId="2" fillId="2" borderId="1" xfId="4" applyNumberFormat="1" applyFont="1" applyFill="1" applyBorder="1" applyAlignment="1" applyProtection="1">
      <alignment horizontal="center"/>
    </xf>
    <xf numFmtId="44" fontId="2" fillId="5" borderId="1" xfId="5" applyFont="1" applyFill="1" applyBorder="1" applyAlignment="1" applyProtection="1">
      <alignment horizontal="center" vertical="center"/>
    </xf>
    <xf numFmtId="165" fontId="2" fillId="2" borderId="1" xfId="4" applyNumberFormat="1" applyFont="1" applyFill="1" applyBorder="1" applyProtection="1"/>
    <xf numFmtId="0" fontId="16" fillId="0" borderId="1" xfId="4" applyFont="1" applyFill="1" applyBorder="1" applyProtection="1"/>
    <xf numFmtId="2" fontId="2" fillId="2" borderId="1" xfId="4" applyNumberFormat="1" applyFont="1" applyFill="1" applyBorder="1" applyAlignment="1" applyProtection="1">
      <alignment horizontal="center"/>
    </xf>
    <xf numFmtId="0" fontId="16" fillId="2" borderId="2" xfId="4" applyFont="1" applyFill="1" applyBorder="1" applyProtection="1"/>
    <xf numFmtId="4" fontId="16" fillId="0" borderId="0" xfId="4" applyNumberFormat="1" applyFont="1" applyProtection="1"/>
    <xf numFmtId="0" fontId="16" fillId="0" borderId="0" xfId="4" applyFont="1" applyBorder="1" applyProtection="1">
      <protection locked="0"/>
    </xf>
    <xf numFmtId="0" fontId="16" fillId="0" borderId="0" xfId="4" applyFont="1" applyProtection="1"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0" fontId="17" fillId="0" borderId="0" xfId="4" applyFont="1" applyBorder="1" applyAlignment="1" applyProtection="1">
      <protection locked="0"/>
    </xf>
    <xf numFmtId="0" fontId="6" fillId="4" borderId="1" xfId="4" applyFont="1" applyFill="1" applyBorder="1" applyAlignment="1" applyProtection="1">
      <alignment horizontal="center" vertical="center" wrapText="1"/>
      <protection locked="0"/>
    </xf>
    <xf numFmtId="0" fontId="20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Protection="1"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0" fontId="17" fillId="5" borderId="1" xfId="4" applyFont="1" applyFill="1" applyBorder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  <protection locked="0"/>
    </xf>
    <xf numFmtId="0" fontId="2" fillId="2" borderId="6" xfId="4" applyFont="1" applyFill="1" applyBorder="1" applyAlignment="1" applyProtection="1">
      <alignment horizontal="left" vertical="center"/>
      <protection locked="0"/>
    </xf>
    <xf numFmtId="2" fontId="2" fillId="2" borderId="6" xfId="4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Protection="1"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 vertical="top" wrapText="1"/>
      <protection locked="0"/>
    </xf>
    <xf numFmtId="0" fontId="16" fillId="5" borderId="2" xfId="0" applyFont="1" applyFill="1" applyBorder="1" applyAlignment="1" applyProtection="1">
      <alignment horizontal="center" wrapText="1"/>
      <protection locked="0"/>
    </xf>
    <xf numFmtId="0" fontId="16" fillId="5" borderId="3" xfId="0" applyFont="1" applyFill="1" applyBorder="1" applyAlignment="1" applyProtection="1">
      <alignment horizontal="center" wrapText="1"/>
      <protection locked="0"/>
    </xf>
    <xf numFmtId="0" fontId="16" fillId="6" borderId="3" xfId="0" applyFont="1" applyFill="1" applyBorder="1" applyAlignment="1" applyProtection="1">
      <alignment horizontal="center" wrapText="1"/>
      <protection locked="0"/>
    </xf>
    <xf numFmtId="0" fontId="16" fillId="7" borderId="1" xfId="0" applyFont="1" applyFill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5" borderId="1" xfId="4" applyFont="1" applyFill="1" applyBorder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/>
      <protection locked="0"/>
    </xf>
    <xf numFmtId="0" fontId="16" fillId="5" borderId="1" xfId="4" applyFont="1" applyFill="1" applyBorder="1" applyProtection="1">
      <protection locked="0"/>
    </xf>
    <xf numFmtId="0" fontId="21" fillId="0" borderId="0" xfId="4" applyFont="1" applyProtection="1"/>
    <xf numFmtId="0" fontId="21" fillId="0" borderId="0" xfId="0" applyFont="1"/>
  </cellXfs>
  <cellStyles count="8">
    <cellStyle name="Денежный 2" xfId="5"/>
    <cellStyle name="Денежный 2 2" xfId="6"/>
    <cellStyle name="Обычный" xfId="0" builtinId="0"/>
    <cellStyle name="Обычный 2" xfId="4"/>
    <cellStyle name="Обычный 2 2" xfId="7"/>
    <cellStyle name="Обычный 3 2" xfId="1"/>
    <cellStyle name="Обычный 6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52.yzb.sbrf.ru\tb52\SBOR4\133\587\tab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NM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52.yzb.sbrf.ru\tb52\windows\TEMP\RptTempl$_F2_7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run-in\&#1090;&#1072;&#1073;&#1077;&#1083;&#1100;%202001\&#1058;&#1077;&#1088;&#1088;&#1080;&#1090;&#1086;&#1088;&#1080;&#1072;&#1083;&#1100;&#1085;&#1099;&#1077;%20&#1073;&#1072;&#1085;&#1082;&#1080;\tab_upr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b52.yzb.sbrf.ru\tb52\ANYA\F102_S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karov_a09011\in\WINDOWS\TEMP\TEKOS\OUT\0107037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run-in\&#1090;&#1077;&#1088;_&#1073;&#1072;&#1085;&#1082;&#1080;\WINDOWS\TEMP\TEKOS\OUT\0107037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MTAX"/>
      <sheetName val="Прил 6.1."/>
      <sheetName val="Прил 6.2."/>
      <sheetName val="Прил 6.3."/>
      <sheetName val="Прил 6.4.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#ССЫЛКА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CALC_Q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5_1"/>
      <sheetName val="5_2"/>
      <sheetName val="5_3"/>
      <sheetName val="5_4"/>
      <sheetName val="5_7"/>
      <sheetName val="5_8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  <sheetName val="пред. отч."/>
      <sheetName val="тек. отч."/>
      <sheetName val="ПРОВЕРКИ"/>
      <sheetName val="#ССЫЛКА"/>
    </sheetNames>
    <definedNames>
      <definedName name="ClearBalans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валюте"/>
      <sheetName val="G2TempSheet"/>
      <sheetName val="В рублях"/>
      <sheetName val="Лист1"/>
    </sheetNames>
    <sheetDataSet>
      <sheetData sheetId="0" refreshError="1"/>
      <sheetData sheetId="1" refreshError="1">
        <row r="4">
          <cell r="B4" t="str">
            <v xml:space="preserve"> 01.01.2002</v>
          </cell>
        </row>
      </sheetData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!"/>
      <sheetName val="8-1"/>
      <sheetName val="8-1 без осб"/>
      <sheetName val="8-2"/>
      <sheetName val="8-3"/>
      <sheetName val="8-4не вводить"/>
      <sheetName val="10-1 (2)"/>
      <sheetName val="10-2 (2)"/>
      <sheetName val="10-3 (2)"/>
      <sheetName val="10-4не ввод (2)"/>
      <sheetName val="10-5 не ввод(2)"/>
      <sheetName val="10-6не вводить"/>
      <sheetName val="11-2,1"/>
      <sheetName val="11-2,2"/>
      <sheetName val="11-2,3"/>
      <sheetName val="11-2,4"/>
      <sheetName val="12-1"/>
      <sheetName val="13-1"/>
      <sheetName val="13-2"/>
      <sheetName val="13-3"/>
      <sheetName val="13-4"/>
      <sheetName val="14-1"/>
      <sheetName val="14-2"/>
      <sheetName val="14,3"/>
      <sheetName val="14-4"/>
      <sheetName val="14-5"/>
      <sheetName val="15-1не вводить"/>
      <sheetName val="15-2 в 7-18"/>
      <sheetName val="1кв.2004"/>
      <sheetName val="2кв.2004"/>
      <sheetName val="13_4"/>
      <sheetName val="4_1"/>
      <sheetName val="4260"/>
      <sheetName val="4261"/>
      <sheetName val="4264"/>
      <sheetName val="4271"/>
      <sheetName val="4272"/>
      <sheetName val="4274"/>
      <sheetName val="4275"/>
      <sheetName val="5852"/>
      <sheetName val="7002"/>
      <sheetName val="8286"/>
      <sheetName val="8588"/>
      <sheetName val="свод"/>
      <sheetName val="ОЛЯ"/>
      <sheetName val="Прил 4а"/>
      <sheetName val="Прил 4б"/>
      <sheetName val="Прил 4в"/>
      <sheetName val="Прил 4г"/>
      <sheetName val="Прил 4д"/>
      <sheetName val="15-_xffff_не вводить"/>
      <sheetName val="XLR_NoRangeSheet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  <sheetName val="Диаграмма1"/>
      <sheetName val="12.б физики "/>
      <sheetName val="Лист1"/>
      <sheetName val="источ (с 2004г) (с планом)"/>
      <sheetName val="приложение 23"/>
      <sheetName val="отчет по ИФКВ (с 2004г)"/>
      <sheetName val="расш. c 2004 годом"/>
      <sheetName val="Печать"/>
      <sheetName val="Показатели"/>
      <sheetName val="Прил_1"/>
      <sheetName val="Смета расходов"/>
      <sheetName val="Расшифровка ЦП"/>
      <sheetName val="банкоматы"/>
    </sheetNames>
    <definedNames>
      <definedName name="Макрос1"/>
    </defined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"/>
    </sheetView>
  </sheetViews>
  <sheetFormatPr defaultColWidth="9.140625" defaultRowHeight="15" x14ac:dyDescent="0.25"/>
  <cols>
    <col min="1" max="1" width="70.140625" style="3" customWidth="1"/>
    <col min="2" max="2" width="16.85546875" style="3" customWidth="1"/>
    <col min="3" max="3" width="99.42578125" style="3" customWidth="1"/>
    <col min="4" max="16384" width="9.140625" style="3"/>
  </cols>
  <sheetData>
    <row r="1" spans="1:3" x14ac:dyDescent="0.25">
      <c r="A1" s="6" t="s">
        <v>106</v>
      </c>
      <c r="B1" s="18"/>
      <c r="C1" s="19" t="s">
        <v>107</v>
      </c>
    </row>
    <row r="2" spans="1:3" x14ac:dyDescent="0.25">
      <c r="A2" s="6" t="s">
        <v>108</v>
      </c>
      <c r="B2" s="24" t="s">
        <v>109</v>
      </c>
      <c r="C2" s="24"/>
    </row>
    <row r="3" spans="1:3" x14ac:dyDescent="0.25">
      <c r="A3" s="6"/>
      <c r="B3" s="20"/>
      <c r="C3" s="19"/>
    </row>
    <row r="4" spans="1:3" x14ac:dyDescent="0.25">
      <c r="A4" s="21" t="s">
        <v>110</v>
      </c>
      <c r="B4" s="18"/>
      <c r="C4" s="18"/>
    </row>
    <row r="5" spans="1:3" x14ac:dyDescent="0.25">
      <c r="A5" s="4" t="s">
        <v>111</v>
      </c>
      <c r="B5" s="4" t="s">
        <v>112</v>
      </c>
      <c r="C5" s="5" t="s">
        <v>113</v>
      </c>
    </row>
    <row r="6" spans="1:3" x14ac:dyDescent="0.25">
      <c r="A6" s="6" t="s">
        <v>114</v>
      </c>
      <c r="B6" s="7" t="s">
        <v>115</v>
      </c>
      <c r="C6" s="8" t="s">
        <v>116</v>
      </c>
    </row>
    <row r="7" spans="1:3" x14ac:dyDescent="0.25">
      <c r="A7" s="9" t="s">
        <v>117</v>
      </c>
      <c r="B7" s="7" t="s">
        <v>115</v>
      </c>
      <c r="C7" s="8" t="s">
        <v>118</v>
      </c>
    </row>
    <row r="8" spans="1:3" x14ac:dyDescent="0.25">
      <c r="A8" s="18" t="s">
        <v>119</v>
      </c>
      <c r="B8" s="7" t="s">
        <v>115</v>
      </c>
      <c r="C8" s="8" t="s">
        <v>118</v>
      </c>
    </row>
    <row r="9" spans="1:3" ht="45" x14ac:dyDescent="0.25">
      <c r="A9" s="6" t="s">
        <v>120</v>
      </c>
      <c r="B9" s="7" t="s">
        <v>115</v>
      </c>
      <c r="C9" s="8" t="s">
        <v>121</v>
      </c>
    </row>
    <row r="10" spans="1:3" ht="180" x14ac:dyDescent="0.25">
      <c r="A10" s="22" t="s">
        <v>122</v>
      </c>
      <c r="B10" s="7" t="s">
        <v>115</v>
      </c>
      <c r="C10" s="8" t="s">
        <v>123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32" sqref="C32"/>
    </sheetView>
  </sheetViews>
  <sheetFormatPr defaultColWidth="9.140625" defaultRowHeight="15" x14ac:dyDescent="0.25"/>
  <cols>
    <col min="1" max="1" width="19.5703125" style="11" customWidth="1"/>
    <col min="2" max="2" width="28" style="11" customWidth="1"/>
    <col min="3" max="4" width="17.7109375" style="11" customWidth="1"/>
    <col min="5" max="5" width="18.85546875" style="11" customWidth="1"/>
    <col min="6" max="16384" width="9.140625" style="11"/>
  </cols>
  <sheetData>
    <row r="1" spans="1:5" x14ac:dyDescent="0.25">
      <c r="A1" s="25" t="s">
        <v>124</v>
      </c>
      <c r="B1" s="25"/>
      <c r="C1" s="10"/>
      <c r="D1" s="10"/>
      <c r="E1" s="2" t="s">
        <v>125</v>
      </c>
    </row>
    <row r="2" spans="1:5" x14ac:dyDescent="0.25">
      <c r="A2" s="1"/>
      <c r="B2" s="10"/>
      <c r="C2" s="10"/>
      <c r="D2" s="10"/>
      <c r="E2" s="1"/>
    </row>
    <row r="3" spans="1:5" x14ac:dyDescent="0.25">
      <c r="A3" s="12" t="s">
        <v>106</v>
      </c>
      <c r="D3" s="1"/>
      <c r="E3" s="1"/>
    </row>
    <row r="5" spans="1:5" ht="86.25" x14ac:dyDescent="0.25">
      <c r="A5" s="13" t="s">
        <v>126</v>
      </c>
      <c r="B5" s="13" t="s">
        <v>127</v>
      </c>
      <c r="C5" s="13" t="s">
        <v>128</v>
      </c>
      <c r="D5" s="14" t="s">
        <v>129</v>
      </c>
      <c r="E5" s="13" t="s">
        <v>130</v>
      </c>
    </row>
    <row r="6" spans="1:5" x14ac:dyDescent="0.25">
      <c r="A6" s="26" t="s">
        <v>131</v>
      </c>
      <c r="B6" s="27"/>
      <c r="C6" s="27"/>
      <c r="D6" s="27"/>
      <c r="E6" s="28"/>
    </row>
    <row r="7" spans="1:5" x14ac:dyDescent="0.25">
      <c r="A7" s="6"/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/>
      <c r="B9" s="6"/>
      <c r="C9" s="6"/>
      <c r="D9" s="6"/>
      <c r="E9" s="6"/>
    </row>
    <row r="10" spans="1:5" x14ac:dyDescent="0.25">
      <c r="A10" s="6"/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x14ac:dyDescent="0.25">
      <c r="A13" s="6"/>
      <c r="B13" s="6"/>
      <c r="C13" s="6"/>
      <c r="D13" s="6"/>
      <c r="E13" s="6"/>
    </row>
    <row r="14" spans="1:5" x14ac:dyDescent="0.25">
      <c r="A14" s="26" t="s">
        <v>132</v>
      </c>
      <c r="B14" s="27"/>
      <c r="C14" s="27"/>
      <c r="D14" s="27"/>
      <c r="E14" s="28"/>
    </row>
    <row r="15" spans="1:5" x14ac:dyDescent="0.25">
      <c r="A15" s="6"/>
      <c r="B15" s="6"/>
      <c r="C15" s="6"/>
      <c r="D15" s="6"/>
      <c r="E15" s="6"/>
    </row>
    <row r="16" spans="1:5" x14ac:dyDescent="0.25">
      <c r="A16" s="6"/>
      <c r="B16" s="6"/>
      <c r="C16" s="6"/>
      <c r="D16" s="6"/>
      <c r="E16" s="6"/>
    </row>
    <row r="17" spans="1:6" x14ac:dyDescent="0.25">
      <c r="A17" s="6"/>
      <c r="B17" s="6"/>
      <c r="C17" s="6"/>
      <c r="D17" s="6"/>
      <c r="E17" s="6"/>
    </row>
    <row r="18" spans="1:6" x14ac:dyDescent="0.25">
      <c r="A18" s="6"/>
      <c r="B18" s="6"/>
      <c r="C18" s="6"/>
      <c r="D18" s="6"/>
      <c r="E18" s="6"/>
    </row>
    <row r="19" spans="1:6" x14ac:dyDescent="0.25">
      <c r="A19" s="6"/>
      <c r="B19" s="6"/>
      <c r="C19" s="6"/>
      <c r="D19" s="6"/>
      <c r="E19" s="6"/>
    </row>
    <row r="20" spans="1:6" x14ac:dyDescent="0.25">
      <c r="A20" s="15" t="s">
        <v>133</v>
      </c>
      <c r="B20" s="16"/>
      <c r="C20" s="16"/>
      <c r="D20" s="16"/>
      <c r="E20" s="16"/>
      <c r="F20" s="16"/>
    </row>
    <row r="21" spans="1:6" x14ac:dyDescent="0.25">
      <c r="A21" s="15" t="s">
        <v>136</v>
      </c>
      <c r="B21" s="16"/>
      <c r="C21" s="16"/>
      <c r="D21" s="16"/>
      <c r="E21" s="16"/>
      <c r="F21" s="16"/>
    </row>
    <row r="22" spans="1:6" x14ac:dyDescent="0.25">
      <c r="A22" s="15" t="s">
        <v>134</v>
      </c>
      <c r="B22" s="16"/>
      <c r="C22" s="16"/>
      <c r="D22" s="16"/>
      <c r="E22" s="16"/>
      <c r="F22" s="16"/>
    </row>
    <row r="23" spans="1:6" x14ac:dyDescent="0.25">
      <c r="A23" s="29" t="s">
        <v>135</v>
      </c>
      <c r="B23" s="29"/>
      <c r="C23" s="29"/>
      <c r="D23" s="29"/>
      <c r="E23" s="29"/>
      <c r="F23" s="17"/>
    </row>
  </sheetData>
  <mergeCells count="4">
    <mergeCell ref="A1:B1"/>
    <mergeCell ref="A6:E6"/>
    <mergeCell ref="A14:E14"/>
    <mergeCell ref="A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55"/>
  <sheetViews>
    <sheetView topLeftCell="A7" zoomScale="55" zoomScaleNormal="55" workbookViewId="0">
      <selection activeCell="G34" sqref="G34"/>
    </sheetView>
  </sheetViews>
  <sheetFormatPr defaultColWidth="8.85546875" defaultRowHeight="18" x14ac:dyDescent="0.25"/>
  <cols>
    <col min="1" max="1" width="8.85546875" style="30"/>
    <col min="2" max="2" width="8.85546875" style="33"/>
    <col min="3" max="3" width="19.5703125" style="33" customWidth="1"/>
    <col min="4" max="4" width="82.85546875" style="33" customWidth="1"/>
    <col min="5" max="5" width="29" style="33" customWidth="1"/>
    <col min="6" max="6" width="20.5703125" style="33" customWidth="1"/>
    <col min="7" max="7" width="43.140625" style="33" customWidth="1"/>
    <col min="8" max="10" width="20.5703125" style="33" customWidth="1"/>
    <col min="11" max="11" width="31" style="33" customWidth="1"/>
    <col min="12" max="15" width="20.5703125" style="33" customWidth="1"/>
    <col min="16" max="16" width="20.5703125" style="34" customWidth="1"/>
    <col min="17" max="17" width="20.5703125" style="33" customWidth="1"/>
    <col min="18" max="18" width="20.5703125" style="34" customWidth="1"/>
    <col min="19" max="20" width="20.5703125" style="33" customWidth="1"/>
    <col min="21" max="21" width="39.140625" style="33" customWidth="1"/>
    <col min="22" max="22" width="45.28515625" style="33" customWidth="1"/>
    <col min="23" max="16384" width="8.85546875" style="33"/>
  </cols>
  <sheetData>
    <row r="1" spans="1:22" ht="84.75" customHeight="1" thickBot="1" x14ac:dyDescent="0.3">
      <c r="B1" s="31" t="s">
        <v>137</v>
      </c>
      <c r="C1" s="32"/>
      <c r="D1" s="32"/>
      <c r="E1" s="32"/>
      <c r="F1" s="32"/>
      <c r="G1" s="32"/>
      <c r="H1" s="32"/>
      <c r="I1" s="32"/>
      <c r="J1" s="32"/>
    </row>
    <row r="2" spans="1:22" s="52" customFormat="1" ht="34.9" customHeight="1" thickBot="1" x14ac:dyDescent="0.3">
      <c r="A2" s="35"/>
      <c r="B2" s="36" t="s">
        <v>0</v>
      </c>
      <c r="C2" s="37" t="s">
        <v>1</v>
      </c>
      <c r="D2" s="36" t="s">
        <v>2</v>
      </c>
      <c r="E2" s="38" t="s">
        <v>3</v>
      </c>
      <c r="F2" s="39" t="s">
        <v>4</v>
      </c>
      <c r="G2" s="40" t="s">
        <v>5</v>
      </c>
      <c r="H2" s="41" t="s">
        <v>6</v>
      </c>
      <c r="I2" s="42"/>
      <c r="J2" s="43"/>
      <c r="K2" s="44" t="s">
        <v>7</v>
      </c>
      <c r="L2" s="45"/>
      <c r="M2" s="45"/>
      <c r="N2" s="45"/>
      <c r="O2" s="46"/>
      <c r="P2" s="47"/>
      <c r="Q2" s="48"/>
      <c r="R2" s="49"/>
      <c r="S2" s="50"/>
      <c r="T2" s="50"/>
      <c r="U2" s="51"/>
    </row>
    <row r="3" spans="1:22" s="71" customFormat="1" ht="99.95" customHeight="1" thickBot="1" x14ac:dyDescent="0.3">
      <c r="A3" s="53"/>
      <c r="B3" s="54">
        <v>1</v>
      </c>
      <c r="C3" s="55" t="s">
        <v>8</v>
      </c>
      <c r="D3" s="56" t="s">
        <v>100</v>
      </c>
      <c r="E3" s="57" t="s">
        <v>9</v>
      </c>
      <c r="F3" s="58"/>
      <c r="G3" s="59" t="s">
        <v>10</v>
      </c>
      <c r="H3" s="60">
        <f>K155+S155+G172+F180+F192+H217+G228+F205+G239</f>
        <v>0</v>
      </c>
      <c r="I3" s="61"/>
      <c r="J3" s="62"/>
      <c r="K3" s="63"/>
      <c r="L3" s="64"/>
      <c r="M3" s="64"/>
      <c r="N3" s="64"/>
      <c r="O3" s="65"/>
      <c r="P3" s="66"/>
      <c r="Q3" s="67"/>
      <c r="R3" s="68"/>
      <c r="S3" s="69"/>
      <c r="T3" s="70"/>
      <c r="U3" s="51"/>
    </row>
    <row r="4" spans="1:22" s="71" customFormat="1" ht="111.6" customHeight="1" thickBot="1" x14ac:dyDescent="0.3">
      <c r="A4" s="53"/>
      <c r="B4" s="54">
        <v>2</v>
      </c>
      <c r="C4" s="55"/>
      <c r="D4" s="72"/>
      <c r="E4" s="57"/>
      <c r="F4" s="58"/>
      <c r="G4" s="59"/>
      <c r="H4" s="73"/>
      <c r="I4" s="74" t="s">
        <v>12</v>
      </c>
      <c r="J4" s="75"/>
      <c r="K4" s="63"/>
      <c r="L4" s="64"/>
      <c r="M4" s="64"/>
      <c r="N4" s="64"/>
      <c r="O4" s="65"/>
      <c r="P4" s="66"/>
      <c r="Q4" s="67"/>
      <c r="R4" s="68"/>
      <c r="S4" s="69"/>
      <c r="T4" s="70"/>
      <c r="U4" s="51"/>
    </row>
    <row r="5" spans="1:22" s="71" customFormat="1" ht="50.1" customHeight="1" thickBot="1" x14ac:dyDescent="0.3">
      <c r="A5" s="53"/>
      <c r="B5" s="54">
        <v>3</v>
      </c>
      <c r="C5" s="76" t="s">
        <v>13</v>
      </c>
      <c r="D5" s="72" t="s">
        <v>14</v>
      </c>
      <c r="E5" s="57" t="s">
        <v>9</v>
      </c>
      <c r="F5" s="58"/>
      <c r="G5" s="59" t="s">
        <v>15</v>
      </c>
      <c r="H5" s="77"/>
      <c r="I5" s="78" t="s">
        <v>16</v>
      </c>
      <c r="J5" s="79"/>
      <c r="K5" s="63"/>
      <c r="L5" s="64"/>
      <c r="M5" s="64"/>
      <c r="N5" s="64"/>
      <c r="O5" s="65"/>
      <c r="P5" s="80"/>
      <c r="Q5" s="81"/>
      <c r="R5" s="80"/>
      <c r="S5" s="81"/>
      <c r="T5" s="82"/>
      <c r="U5" s="51"/>
    </row>
    <row r="6" spans="1:22" s="71" customFormat="1" ht="50.1" customHeight="1" thickBot="1" x14ac:dyDescent="0.3">
      <c r="A6" s="53"/>
      <c r="B6" s="54">
        <v>4</v>
      </c>
      <c r="C6" s="72" t="s">
        <v>102</v>
      </c>
      <c r="D6" s="72" t="s">
        <v>103</v>
      </c>
      <c r="E6" s="57" t="s">
        <v>9</v>
      </c>
      <c r="F6" s="58"/>
      <c r="G6" s="59" t="s">
        <v>17</v>
      </c>
      <c r="H6" s="83"/>
      <c r="I6" s="84" t="s">
        <v>18</v>
      </c>
      <c r="J6" s="85"/>
      <c r="K6" s="86"/>
      <c r="L6" s="87"/>
      <c r="M6" s="87"/>
      <c r="N6" s="87"/>
      <c r="O6" s="88"/>
      <c r="P6" s="66"/>
      <c r="Q6" s="67"/>
      <c r="R6" s="68"/>
      <c r="S6" s="69"/>
      <c r="T6" s="89"/>
      <c r="U6" s="51"/>
    </row>
    <row r="7" spans="1:22" s="71" customFormat="1" ht="50.1" customHeight="1" thickBot="1" x14ac:dyDescent="0.3">
      <c r="A7" s="53"/>
      <c r="B7" s="54">
        <v>5</v>
      </c>
      <c r="C7" s="76" t="s">
        <v>21</v>
      </c>
      <c r="D7" s="72" t="s">
        <v>104</v>
      </c>
      <c r="E7" s="57" t="s">
        <v>9</v>
      </c>
      <c r="F7" s="58"/>
      <c r="G7" s="59" t="s">
        <v>19</v>
      </c>
      <c r="H7" s="90" t="s">
        <v>20</v>
      </c>
      <c r="I7" s="91"/>
      <c r="J7" s="91"/>
      <c r="K7" s="91"/>
      <c r="L7" s="91"/>
      <c r="M7" s="91"/>
      <c r="N7" s="91"/>
      <c r="O7" s="92"/>
      <c r="P7" s="80"/>
      <c r="Q7" s="81"/>
      <c r="R7" s="80"/>
      <c r="S7" s="81"/>
      <c r="T7" s="82"/>
      <c r="U7" s="51"/>
    </row>
    <row r="8" spans="1:22" s="71" customFormat="1" ht="56.45" customHeight="1" thickBot="1" x14ac:dyDescent="0.3">
      <c r="A8" s="53"/>
      <c r="B8" s="54">
        <v>6</v>
      </c>
      <c r="C8" s="55" t="s">
        <v>11</v>
      </c>
      <c r="D8" s="72" t="s">
        <v>101</v>
      </c>
      <c r="E8" s="57" t="s">
        <v>9</v>
      </c>
      <c r="F8" s="58"/>
      <c r="G8" s="59" t="s">
        <v>62</v>
      </c>
      <c r="H8" s="93" t="s">
        <v>22</v>
      </c>
      <c r="I8" s="94"/>
      <c r="J8" s="94"/>
      <c r="K8" s="94"/>
      <c r="L8" s="94"/>
      <c r="M8" s="94"/>
      <c r="N8" s="94"/>
      <c r="O8" s="95"/>
      <c r="P8" s="80"/>
      <c r="Q8" s="81"/>
      <c r="R8" s="80"/>
      <c r="S8" s="81"/>
      <c r="T8" s="82"/>
      <c r="U8" s="51"/>
    </row>
    <row r="9" spans="1:22" s="71" customFormat="1" ht="82.5" customHeight="1" thickBot="1" x14ac:dyDescent="0.3">
      <c r="A9" s="53"/>
      <c r="B9" s="36" t="s">
        <v>0</v>
      </c>
      <c r="C9" s="96" t="s">
        <v>23</v>
      </c>
      <c r="D9" s="97" t="s">
        <v>24</v>
      </c>
      <c r="E9" s="98" t="s">
        <v>25</v>
      </c>
      <c r="F9" s="99" t="s">
        <v>26</v>
      </c>
      <c r="G9" s="99" t="s">
        <v>27</v>
      </c>
      <c r="H9" s="100" t="s">
        <v>28</v>
      </c>
      <c r="I9" s="100" t="s">
        <v>29</v>
      </c>
      <c r="J9" s="33"/>
      <c r="K9" s="81"/>
      <c r="L9" s="81"/>
      <c r="M9" s="81"/>
      <c r="N9" s="81"/>
      <c r="O9" s="81"/>
      <c r="P9" s="80"/>
      <c r="Q9" s="81"/>
      <c r="R9" s="80"/>
      <c r="S9" s="81"/>
      <c r="T9" s="82"/>
      <c r="U9" s="51"/>
    </row>
    <row r="10" spans="1:22" s="111" customFormat="1" ht="46.5" customHeight="1" thickBot="1" x14ac:dyDescent="0.3">
      <c r="A10" s="101"/>
      <c r="B10" s="54">
        <v>1</v>
      </c>
      <c r="C10" s="102" t="s">
        <v>30</v>
      </c>
      <c r="D10" s="103" t="s">
        <v>31</v>
      </c>
      <c r="E10" s="104" t="s">
        <v>32</v>
      </c>
      <c r="F10" s="105"/>
      <c r="G10" s="105"/>
      <c r="H10" s="106" t="s">
        <v>33</v>
      </c>
      <c r="I10" s="107">
        <v>5</v>
      </c>
      <c r="J10" s="108"/>
      <c r="K10" s="80"/>
      <c r="L10" s="80"/>
      <c r="M10" s="80"/>
      <c r="N10" s="80"/>
      <c r="O10" s="80"/>
      <c r="P10" s="80"/>
      <c r="Q10" s="80"/>
      <c r="R10" s="80"/>
      <c r="S10" s="80"/>
      <c r="T10" s="109"/>
      <c r="U10" s="110"/>
    </row>
    <row r="11" spans="1:22" s="124" customFormat="1" ht="47.45" customHeight="1" thickBot="1" x14ac:dyDescent="0.3">
      <c r="A11" s="112"/>
      <c r="B11" s="54">
        <v>2</v>
      </c>
      <c r="C11" s="113" t="s">
        <v>34</v>
      </c>
      <c r="D11" s="114" t="s">
        <v>35</v>
      </c>
      <c r="E11" s="115" t="s">
        <v>32</v>
      </c>
      <c r="F11" s="116"/>
      <c r="G11" s="116"/>
      <c r="H11" s="117" t="s">
        <v>36</v>
      </c>
      <c r="I11" s="118">
        <v>7</v>
      </c>
      <c r="J11" s="119"/>
      <c r="K11" s="120"/>
      <c r="L11" s="120"/>
      <c r="M11" s="120"/>
      <c r="N11" s="120"/>
      <c r="O11" s="120"/>
      <c r="P11" s="121"/>
      <c r="Q11" s="120"/>
      <c r="R11" s="121"/>
      <c r="S11" s="120"/>
      <c r="T11" s="122"/>
      <c r="U11" s="123"/>
    </row>
    <row r="12" spans="1:22" s="136" customFormat="1" ht="35.1" customHeight="1" thickBot="1" x14ac:dyDescent="0.3">
      <c r="A12" s="125"/>
      <c r="B12" s="126" t="s">
        <v>37</v>
      </c>
      <c r="C12" s="127" t="s">
        <v>38</v>
      </c>
      <c r="D12" s="128" t="s">
        <v>39</v>
      </c>
      <c r="E12" s="129" t="s">
        <v>40</v>
      </c>
      <c r="F12" s="41" t="s">
        <v>41</v>
      </c>
      <c r="G12" s="42"/>
      <c r="H12" s="42"/>
      <c r="I12" s="130" t="s">
        <v>42</v>
      </c>
      <c r="J12" s="131" t="s">
        <v>43</v>
      </c>
      <c r="K12" s="131" t="s">
        <v>57</v>
      </c>
      <c r="L12" s="132" t="s">
        <v>44</v>
      </c>
      <c r="M12" s="133" t="s">
        <v>45</v>
      </c>
      <c r="N12" s="134" t="s">
        <v>46</v>
      </c>
      <c r="O12" s="131" t="s">
        <v>47</v>
      </c>
      <c r="P12" s="131" t="s">
        <v>48</v>
      </c>
      <c r="Q12" s="131" t="s">
        <v>49</v>
      </c>
      <c r="R12" s="131" t="s">
        <v>50</v>
      </c>
      <c r="S12" s="131" t="s">
        <v>51</v>
      </c>
      <c r="T12" s="134" t="s">
        <v>52</v>
      </c>
      <c r="U12" s="135" t="s">
        <v>53</v>
      </c>
      <c r="V12" s="135" t="s">
        <v>99</v>
      </c>
    </row>
    <row r="13" spans="1:22" s="136" customFormat="1" ht="87" customHeight="1" thickBot="1" x14ac:dyDescent="0.3">
      <c r="A13" s="125"/>
      <c r="B13" s="126"/>
      <c r="C13" s="137"/>
      <c r="D13" s="138"/>
      <c r="E13" s="139"/>
      <c r="F13" s="140" t="s">
        <v>54</v>
      </c>
      <c r="G13" s="140" t="s">
        <v>55</v>
      </c>
      <c r="H13" s="141" t="s">
        <v>56</v>
      </c>
      <c r="I13" s="142"/>
      <c r="J13" s="143"/>
      <c r="K13" s="143"/>
      <c r="L13" s="144"/>
      <c r="M13" s="145"/>
      <c r="N13" s="146"/>
      <c r="O13" s="143"/>
      <c r="P13" s="143"/>
      <c r="Q13" s="143"/>
      <c r="R13" s="143"/>
      <c r="S13" s="143"/>
      <c r="T13" s="146"/>
      <c r="U13" s="147"/>
      <c r="V13" s="147"/>
    </row>
    <row r="14" spans="1:22" s="158" customFormat="1" x14ac:dyDescent="0.25">
      <c r="A14" s="148"/>
      <c r="B14" s="149">
        <v>1</v>
      </c>
      <c r="C14" s="96">
        <v>2</v>
      </c>
      <c r="D14" s="150">
        <v>3</v>
      </c>
      <c r="E14" s="151">
        <v>4</v>
      </c>
      <c r="F14" s="152">
        <v>5</v>
      </c>
      <c r="G14" s="152">
        <v>6</v>
      </c>
      <c r="H14" s="98">
        <v>7</v>
      </c>
      <c r="I14" s="97">
        <v>8</v>
      </c>
      <c r="J14" s="153">
        <v>9</v>
      </c>
      <c r="K14" s="153">
        <v>10</v>
      </c>
      <c r="L14" s="154">
        <v>11</v>
      </c>
      <c r="M14" s="155">
        <v>12</v>
      </c>
      <c r="N14" s="155">
        <v>13</v>
      </c>
      <c r="O14" s="156">
        <v>14</v>
      </c>
      <c r="P14" s="156">
        <v>15</v>
      </c>
      <c r="Q14" s="156">
        <v>16</v>
      </c>
      <c r="R14" s="156">
        <v>17</v>
      </c>
      <c r="S14" s="156">
        <v>18</v>
      </c>
      <c r="T14" s="157">
        <v>19</v>
      </c>
      <c r="U14" s="97">
        <v>20</v>
      </c>
      <c r="V14" s="97">
        <v>21</v>
      </c>
    </row>
    <row r="15" spans="1:22" s="124" customFormat="1" ht="75" customHeight="1" x14ac:dyDescent="0.25">
      <c r="A15" s="112"/>
      <c r="B15" s="159">
        <v>1</v>
      </c>
      <c r="C15" s="160" t="s">
        <v>138</v>
      </c>
      <c r="D15" s="161" t="s">
        <v>139</v>
      </c>
      <c r="E15" s="162">
        <f>E16+E28+E34+E36</f>
        <v>1409.0900000000001</v>
      </c>
      <c r="F15" s="163"/>
      <c r="G15" s="164"/>
      <c r="H15" s="164"/>
      <c r="I15" s="165"/>
      <c r="J15" s="166">
        <f>SUM(J16:J39)</f>
        <v>0</v>
      </c>
      <c r="K15" s="167">
        <f>J15*12</f>
        <v>0</v>
      </c>
      <c r="L15" s="168">
        <v>1305</v>
      </c>
      <c r="M15" s="169">
        <v>605</v>
      </c>
      <c r="N15" s="170">
        <v>700</v>
      </c>
      <c r="O15" s="171">
        <f>M15*H40*F$10</f>
        <v>0</v>
      </c>
      <c r="P15" s="172">
        <f>N15*H41*F$11</f>
        <v>0</v>
      </c>
      <c r="Q15" s="172">
        <f>M15*H40*G$10</f>
        <v>0</v>
      </c>
      <c r="R15" s="172">
        <f>N15*H41*G$11</f>
        <v>0</v>
      </c>
      <c r="S15" s="173">
        <f>(O15+P15)*I$10+(Q15+R15)*I$11</f>
        <v>0</v>
      </c>
      <c r="T15" s="174">
        <v>48</v>
      </c>
      <c r="U15" s="175" t="s">
        <v>140</v>
      </c>
      <c r="V15" s="176" t="s">
        <v>105</v>
      </c>
    </row>
    <row r="16" spans="1:22" s="124" customFormat="1" ht="24" customHeight="1" x14ac:dyDescent="0.25">
      <c r="A16" s="112"/>
      <c r="B16" s="159"/>
      <c r="C16" s="177"/>
      <c r="D16" s="178" t="s">
        <v>58</v>
      </c>
      <c r="E16" s="179">
        <f>SUM(F16:F27)</f>
        <v>607.49</v>
      </c>
      <c r="F16" s="163"/>
      <c r="G16" s="164"/>
      <c r="H16" s="164"/>
      <c r="I16" s="180"/>
      <c r="J16" s="181"/>
      <c r="K16" s="167"/>
      <c r="L16" s="182"/>
      <c r="M16" s="183"/>
      <c r="N16" s="184"/>
      <c r="O16" s="185"/>
      <c r="P16" s="186"/>
      <c r="Q16" s="186"/>
      <c r="R16" s="186"/>
      <c r="S16" s="173"/>
      <c r="T16" s="187"/>
      <c r="U16" s="188"/>
      <c r="V16" s="189"/>
    </row>
    <row r="17" spans="1:113" s="124" customFormat="1" ht="24" customHeight="1" x14ac:dyDescent="0.25">
      <c r="A17" s="112"/>
      <c r="B17" s="159"/>
      <c r="C17" s="177"/>
      <c r="D17" s="190" t="s">
        <v>141</v>
      </c>
      <c r="E17" s="191"/>
      <c r="F17" s="163">
        <v>66.45</v>
      </c>
      <c r="G17" s="164" t="s">
        <v>10</v>
      </c>
      <c r="H17" s="164">
        <v>50</v>
      </c>
      <c r="I17" s="180">
        <f>F$3*F17</f>
        <v>0</v>
      </c>
      <c r="J17" s="181">
        <f>I17*H17</f>
        <v>0</v>
      </c>
      <c r="K17" s="167"/>
      <c r="L17" s="182"/>
      <c r="M17" s="183"/>
      <c r="N17" s="184"/>
      <c r="O17" s="185"/>
      <c r="P17" s="186"/>
      <c r="Q17" s="186"/>
      <c r="R17" s="186"/>
      <c r="S17" s="173"/>
      <c r="T17" s="187"/>
      <c r="U17" s="188"/>
      <c r="V17" s="189"/>
    </row>
    <row r="18" spans="1:113" s="124" customFormat="1" ht="24" customHeight="1" x14ac:dyDescent="0.25">
      <c r="A18" s="112"/>
      <c r="B18" s="159"/>
      <c r="C18" s="177"/>
      <c r="D18" s="190" t="s">
        <v>142</v>
      </c>
      <c r="E18" s="191"/>
      <c r="F18" s="163">
        <v>267.23</v>
      </c>
      <c r="G18" s="164" t="s">
        <v>10</v>
      </c>
      <c r="H18" s="164">
        <v>50</v>
      </c>
      <c r="I18" s="180">
        <f t="shared" ref="I18:I20" si="0">F$3*F18</f>
        <v>0</v>
      </c>
      <c r="J18" s="181">
        <f>I18*H18</f>
        <v>0</v>
      </c>
      <c r="K18" s="167"/>
      <c r="L18" s="182"/>
      <c r="M18" s="183"/>
      <c r="N18" s="184"/>
      <c r="O18" s="185"/>
      <c r="P18" s="186"/>
      <c r="Q18" s="186"/>
      <c r="R18" s="186"/>
      <c r="S18" s="173"/>
      <c r="T18" s="187"/>
      <c r="U18" s="188"/>
      <c r="V18" s="189"/>
    </row>
    <row r="19" spans="1:113" s="124" customFormat="1" ht="24" customHeight="1" x14ac:dyDescent="0.25">
      <c r="A19" s="112"/>
      <c r="B19" s="159"/>
      <c r="C19" s="177"/>
      <c r="D19" s="190" t="s">
        <v>59</v>
      </c>
      <c r="E19" s="191"/>
      <c r="F19" s="163">
        <v>58.92</v>
      </c>
      <c r="G19" s="164" t="s">
        <v>10</v>
      </c>
      <c r="H19" s="164">
        <v>21</v>
      </c>
      <c r="I19" s="180">
        <f t="shared" si="0"/>
        <v>0</v>
      </c>
      <c r="J19" s="181">
        <f t="shared" ref="J19:J20" si="1">I19*H19</f>
        <v>0</v>
      </c>
      <c r="K19" s="167"/>
      <c r="L19" s="182"/>
      <c r="M19" s="183"/>
      <c r="N19" s="184"/>
      <c r="O19" s="185"/>
      <c r="P19" s="186"/>
      <c r="Q19" s="186"/>
      <c r="R19" s="186"/>
      <c r="S19" s="173"/>
      <c r="T19" s="187"/>
      <c r="U19" s="188"/>
      <c r="V19" s="189"/>
    </row>
    <row r="20" spans="1:113" s="124" customFormat="1" ht="24" customHeight="1" x14ac:dyDescent="0.25">
      <c r="A20" s="112"/>
      <c r="B20" s="159"/>
      <c r="C20" s="177"/>
      <c r="D20" s="190" t="s">
        <v>60</v>
      </c>
      <c r="E20" s="162"/>
      <c r="F20" s="163">
        <v>9.7899999999999991</v>
      </c>
      <c r="G20" s="164" t="s">
        <v>10</v>
      </c>
      <c r="H20" s="164">
        <v>50</v>
      </c>
      <c r="I20" s="180">
        <f t="shared" si="0"/>
        <v>0</v>
      </c>
      <c r="J20" s="181">
        <f t="shared" si="1"/>
        <v>0</v>
      </c>
      <c r="K20" s="167"/>
      <c r="L20" s="182"/>
      <c r="M20" s="183"/>
      <c r="N20" s="184"/>
      <c r="O20" s="185"/>
      <c r="P20" s="186"/>
      <c r="Q20" s="186"/>
      <c r="R20" s="186"/>
      <c r="S20" s="173"/>
      <c r="T20" s="187"/>
      <c r="U20" s="188"/>
      <c r="V20" s="189"/>
    </row>
    <row r="21" spans="1:113" s="124" customFormat="1" ht="24" customHeight="1" x14ac:dyDescent="0.25">
      <c r="A21" s="112"/>
      <c r="B21" s="159"/>
      <c r="C21" s="177"/>
      <c r="D21" s="190" t="s">
        <v>61</v>
      </c>
      <c r="E21" s="162"/>
      <c r="F21" s="163">
        <v>42.52</v>
      </c>
      <c r="G21" s="164" t="s">
        <v>62</v>
      </c>
      <c r="H21" s="164">
        <v>21</v>
      </c>
      <c r="I21" s="180">
        <f>F$8*F21</f>
        <v>0</v>
      </c>
      <c r="J21" s="181">
        <f>I21*H21</f>
        <v>0</v>
      </c>
      <c r="K21" s="167"/>
      <c r="L21" s="182"/>
      <c r="M21" s="183"/>
      <c r="N21" s="184"/>
      <c r="O21" s="185"/>
      <c r="P21" s="186"/>
      <c r="Q21" s="186"/>
      <c r="R21" s="186"/>
      <c r="S21" s="173"/>
      <c r="T21" s="187"/>
      <c r="U21" s="188"/>
      <c r="V21" s="189"/>
    </row>
    <row r="22" spans="1:113" s="195" customFormat="1" ht="24" customHeight="1" x14ac:dyDescent="0.25">
      <c r="A22" s="112"/>
      <c r="B22" s="159"/>
      <c r="C22" s="177"/>
      <c r="D22" s="190" t="s">
        <v>63</v>
      </c>
      <c r="E22" s="163"/>
      <c r="F22" s="163">
        <v>57.04</v>
      </c>
      <c r="G22" s="164" t="s">
        <v>62</v>
      </c>
      <c r="H22" s="164">
        <v>2</v>
      </c>
      <c r="I22" s="180">
        <f>F$8*F22</f>
        <v>0</v>
      </c>
      <c r="J22" s="181">
        <f>I22*H22</f>
        <v>0</v>
      </c>
      <c r="K22" s="192"/>
      <c r="L22" s="182"/>
      <c r="M22" s="193"/>
      <c r="N22" s="194"/>
      <c r="O22" s="185"/>
      <c r="P22" s="186"/>
      <c r="Q22" s="186"/>
      <c r="R22" s="186"/>
      <c r="S22" s="173"/>
      <c r="T22" s="187"/>
      <c r="U22" s="188"/>
      <c r="V22" s="189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</row>
    <row r="23" spans="1:113" s="124" customFormat="1" ht="24" customHeight="1" x14ac:dyDescent="0.25">
      <c r="A23" s="112"/>
      <c r="B23" s="159"/>
      <c r="C23" s="177"/>
      <c r="D23" s="190" t="s">
        <v>143</v>
      </c>
      <c r="E23" s="162"/>
      <c r="F23" s="163">
        <v>10.79</v>
      </c>
      <c r="G23" s="164" t="s">
        <v>10</v>
      </c>
      <c r="H23" s="164">
        <v>50</v>
      </c>
      <c r="I23" s="180">
        <f t="shared" ref="I23:I24" si="2">F$3*F23</f>
        <v>0</v>
      </c>
      <c r="J23" s="181">
        <f>H23*I23</f>
        <v>0</v>
      </c>
      <c r="K23" s="167"/>
      <c r="L23" s="182"/>
      <c r="M23" s="183"/>
      <c r="N23" s="184"/>
      <c r="O23" s="185"/>
      <c r="P23" s="186"/>
      <c r="Q23" s="186"/>
      <c r="R23" s="186"/>
      <c r="S23" s="173"/>
      <c r="T23" s="187"/>
      <c r="U23" s="188"/>
      <c r="V23" s="189"/>
      <c r="BU23" s="124">
        <v>0</v>
      </c>
    </row>
    <row r="24" spans="1:113" s="124" customFormat="1" ht="24" customHeight="1" x14ac:dyDescent="0.25">
      <c r="A24" s="112"/>
      <c r="B24" s="159"/>
      <c r="C24" s="177"/>
      <c r="D24" s="190" t="s">
        <v>65</v>
      </c>
      <c r="E24" s="162"/>
      <c r="F24" s="163">
        <v>15.6</v>
      </c>
      <c r="G24" s="164" t="s">
        <v>10</v>
      </c>
      <c r="H24" s="164">
        <v>21</v>
      </c>
      <c r="I24" s="180">
        <f t="shared" si="2"/>
        <v>0</v>
      </c>
      <c r="J24" s="181">
        <f>H24*I24</f>
        <v>0</v>
      </c>
      <c r="K24" s="167"/>
      <c r="L24" s="182"/>
      <c r="M24" s="183"/>
      <c r="N24" s="184"/>
      <c r="O24" s="185"/>
      <c r="P24" s="186"/>
      <c r="Q24" s="186"/>
      <c r="R24" s="186"/>
      <c r="S24" s="173"/>
      <c r="T24" s="187"/>
      <c r="U24" s="188"/>
      <c r="V24" s="189"/>
    </row>
    <row r="25" spans="1:113" s="124" customFormat="1" ht="24" customHeight="1" x14ac:dyDescent="0.25">
      <c r="A25" s="112"/>
      <c r="B25" s="159"/>
      <c r="C25" s="177"/>
      <c r="D25" s="190" t="s">
        <v>66</v>
      </c>
      <c r="E25" s="162"/>
      <c r="F25" s="163">
        <v>2.48</v>
      </c>
      <c r="G25" s="164" t="s">
        <v>62</v>
      </c>
      <c r="H25" s="164">
        <v>4</v>
      </c>
      <c r="I25" s="180">
        <f>F$8*F25</f>
        <v>0</v>
      </c>
      <c r="J25" s="181">
        <f>H25*I25</f>
        <v>0</v>
      </c>
      <c r="K25" s="167"/>
      <c r="L25" s="182"/>
      <c r="M25" s="183"/>
      <c r="N25" s="184"/>
      <c r="O25" s="185"/>
      <c r="P25" s="186"/>
      <c r="Q25" s="186"/>
      <c r="R25" s="186"/>
      <c r="S25" s="173"/>
      <c r="T25" s="187"/>
      <c r="U25" s="188"/>
      <c r="V25" s="189"/>
    </row>
    <row r="26" spans="1:113" s="124" customFormat="1" ht="24" customHeight="1" x14ac:dyDescent="0.25">
      <c r="A26" s="112"/>
      <c r="B26" s="159"/>
      <c r="C26" s="177"/>
      <c r="D26" s="190" t="s">
        <v>144</v>
      </c>
      <c r="E26" s="162"/>
      <c r="F26" s="163">
        <v>9.48</v>
      </c>
      <c r="G26" s="164" t="s">
        <v>10</v>
      </c>
      <c r="H26" s="164">
        <v>50</v>
      </c>
      <c r="I26" s="180">
        <f t="shared" ref="I26:I27" si="3">F$3*F26</f>
        <v>0</v>
      </c>
      <c r="J26" s="181">
        <f>H26*I26</f>
        <v>0</v>
      </c>
      <c r="K26" s="167"/>
      <c r="L26" s="182"/>
      <c r="M26" s="183"/>
      <c r="N26" s="184"/>
      <c r="O26" s="185"/>
      <c r="P26" s="186"/>
      <c r="Q26" s="186"/>
      <c r="R26" s="186"/>
      <c r="S26" s="173"/>
      <c r="T26" s="187"/>
      <c r="U26" s="188"/>
      <c r="V26" s="189"/>
    </row>
    <row r="27" spans="1:113" s="124" customFormat="1" ht="24" customHeight="1" x14ac:dyDescent="0.25">
      <c r="A27" s="112"/>
      <c r="B27" s="159"/>
      <c r="C27" s="177"/>
      <c r="D27" s="190" t="s">
        <v>67</v>
      </c>
      <c r="E27" s="162"/>
      <c r="F27" s="163">
        <v>67.19</v>
      </c>
      <c r="G27" s="164" t="s">
        <v>10</v>
      </c>
      <c r="H27" s="164">
        <v>50</v>
      </c>
      <c r="I27" s="180">
        <f t="shared" si="3"/>
        <v>0</v>
      </c>
      <c r="J27" s="181">
        <f>H27*I27</f>
        <v>0</v>
      </c>
      <c r="K27" s="167"/>
      <c r="L27" s="182"/>
      <c r="M27" s="183"/>
      <c r="N27" s="184"/>
      <c r="O27" s="185"/>
      <c r="P27" s="186"/>
      <c r="Q27" s="186"/>
      <c r="R27" s="186"/>
      <c r="S27" s="173"/>
      <c r="T27" s="196"/>
      <c r="U27" s="197"/>
      <c r="V27" s="189"/>
    </row>
    <row r="28" spans="1:113" s="124" customFormat="1" ht="24" customHeight="1" x14ac:dyDescent="0.25">
      <c r="A28" s="112"/>
      <c r="B28" s="159"/>
      <c r="C28" s="177"/>
      <c r="D28" s="178" t="s">
        <v>68</v>
      </c>
      <c r="E28" s="198">
        <f>SUM(F29:F33)</f>
        <v>603</v>
      </c>
      <c r="F28" s="163"/>
      <c r="G28" s="164"/>
      <c r="H28" s="164"/>
      <c r="I28" s="180"/>
      <c r="J28" s="181"/>
      <c r="K28" s="167"/>
      <c r="L28" s="182"/>
      <c r="M28" s="183"/>
      <c r="N28" s="184"/>
      <c r="O28" s="185"/>
      <c r="P28" s="186"/>
      <c r="Q28" s="186"/>
      <c r="R28" s="186"/>
      <c r="S28" s="173"/>
      <c r="T28" s="199">
        <v>36</v>
      </c>
      <c r="U28" s="200" t="s">
        <v>145</v>
      </c>
      <c r="V28" s="189"/>
    </row>
    <row r="29" spans="1:113" s="124" customFormat="1" ht="24" customHeight="1" x14ac:dyDescent="0.25">
      <c r="A29" s="112"/>
      <c r="B29" s="159"/>
      <c r="C29" s="177"/>
      <c r="D29" s="190" t="s">
        <v>64</v>
      </c>
      <c r="E29" s="179"/>
      <c r="F29" s="163">
        <v>19.100000000000001</v>
      </c>
      <c r="G29" s="164" t="s">
        <v>10</v>
      </c>
      <c r="H29" s="164">
        <v>21</v>
      </c>
      <c r="I29" s="180">
        <f t="shared" ref="I29:I31" si="4">F$3*F29</f>
        <v>0</v>
      </c>
      <c r="J29" s="181">
        <f>H29*I29</f>
        <v>0</v>
      </c>
      <c r="K29" s="167"/>
      <c r="L29" s="182"/>
      <c r="M29" s="183"/>
      <c r="N29" s="184"/>
      <c r="O29" s="185"/>
      <c r="P29" s="186"/>
      <c r="Q29" s="186"/>
      <c r="R29" s="186"/>
      <c r="S29" s="173"/>
      <c r="T29" s="201"/>
      <c r="U29" s="202"/>
      <c r="V29" s="189"/>
    </row>
    <row r="30" spans="1:113" s="124" customFormat="1" ht="24" customHeight="1" x14ac:dyDescent="0.25">
      <c r="A30" s="112"/>
      <c r="B30" s="159"/>
      <c r="C30" s="177"/>
      <c r="D30" s="190" t="s">
        <v>67</v>
      </c>
      <c r="E30" s="179"/>
      <c r="F30" s="163">
        <v>98.8</v>
      </c>
      <c r="G30" s="164" t="s">
        <v>10</v>
      </c>
      <c r="H30" s="164">
        <v>21</v>
      </c>
      <c r="I30" s="180">
        <f t="shared" si="4"/>
        <v>0</v>
      </c>
      <c r="J30" s="181">
        <f>H30*I30</f>
        <v>0</v>
      </c>
      <c r="K30" s="167"/>
      <c r="L30" s="182"/>
      <c r="M30" s="183"/>
      <c r="N30" s="184"/>
      <c r="O30" s="185"/>
      <c r="P30" s="186"/>
      <c r="Q30" s="186"/>
      <c r="R30" s="186"/>
      <c r="S30" s="173"/>
      <c r="T30" s="201"/>
      <c r="U30" s="202"/>
      <c r="V30" s="189"/>
    </row>
    <row r="31" spans="1:113" s="124" customFormat="1" ht="24" customHeight="1" x14ac:dyDescent="0.25">
      <c r="A31" s="112"/>
      <c r="B31" s="159"/>
      <c r="C31" s="177"/>
      <c r="D31" s="190" t="s">
        <v>59</v>
      </c>
      <c r="E31" s="179"/>
      <c r="F31" s="163">
        <v>460.6</v>
      </c>
      <c r="G31" s="164" t="s">
        <v>10</v>
      </c>
      <c r="H31" s="164">
        <v>21</v>
      </c>
      <c r="I31" s="180">
        <f t="shared" si="4"/>
        <v>0</v>
      </c>
      <c r="J31" s="181">
        <f>H31*I31</f>
        <v>0</v>
      </c>
      <c r="K31" s="167"/>
      <c r="L31" s="182"/>
      <c r="M31" s="183"/>
      <c r="N31" s="184"/>
      <c r="O31" s="185"/>
      <c r="P31" s="186"/>
      <c r="Q31" s="186"/>
      <c r="R31" s="186"/>
      <c r="S31" s="173"/>
      <c r="T31" s="201"/>
      <c r="U31" s="202"/>
      <c r="V31" s="189"/>
    </row>
    <row r="32" spans="1:113" s="124" customFormat="1" ht="24" customHeight="1" x14ac:dyDescent="0.25">
      <c r="A32" s="112"/>
      <c r="B32" s="159"/>
      <c r="C32" s="177"/>
      <c r="D32" s="190" t="s">
        <v>66</v>
      </c>
      <c r="E32" s="179"/>
      <c r="F32" s="163">
        <v>24.5</v>
      </c>
      <c r="G32" s="164" t="s">
        <v>15</v>
      </c>
      <c r="H32" s="164">
        <v>4</v>
      </c>
      <c r="I32" s="180">
        <f>F$5*F32</f>
        <v>0</v>
      </c>
      <c r="J32" s="181">
        <f>H32*I32</f>
        <v>0</v>
      </c>
      <c r="K32" s="167"/>
      <c r="L32" s="182"/>
      <c r="M32" s="183"/>
      <c r="N32" s="184"/>
      <c r="O32" s="185"/>
      <c r="P32" s="186"/>
      <c r="Q32" s="186"/>
      <c r="R32" s="186"/>
      <c r="S32" s="173"/>
      <c r="T32" s="201"/>
      <c r="U32" s="202"/>
      <c r="V32" s="189"/>
    </row>
    <row r="33" spans="1:22" s="124" customFormat="1" ht="24" customHeight="1" x14ac:dyDescent="0.25">
      <c r="A33" s="112"/>
      <c r="B33" s="159"/>
      <c r="C33" s="177"/>
      <c r="D33" s="190"/>
      <c r="E33" s="179"/>
      <c r="F33" s="163"/>
      <c r="G33" s="164"/>
      <c r="H33" s="164"/>
      <c r="I33" s="180"/>
      <c r="J33" s="181"/>
      <c r="K33" s="167"/>
      <c r="L33" s="182"/>
      <c r="M33" s="183"/>
      <c r="N33" s="184"/>
      <c r="O33" s="185"/>
      <c r="P33" s="186"/>
      <c r="Q33" s="186"/>
      <c r="R33" s="186"/>
      <c r="S33" s="173"/>
      <c r="T33" s="203"/>
      <c r="U33" s="202"/>
      <c r="V33" s="189"/>
    </row>
    <row r="34" spans="1:22" s="124" customFormat="1" ht="24" customHeight="1" x14ac:dyDescent="0.25">
      <c r="A34" s="112"/>
      <c r="B34" s="159"/>
      <c r="C34" s="204"/>
      <c r="D34" s="205" t="s">
        <v>146</v>
      </c>
      <c r="E34" s="179">
        <f>F35</f>
        <v>44.9</v>
      </c>
      <c r="F34" s="163"/>
      <c r="G34" s="164"/>
      <c r="H34" s="164"/>
      <c r="I34" s="180"/>
      <c r="J34" s="181">
        <f t="shared" ref="J34:J39" si="5">H34*I34</f>
        <v>0</v>
      </c>
      <c r="K34" s="167"/>
      <c r="L34" s="182"/>
      <c r="M34" s="183"/>
      <c r="N34" s="184"/>
      <c r="O34" s="185"/>
      <c r="P34" s="186"/>
      <c r="Q34" s="186"/>
      <c r="R34" s="186"/>
      <c r="S34" s="173"/>
      <c r="T34" s="206"/>
      <c r="U34" s="207"/>
      <c r="V34" s="189"/>
    </row>
    <row r="35" spans="1:22" s="124" customFormat="1" ht="24" customHeight="1" x14ac:dyDescent="0.25">
      <c r="A35" s="112"/>
      <c r="B35" s="159"/>
      <c r="C35" s="204"/>
      <c r="D35" s="208" t="s">
        <v>147</v>
      </c>
      <c r="E35" s="179"/>
      <c r="F35" s="163">
        <v>44.9</v>
      </c>
      <c r="G35" s="164" t="s">
        <v>10</v>
      </c>
      <c r="H35" s="164">
        <v>21</v>
      </c>
      <c r="I35" s="180">
        <f>F$3*F35</f>
        <v>0</v>
      </c>
      <c r="J35" s="181">
        <f t="shared" si="5"/>
        <v>0</v>
      </c>
      <c r="K35" s="167"/>
      <c r="L35" s="182"/>
      <c r="M35" s="183"/>
      <c r="N35" s="184"/>
      <c r="O35" s="185"/>
      <c r="P35" s="186"/>
      <c r="Q35" s="186"/>
      <c r="R35" s="186"/>
      <c r="S35" s="173"/>
      <c r="T35" s="206"/>
      <c r="U35" s="207"/>
      <c r="V35" s="189"/>
    </row>
    <row r="36" spans="1:22" s="124" customFormat="1" ht="24" customHeight="1" x14ac:dyDescent="0.25">
      <c r="A36" s="112"/>
      <c r="B36" s="159"/>
      <c r="C36" s="204"/>
      <c r="D36" s="209" t="s">
        <v>69</v>
      </c>
      <c r="E36" s="179">
        <f>SUM(F37:F39)</f>
        <v>153.70000000000002</v>
      </c>
      <c r="F36" s="163"/>
      <c r="G36" s="164"/>
      <c r="H36" s="164"/>
      <c r="I36" s="180"/>
      <c r="J36" s="181">
        <f t="shared" si="5"/>
        <v>0</v>
      </c>
      <c r="K36" s="167"/>
      <c r="L36" s="182"/>
      <c r="M36" s="183"/>
      <c r="N36" s="184"/>
      <c r="O36" s="185"/>
      <c r="P36" s="186"/>
      <c r="Q36" s="186"/>
      <c r="R36" s="186"/>
      <c r="S36" s="173"/>
      <c r="T36" s="206"/>
      <c r="U36" s="207"/>
      <c r="V36" s="189"/>
    </row>
    <row r="37" spans="1:22" s="124" customFormat="1" ht="24" customHeight="1" x14ac:dyDescent="0.25">
      <c r="A37" s="112"/>
      <c r="B37" s="159"/>
      <c r="C37" s="204"/>
      <c r="D37" s="208" t="s">
        <v>148</v>
      </c>
      <c r="E37" s="179"/>
      <c r="F37" s="163">
        <v>89.8</v>
      </c>
      <c r="G37" s="210" t="s">
        <v>15</v>
      </c>
      <c r="H37" s="164">
        <v>4</v>
      </c>
      <c r="I37" s="180">
        <f>F$5*F37</f>
        <v>0</v>
      </c>
      <c r="J37" s="181">
        <f t="shared" si="5"/>
        <v>0</v>
      </c>
      <c r="K37" s="167"/>
      <c r="L37" s="182"/>
      <c r="M37" s="183"/>
      <c r="N37" s="184"/>
      <c r="O37" s="185"/>
      <c r="P37" s="186"/>
      <c r="Q37" s="186"/>
      <c r="R37" s="186"/>
      <c r="S37" s="173"/>
      <c r="T37" s="206"/>
      <c r="U37" s="207"/>
      <c r="V37" s="189"/>
    </row>
    <row r="38" spans="1:22" s="124" customFormat="1" ht="24" customHeight="1" x14ac:dyDescent="0.25">
      <c r="A38" s="112"/>
      <c r="B38" s="159"/>
      <c r="C38" s="204"/>
      <c r="D38" s="208" t="s">
        <v>67</v>
      </c>
      <c r="E38" s="179"/>
      <c r="F38" s="211">
        <v>45</v>
      </c>
      <c r="G38" s="212" t="s">
        <v>62</v>
      </c>
      <c r="H38" s="213">
        <v>8</v>
      </c>
      <c r="I38" s="180">
        <f>F$8*F38</f>
        <v>0</v>
      </c>
      <c r="J38" s="181">
        <f t="shared" si="5"/>
        <v>0</v>
      </c>
      <c r="K38" s="167"/>
      <c r="L38" s="182"/>
      <c r="M38" s="183"/>
      <c r="N38" s="184"/>
      <c r="O38" s="185"/>
      <c r="P38" s="186"/>
      <c r="Q38" s="186"/>
      <c r="R38" s="186"/>
      <c r="S38" s="173"/>
      <c r="T38" s="206"/>
      <c r="U38" s="207"/>
      <c r="V38" s="189"/>
    </row>
    <row r="39" spans="1:22" s="124" customFormat="1" ht="24" customHeight="1" x14ac:dyDescent="0.25">
      <c r="A39" s="112"/>
      <c r="B39" s="159"/>
      <c r="C39" s="204"/>
      <c r="D39" s="208" t="s">
        <v>66</v>
      </c>
      <c r="E39" s="179"/>
      <c r="F39" s="163">
        <v>18.899999999999999</v>
      </c>
      <c r="G39" s="214" t="s">
        <v>15</v>
      </c>
      <c r="H39" s="164">
        <v>4</v>
      </c>
      <c r="I39" s="180">
        <f>F$5*F39</f>
        <v>0</v>
      </c>
      <c r="J39" s="181">
        <f t="shared" si="5"/>
        <v>0</v>
      </c>
      <c r="K39" s="167"/>
      <c r="L39" s="182"/>
      <c r="M39" s="183"/>
      <c r="N39" s="184"/>
      <c r="O39" s="185"/>
      <c r="P39" s="186"/>
      <c r="Q39" s="186"/>
      <c r="R39" s="186"/>
      <c r="S39" s="173"/>
      <c r="T39" s="206"/>
      <c r="U39" s="207"/>
      <c r="V39" s="189"/>
    </row>
    <row r="40" spans="1:22" s="124" customFormat="1" ht="24" customHeight="1" x14ac:dyDescent="0.25">
      <c r="A40" s="112"/>
      <c r="B40" s="159"/>
      <c r="C40" s="204"/>
      <c r="D40" s="215" t="s">
        <v>98</v>
      </c>
      <c r="E40" s="191"/>
      <c r="F40" s="216"/>
      <c r="G40" s="217" t="s">
        <v>10</v>
      </c>
      <c r="H40" s="218" t="s">
        <v>149</v>
      </c>
      <c r="I40" s="180">
        <f>F$3*F40</f>
        <v>0</v>
      </c>
      <c r="J40" s="181">
        <f t="shared" ref="J40" si="6">I40*H40</f>
        <v>0</v>
      </c>
      <c r="K40" s="167"/>
      <c r="L40" s="168"/>
      <c r="M40" s="219"/>
      <c r="N40" s="220"/>
      <c r="O40" s="185"/>
      <c r="P40" s="186"/>
      <c r="Q40" s="186"/>
      <c r="R40" s="186"/>
      <c r="S40" s="173"/>
      <c r="T40" s="221"/>
      <c r="U40" s="207"/>
      <c r="V40" s="189"/>
    </row>
    <row r="41" spans="1:22" s="124" customFormat="1" ht="24" customHeight="1" x14ac:dyDescent="0.25">
      <c r="A41" s="112"/>
      <c r="B41" s="159"/>
      <c r="C41" s="204"/>
      <c r="D41" s="215" t="s">
        <v>97</v>
      </c>
      <c r="E41" s="191"/>
      <c r="F41" s="216"/>
      <c r="G41" s="164" t="s">
        <v>62</v>
      </c>
      <c r="H41" s="164">
        <v>8</v>
      </c>
      <c r="I41" s="180">
        <f>F$8*F41</f>
        <v>0</v>
      </c>
      <c r="J41" s="181"/>
      <c r="K41" s="167"/>
      <c r="L41" s="168"/>
      <c r="M41" s="219"/>
      <c r="N41" s="220"/>
      <c r="O41" s="185"/>
      <c r="P41" s="186"/>
      <c r="Q41" s="186"/>
      <c r="R41" s="186"/>
      <c r="S41" s="173"/>
      <c r="T41" s="221"/>
      <c r="U41" s="207"/>
      <c r="V41" s="189"/>
    </row>
    <row r="42" spans="1:22" s="124" customFormat="1" ht="24" customHeight="1" x14ac:dyDescent="0.25">
      <c r="A42" s="112"/>
      <c r="B42" s="159">
        <v>2</v>
      </c>
      <c r="C42" s="160" t="s">
        <v>150</v>
      </c>
      <c r="D42" s="178" t="s">
        <v>151</v>
      </c>
      <c r="E42" s="162">
        <f>SUM(F43:F48)</f>
        <v>194.89999999999998</v>
      </c>
      <c r="F42" s="163"/>
      <c r="G42" s="164"/>
      <c r="H42" s="164"/>
      <c r="I42" s="165"/>
      <c r="J42" s="166">
        <f>SUM(J43:J48)</f>
        <v>0</v>
      </c>
      <c r="K42" s="167">
        <f>J42*12</f>
        <v>0</v>
      </c>
      <c r="L42" s="168">
        <v>100</v>
      </c>
      <c r="M42" s="169">
        <v>50</v>
      </c>
      <c r="N42" s="170">
        <v>50</v>
      </c>
      <c r="O42" s="171">
        <f>M42*H49*F$10</f>
        <v>0</v>
      </c>
      <c r="P42" s="172">
        <f>N42*H50*F$11</f>
        <v>0</v>
      </c>
      <c r="Q42" s="172">
        <f>M42*H49*G$10</f>
        <v>0</v>
      </c>
      <c r="R42" s="172">
        <f>N42*H50*G$11</f>
        <v>0</v>
      </c>
      <c r="S42" s="173">
        <f>(O42+P42)*I$10+(Q42+R42)*I$11</f>
        <v>0</v>
      </c>
      <c r="T42" s="174">
        <v>4</v>
      </c>
      <c r="U42" s="200" t="s">
        <v>152</v>
      </c>
      <c r="V42" s="189"/>
    </row>
    <row r="43" spans="1:22" s="124" customFormat="1" ht="24" customHeight="1" x14ac:dyDescent="0.25">
      <c r="A43" s="112"/>
      <c r="B43" s="159"/>
      <c r="C43" s="177"/>
      <c r="D43" s="190" t="s">
        <v>153</v>
      </c>
      <c r="E43" s="191"/>
      <c r="F43" s="216">
        <v>24</v>
      </c>
      <c r="G43" s="164" t="s">
        <v>62</v>
      </c>
      <c r="H43" s="164">
        <v>0</v>
      </c>
      <c r="I43" s="180">
        <f>F$8*F43</f>
        <v>0</v>
      </c>
      <c r="J43" s="181">
        <f t="shared" ref="J43:J49" si="7">I43*H43</f>
        <v>0</v>
      </c>
      <c r="K43" s="167"/>
      <c r="L43" s="168"/>
      <c r="M43" s="219"/>
      <c r="N43" s="220"/>
      <c r="O43" s="185"/>
      <c r="P43" s="186"/>
      <c r="Q43" s="186"/>
      <c r="R43" s="186"/>
      <c r="S43" s="173"/>
      <c r="T43" s="187"/>
      <c r="U43" s="202"/>
      <c r="V43" s="189"/>
    </row>
    <row r="44" spans="1:22" s="124" customFormat="1" ht="24" customHeight="1" x14ac:dyDescent="0.25">
      <c r="A44" s="112"/>
      <c r="B44" s="159"/>
      <c r="C44" s="177"/>
      <c r="D44" s="190" t="s">
        <v>71</v>
      </c>
      <c r="E44" s="191"/>
      <c r="F44" s="216">
        <v>138.19999999999999</v>
      </c>
      <c r="G44" s="164" t="s">
        <v>10</v>
      </c>
      <c r="H44" s="164">
        <v>0</v>
      </c>
      <c r="I44" s="180">
        <f>F$3*F44</f>
        <v>0</v>
      </c>
      <c r="J44" s="181">
        <f t="shared" si="7"/>
        <v>0</v>
      </c>
      <c r="K44" s="167"/>
      <c r="L44" s="168"/>
      <c r="M44" s="219"/>
      <c r="N44" s="220"/>
      <c r="O44" s="185"/>
      <c r="P44" s="186"/>
      <c r="Q44" s="186"/>
      <c r="R44" s="186"/>
      <c r="S44" s="173"/>
      <c r="T44" s="187"/>
      <c r="U44" s="202"/>
      <c r="V44" s="189"/>
    </row>
    <row r="45" spans="1:22" s="124" customFormat="1" ht="24" customHeight="1" x14ac:dyDescent="0.25">
      <c r="A45" s="112"/>
      <c r="B45" s="159"/>
      <c r="C45" s="177"/>
      <c r="D45" s="190" t="s">
        <v>59</v>
      </c>
      <c r="E45" s="191"/>
      <c r="F45" s="216">
        <v>14.5</v>
      </c>
      <c r="G45" s="164" t="s">
        <v>62</v>
      </c>
      <c r="H45" s="164">
        <v>0</v>
      </c>
      <c r="I45" s="180">
        <f>F$8*F45</f>
        <v>0</v>
      </c>
      <c r="J45" s="181">
        <f>I45*H45</f>
        <v>0</v>
      </c>
      <c r="K45" s="167"/>
      <c r="L45" s="168"/>
      <c r="M45" s="219"/>
      <c r="N45" s="220"/>
      <c r="O45" s="185"/>
      <c r="P45" s="186"/>
      <c r="Q45" s="186"/>
      <c r="R45" s="186"/>
      <c r="S45" s="173"/>
      <c r="T45" s="187"/>
      <c r="U45" s="202"/>
      <c r="V45" s="189"/>
    </row>
    <row r="46" spans="1:22" s="124" customFormat="1" ht="24" customHeight="1" x14ac:dyDescent="0.25">
      <c r="A46" s="112"/>
      <c r="B46" s="159"/>
      <c r="C46" s="177"/>
      <c r="D46" s="190" t="s">
        <v>154</v>
      </c>
      <c r="E46" s="191"/>
      <c r="F46" s="216">
        <v>3.1</v>
      </c>
      <c r="G46" s="164" t="s">
        <v>19</v>
      </c>
      <c r="H46" s="164">
        <v>0</v>
      </c>
      <c r="I46" s="180">
        <f>F$7*F46</f>
        <v>0</v>
      </c>
      <c r="J46" s="181">
        <f t="shared" si="7"/>
        <v>0</v>
      </c>
      <c r="K46" s="167"/>
      <c r="L46" s="168"/>
      <c r="M46" s="219"/>
      <c r="N46" s="220"/>
      <c r="O46" s="185"/>
      <c r="P46" s="186"/>
      <c r="Q46" s="186"/>
      <c r="R46" s="186"/>
      <c r="S46" s="173"/>
      <c r="T46" s="187"/>
      <c r="U46" s="202"/>
      <c r="V46" s="189"/>
    </row>
    <row r="47" spans="1:22" s="124" customFormat="1" ht="24" customHeight="1" x14ac:dyDescent="0.25">
      <c r="A47" s="112"/>
      <c r="B47" s="159"/>
      <c r="C47" s="177"/>
      <c r="D47" s="190" t="s">
        <v>155</v>
      </c>
      <c r="E47" s="191"/>
      <c r="F47" s="216">
        <v>10.4</v>
      </c>
      <c r="G47" s="164" t="s">
        <v>10</v>
      </c>
      <c r="H47" s="164">
        <v>0</v>
      </c>
      <c r="I47" s="180">
        <f t="shared" ref="I47:I49" si="8">F$3*F47</f>
        <v>0</v>
      </c>
      <c r="J47" s="181">
        <f t="shared" si="7"/>
        <v>0</v>
      </c>
      <c r="K47" s="167"/>
      <c r="L47" s="168"/>
      <c r="M47" s="219"/>
      <c r="N47" s="220"/>
      <c r="O47" s="185"/>
      <c r="P47" s="186"/>
      <c r="Q47" s="186"/>
      <c r="R47" s="186"/>
      <c r="S47" s="173"/>
      <c r="T47" s="187"/>
      <c r="U47" s="202"/>
      <c r="V47" s="189"/>
    </row>
    <row r="48" spans="1:22" s="124" customFormat="1" ht="24" customHeight="1" x14ac:dyDescent="0.25">
      <c r="A48" s="112"/>
      <c r="B48" s="159"/>
      <c r="C48" s="177"/>
      <c r="D48" s="190" t="s">
        <v>60</v>
      </c>
      <c r="E48" s="191"/>
      <c r="F48" s="216">
        <v>4.7</v>
      </c>
      <c r="G48" s="164" t="s">
        <v>10</v>
      </c>
      <c r="H48" s="164">
        <v>0</v>
      </c>
      <c r="I48" s="180">
        <f t="shared" si="8"/>
        <v>0</v>
      </c>
      <c r="J48" s="181">
        <f>I48*H48</f>
        <v>0</v>
      </c>
      <c r="K48" s="167"/>
      <c r="L48" s="168"/>
      <c r="M48" s="219"/>
      <c r="N48" s="220"/>
      <c r="O48" s="185"/>
      <c r="P48" s="186"/>
      <c r="Q48" s="186"/>
      <c r="R48" s="186"/>
      <c r="S48" s="173"/>
      <c r="T48" s="187"/>
      <c r="U48" s="202"/>
      <c r="V48" s="189"/>
    </row>
    <row r="49" spans="1:22" s="124" customFormat="1" ht="24" customHeight="1" x14ac:dyDescent="0.25">
      <c r="A49" s="112"/>
      <c r="B49" s="159"/>
      <c r="C49" s="204"/>
      <c r="D49" s="215" t="s">
        <v>98</v>
      </c>
      <c r="E49" s="191"/>
      <c r="F49" s="216"/>
      <c r="G49" s="217" t="s">
        <v>10</v>
      </c>
      <c r="H49" s="218" t="s">
        <v>156</v>
      </c>
      <c r="I49" s="180">
        <f t="shared" si="8"/>
        <v>0</v>
      </c>
      <c r="J49" s="181">
        <f t="shared" si="7"/>
        <v>0</v>
      </c>
      <c r="K49" s="222"/>
      <c r="L49" s="223"/>
      <c r="M49" s="224"/>
      <c r="N49" s="225"/>
      <c r="O49" s="185"/>
      <c r="P49" s="186"/>
      <c r="Q49" s="186"/>
      <c r="R49" s="186"/>
      <c r="S49" s="173"/>
      <c r="T49" s="221"/>
      <c r="U49" s="207"/>
      <c r="V49" s="189"/>
    </row>
    <row r="50" spans="1:22" s="124" customFormat="1" ht="24" customHeight="1" x14ac:dyDescent="0.25">
      <c r="A50" s="112"/>
      <c r="B50" s="159"/>
      <c r="C50" s="204"/>
      <c r="D50" s="215" t="s">
        <v>97</v>
      </c>
      <c r="E50" s="191"/>
      <c r="F50" s="216"/>
      <c r="G50" s="164" t="s">
        <v>62</v>
      </c>
      <c r="H50" s="164">
        <v>0</v>
      </c>
      <c r="I50" s="180">
        <f>F$8*F50</f>
        <v>0</v>
      </c>
      <c r="J50" s="226"/>
      <c r="K50" s="222"/>
      <c r="L50" s="223"/>
      <c r="M50" s="224"/>
      <c r="N50" s="225"/>
      <c r="O50" s="185"/>
      <c r="P50" s="186"/>
      <c r="Q50" s="186"/>
      <c r="R50" s="186"/>
      <c r="S50" s="173"/>
      <c r="T50" s="221"/>
      <c r="U50" s="207"/>
      <c r="V50" s="189"/>
    </row>
    <row r="51" spans="1:22" ht="18.75" customHeight="1" x14ac:dyDescent="0.25">
      <c r="B51" s="159">
        <v>3</v>
      </c>
      <c r="C51" s="160" t="s">
        <v>157</v>
      </c>
      <c r="D51" s="178" t="s">
        <v>158</v>
      </c>
      <c r="E51" s="162">
        <f>SUM(F52:F60)</f>
        <v>229.94000000000005</v>
      </c>
      <c r="F51" s="163"/>
      <c r="G51" s="164"/>
      <c r="H51" s="164"/>
      <c r="I51" s="227"/>
      <c r="J51" s="228">
        <f>SUM(J52:J60)</f>
        <v>0</v>
      </c>
      <c r="K51" s="222">
        <f>J51*12</f>
        <v>0</v>
      </c>
      <c r="L51" s="223">
        <v>75</v>
      </c>
      <c r="M51" s="229">
        <v>25</v>
      </c>
      <c r="N51" s="230">
        <v>50</v>
      </c>
      <c r="O51" s="171">
        <f>M51*H61*F$10</f>
        <v>0</v>
      </c>
      <c r="P51" s="172">
        <f>N51*H62*F$11</f>
        <v>0</v>
      </c>
      <c r="Q51" s="172">
        <f>M51*H61*G$10</f>
        <v>0</v>
      </c>
      <c r="R51" s="172">
        <f>N51*H62*G$11</f>
        <v>0</v>
      </c>
      <c r="S51" s="173">
        <f t="shared" ref="S51" si="9">(O51+P51)*I$10+(Q51+R51)*I$11</f>
        <v>0</v>
      </c>
      <c r="T51" s="174">
        <v>4</v>
      </c>
      <c r="U51" s="200" t="s">
        <v>152</v>
      </c>
      <c r="V51" s="231"/>
    </row>
    <row r="52" spans="1:22" x14ac:dyDescent="0.25">
      <c r="B52" s="159"/>
      <c r="C52" s="177"/>
      <c r="D52" s="190" t="s">
        <v>67</v>
      </c>
      <c r="E52" s="191"/>
      <c r="F52" s="216">
        <v>17.8</v>
      </c>
      <c r="G52" s="164" t="s">
        <v>10</v>
      </c>
      <c r="H52" s="164">
        <v>21</v>
      </c>
      <c r="I52" s="180">
        <f t="shared" ref="I52:I54" si="10">F$3*F52</f>
        <v>0</v>
      </c>
      <c r="J52" s="181">
        <f>I52*H52</f>
        <v>0</v>
      </c>
      <c r="K52" s="222"/>
      <c r="L52" s="168"/>
      <c r="M52" s="169"/>
      <c r="N52" s="170"/>
      <c r="O52" s="171"/>
      <c r="P52" s="172"/>
      <c r="Q52" s="172"/>
      <c r="R52" s="172"/>
      <c r="S52" s="173"/>
      <c r="T52" s="187"/>
      <c r="U52" s="202"/>
      <c r="V52" s="231"/>
    </row>
    <row r="53" spans="1:22" x14ac:dyDescent="0.25">
      <c r="B53" s="159"/>
      <c r="C53" s="177"/>
      <c r="D53" s="190" t="s">
        <v>71</v>
      </c>
      <c r="E53" s="191"/>
      <c r="F53" s="216">
        <v>139.5</v>
      </c>
      <c r="G53" s="164" t="s">
        <v>10</v>
      </c>
      <c r="H53" s="164">
        <v>21</v>
      </c>
      <c r="I53" s="180">
        <f t="shared" si="10"/>
        <v>0</v>
      </c>
      <c r="J53" s="181">
        <f>I53*H53</f>
        <v>0</v>
      </c>
      <c r="K53" s="222"/>
      <c r="L53" s="168"/>
      <c r="M53" s="169"/>
      <c r="N53" s="170"/>
      <c r="O53" s="171"/>
      <c r="P53" s="172"/>
      <c r="Q53" s="172"/>
      <c r="R53" s="172"/>
      <c r="S53" s="173"/>
      <c r="T53" s="187"/>
      <c r="U53" s="202"/>
      <c r="V53" s="231"/>
    </row>
    <row r="54" spans="1:22" x14ac:dyDescent="0.25">
      <c r="B54" s="232"/>
      <c r="C54" s="177"/>
      <c r="D54" s="190" t="s">
        <v>60</v>
      </c>
      <c r="E54" s="191"/>
      <c r="F54" s="216">
        <v>4.8</v>
      </c>
      <c r="G54" s="164" t="s">
        <v>10</v>
      </c>
      <c r="H54" s="164">
        <v>21</v>
      </c>
      <c r="I54" s="180">
        <f t="shared" si="10"/>
        <v>0</v>
      </c>
      <c r="J54" s="181">
        <f t="shared" ref="J54:J61" si="11">I54*H54</f>
        <v>0</v>
      </c>
      <c r="K54" s="222"/>
      <c r="L54" s="168"/>
      <c r="M54" s="169"/>
      <c r="N54" s="170"/>
      <c r="O54" s="171"/>
      <c r="P54" s="172"/>
      <c r="Q54" s="172"/>
      <c r="R54" s="172"/>
      <c r="S54" s="173"/>
      <c r="T54" s="187"/>
      <c r="U54" s="202"/>
      <c r="V54" s="231"/>
    </row>
    <row r="55" spans="1:22" x14ac:dyDescent="0.25">
      <c r="B55" s="159"/>
      <c r="C55" s="177"/>
      <c r="D55" s="190" t="s">
        <v>66</v>
      </c>
      <c r="E55" s="191"/>
      <c r="F55" s="216">
        <v>14.3</v>
      </c>
      <c r="G55" s="164" t="s">
        <v>62</v>
      </c>
      <c r="H55" s="164">
        <v>4</v>
      </c>
      <c r="I55" s="180">
        <f>F$8*F55</f>
        <v>0</v>
      </c>
      <c r="J55" s="181">
        <f t="shared" si="11"/>
        <v>0</v>
      </c>
      <c r="K55" s="222"/>
      <c r="L55" s="168"/>
      <c r="M55" s="169"/>
      <c r="N55" s="170"/>
      <c r="O55" s="171"/>
      <c r="P55" s="172"/>
      <c r="Q55" s="172"/>
      <c r="R55" s="172"/>
      <c r="S55" s="173"/>
      <c r="T55" s="187"/>
      <c r="U55" s="202"/>
      <c r="V55" s="231"/>
    </row>
    <row r="56" spans="1:22" x14ac:dyDescent="0.25">
      <c r="B56" s="159"/>
      <c r="C56" s="177"/>
      <c r="D56" s="190" t="s">
        <v>73</v>
      </c>
      <c r="E56" s="191"/>
      <c r="F56" s="216">
        <v>9.4</v>
      </c>
      <c r="G56" s="164" t="s">
        <v>10</v>
      </c>
      <c r="H56" s="164">
        <v>21</v>
      </c>
      <c r="I56" s="180">
        <f>F$3*F56</f>
        <v>0</v>
      </c>
      <c r="J56" s="181">
        <f t="shared" si="11"/>
        <v>0</v>
      </c>
      <c r="K56" s="222"/>
      <c r="L56" s="168"/>
      <c r="M56" s="169"/>
      <c r="N56" s="170"/>
      <c r="O56" s="171"/>
      <c r="P56" s="172"/>
      <c r="Q56" s="172"/>
      <c r="R56" s="172"/>
      <c r="S56" s="173"/>
      <c r="T56" s="187"/>
      <c r="U56" s="202"/>
      <c r="V56" s="231"/>
    </row>
    <row r="57" spans="1:22" x14ac:dyDescent="0.25">
      <c r="B57" s="159"/>
      <c r="C57" s="177"/>
      <c r="D57" s="190" t="s">
        <v>154</v>
      </c>
      <c r="E57" s="191"/>
      <c r="F57" s="216">
        <v>3</v>
      </c>
      <c r="G57" s="164" t="s">
        <v>19</v>
      </c>
      <c r="H57" s="164">
        <v>4</v>
      </c>
      <c r="I57" s="180">
        <f>F$7*F57</f>
        <v>0</v>
      </c>
      <c r="J57" s="181">
        <f>I57*H57</f>
        <v>0</v>
      </c>
      <c r="K57" s="222"/>
      <c r="L57" s="168"/>
      <c r="M57" s="169"/>
      <c r="N57" s="170"/>
      <c r="O57" s="171"/>
      <c r="P57" s="172"/>
      <c r="Q57" s="172"/>
      <c r="R57" s="172"/>
      <c r="S57" s="173"/>
      <c r="T57" s="187"/>
      <c r="U57" s="202"/>
      <c r="V57" s="231"/>
    </row>
    <row r="58" spans="1:22" x14ac:dyDescent="0.25">
      <c r="B58" s="232"/>
      <c r="C58" s="177"/>
      <c r="D58" s="190" t="s">
        <v>159</v>
      </c>
      <c r="E58" s="191"/>
      <c r="F58" s="216">
        <v>18.399999999999999</v>
      </c>
      <c r="G58" s="164" t="s">
        <v>62</v>
      </c>
      <c r="H58" s="164">
        <v>1</v>
      </c>
      <c r="I58" s="180">
        <f>F$8*F58</f>
        <v>0</v>
      </c>
      <c r="J58" s="181">
        <f t="shared" si="11"/>
        <v>0</v>
      </c>
      <c r="K58" s="222"/>
      <c r="L58" s="168"/>
      <c r="M58" s="169"/>
      <c r="N58" s="170"/>
      <c r="O58" s="171"/>
      <c r="P58" s="172"/>
      <c r="Q58" s="172"/>
      <c r="R58" s="172"/>
      <c r="S58" s="173"/>
      <c r="T58" s="187"/>
      <c r="U58" s="202"/>
      <c r="V58" s="231"/>
    </row>
    <row r="59" spans="1:22" x14ac:dyDescent="0.25">
      <c r="B59" s="159"/>
      <c r="C59" s="177"/>
      <c r="D59" s="190" t="s">
        <v>155</v>
      </c>
      <c r="E59" s="191"/>
      <c r="F59" s="216">
        <v>10.36</v>
      </c>
      <c r="G59" s="164" t="s">
        <v>10</v>
      </c>
      <c r="H59" s="164">
        <v>21</v>
      </c>
      <c r="I59" s="180">
        <f t="shared" ref="I59:I61" si="12">F$3*F59</f>
        <v>0</v>
      </c>
      <c r="J59" s="181">
        <f t="shared" si="11"/>
        <v>0</v>
      </c>
      <c r="K59" s="222"/>
      <c r="L59" s="168"/>
      <c r="M59" s="169"/>
      <c r="N59" s="170"/>
      <c r="O59" s="171"/>
      <c r="P59" s="172"/>
      <c r="Q59" s="172"/>
      <c r="R59" s="172"/>
      <c r="S59" s="173"/>
      <c r="T59" s="187"/>
      <c r="U59" s="202"/>
      <c r="V59" s="231"/>
    </row>
    <row r="60" spans="1:22" x14ac:dyDescent="0.25">
      <c r="B60" s="159"/>
      <c r="C60" s="233"/>
      <c r="D60" s="190" t="s">
        <v>61</v>
      </c>
      <c r="E60" s="191"/>
      <c r="F60" s="216">
        <v>12.38</v>
      </c>
      <c r="G60" s="164" t="s">
        <v>10</v>
      </c>
      <c r="H60" s="164">
        <v>21</v>
      </c>
      <c r="I60" s="180">
        <f t="shared" si="12"/>
        <v>0</v>
      </c>
      <c r="J60" s="181">
        <f>I60*H60</f>
        <v>0</v>
      </c>
      <c r="K60" s="222"/>
      <c r="L60" s="168"/>
      <c r="M60" s="169"/>
      <c r="N60" s="170"/>
      <c r="O60" s="171"/>
      <c r="P60" s="172"/>
      <c r="Q60" s="172"/>
      <c r="R60" s="172"/>
      <c r="S60" s="173"/>
      <c r="T60" s="196"/>
      <c r="U60" s="234"/>
      <c r="V60" s="231"/>
    </row>
    <row r="61" spans="1:22" x14ac:dyDescent="0.25">
      <c r="B61" s="159"/>
      <c r="C61" s="204"/>
      <c r="D61" s="215" t="s">
        <v>98</v>
      </c>
      <c r="E61" s="191"/>
      <c r="F61" s="216"/>
      <c r="G61" s="217" t="s">
        <v>10</v>
      </c>
      <c r="H61" s="218" t="s">
        <v>149</v>
      </c>
      <c r="I61" s="180">
        <f t="shared" si="12"/>
        <v>0</v>
      </c>
      <c r="J61" s="181">
        <f t="shared" si="11"/>
        <v>0</v>
      </c>
      <c r="K61" s="222"/>
      <c r="L61" s="168"/>
      <c r="M61" s="169"/>
      <c r="N61" s="170"/>
      <c r="O61" s="171"/>
      <c r="P61" s="172"/>
      <c r="Q61" s="172"/>
      <c r="R61" s="172"/>
      <c r="S61" s="173"/>
      <c r="T61" s="221"/>
      <c r="U61" s="207"/>
      <c r="V61" s="231"/>
    </row>
    <row r="62" spans="1:22" x14ac:dyDescent="0.25">
      <c r="B62" s="159"/>
      <c r="C62" s="204"/>
      <c r="D62" s="215" t="s">
        <v>97</v>
      </c>
      <c r="E62" s="191"/>
      <c r="F62" s="216"/>
      <c r="G62" s="164" t="s">
        <v>62</v>
      </c>
      <c r="H62" s="164">
        <v>0</v>
      </c>
      <c r="I62" s="180">
        <f>F$8*F62</f>
        <v>0</v>
      </c>
      <c r="J62" s="181"/>
      <c r="K62" s="222"/>
      <c r="L62" s="168"/>
      <c r="M62" s="169"/>
      <c r="N62" s="170"/>
      <c r="O62" s="171"/>
      <c r="P62" s="172"/>
      <c r="Q62" s="172"/>
      <c r="R62" s="172"/>
      <c r="S62" s="173"/>
      <c r="T62" s="221"/>
      <c r="U62" s="207"/>
      <c r="V62" s="231"/>
    </row>
    <row r="63" spans="1:22" ht="18.75" customHeight="1" x14ac:dyDescent="0.25">
      <c r="B63" s="159">
        <v>4</v>
      </c>
      <c r="C63" s="160" t="s">
        <v>160</v>
      </c>
      <c r="D63" s="178" t="s">
        <v>161</v>
      </c>
      <c r="E63" s="162">
        <f>SUM(F64:F72)</f>
        <v>243.3</v>
      </c>
      <c r="F63" s="163"/>
      <c r="G63" s="164"/>
      <c r="H63" s="164"/>
      <c r="I63" s="180"/>
      <c r="J63" s="166">
        <f>SUM(J64:J72)</f>
        <v>0</v>
      </c>
      <c r="K63" s="222">
        <f>J63*12</f>
        <v>0</v>
      </c>
      <c r="L63" s="168">
        <v>45</v>
      </c>
      <c r="M63" s="169">
        <v>45</v>
      </c>
      <c r="N63" s="170"/>
      <c r="O63" s="171">
        <f>M63*H73*F$10</f>
        <v>0</v>
      </c>
      <c r="P63" s="172">
        <f>N63*H74*F$11</f>
        <v>0</v>
      </c>
      <c r="Q63" s="172">
        <f>M63*H73*G$10</f>
        <v>0</v>
      </c>
      <c r="R63" s="172">
        <f>N63*H74*G$11</f>
        <v>0</v>
      </c>
      <c r="S63" s="173">
        <f>(O63+P63)*I$10+(Q63+R63)*I$11</f>
        <v>0</v>
      </c>
      <c r="T63" s="174">
        <v>5</v>
      </c>
      <c r="U63" s="200" t="s">
        <v>162</v>
      </c>
      <c r="V63" s="231"/>
    </row>
    <row r="64" spans="1:22" x14ac:dyDescent="0.25">
      <c r="B64" s="232"/>
      <c r="C64" s="177"/>
      <c r="D64" s="190" t="s">
        <v>163</v>
      </c>
      <c r="E64" s="162"/>
      <c r="F64" s="163">
        <v>63.5</v>
      </c>
      <c r="G64" s="164" t="s">
        <v>10</v>
      </c>
      <c r="H64" s="164">
        <v>21</v>
      </c>
      <c r="I64" s="180">
        <f t="shared" ref="I64:I68" si="13">F$3*F64</f>
        <v>0</v>
      </c>
      <c r="J64" s="181">
        <f t="shared" ref="J64:J127" si="14">I64*H64</f>
        <v>0</v>
      </c>
      <c r="K64" s="167"/>
      <c r="L64" s="168"/>
      <c r="M64" s="169"/>
      <c r="N64" s="170"/>
      <c r="O64" s="171"/>
      <c r="P64" s="172"/>
      <c r="Q64" s="172"/>
      <c r="R64" s="172"/>
      <c r="S64" s="173"/>
      <c r="T64" s="187"/>
      <c r="U64" s="202"/>
      <c r="V64" s="231"/>
    </row>
    <row r="65" spans="2:22" x14ac:dyDescent="0.25">
      <c r="B65" s="159"/>
      <c r="C65" s="177"/>
      <c r="D65" s="190" t="s">
        <v>164</v>
      </c>
      <c r="E65" s="162"/>
      <c r="F65" s="163">
        <v>58.1</v>
      </c>
      <c r="G65" s="164" t="s">
        <v>10</v>
      </c>
      <c r="H65" s="164">
        <v>21</v>
      </c>
      <c r="I65" s="180">
        <f t="shared" si="13"/>
        <v>0</v>
      </c>
      <c r="J65" s="181">
        <f t="shared" si="14"/>
        <v>0</v>
      </c>
      <c r="K65" s="167"/>
      <c r="L65" s="168"/>
      <c r="M65" s="169"/>
      <c r="N65" s="170"/>
      <c r="O65" s="171"/>
      <c r="P65" s="172"/>
      <c r="Q65" s="172"/>
      <c r="R65" s="172"/>
      <c r="S65" s="173"/>
      <c r="T65" s="187"/>
      <c r="U65" s="202"/>
      <c r="V65" s="231"/>
    </row>
    <row r="66" spans="2:22" x14ac:dyDescent="0.25">
      <c r="B66" s="159"/>
      <c r="C66" s="177"/>
      <c r="D66" s="190" t="s">
        <v>165</v>
      </c>
      <c r="E66" s="162"/>
      <c r="F66" s="163">
        <v>11.2</v>
      </c>
      <c r="G66" s="164" t="s">
        <v>10</v>
      </c>
      <c r="H66" s="164">
        <v>21</v>
      </c>
      <c r="I66" s="180">
        <f t="shared" si="13"/>
        <v>0</v>
      </c>
      <c r="J66" s="181">
        <f t="shared" si="14"/>
        <v>0</v>
      </c>
      <c r="K66" s="167"/>
      <c r="L66" s="168"/>
      <c r="M66" s="169"/>
      <c r="N66" s="170"/>
      <c r="O66" s="171"/>
      <c r="P66" s="172"/>
      <c r="Q66" s="172"/>
      <c r="R66" s="172"/>
      <c r="S66" s="173"/>
      <c r="T66" s="187"/>
      <c r="U66" s="202"/>
      <c r="V66" s="231"/>
    </row>
    <row r="67" spans="2:22" x14ac:dyDescent="0.25">
      <c r="B67" s="159"/>
      <c r="C67" s="177"/>
      <c r="D67" s="190" t="s">
        <v>155</v>
      </c>
      <c r="E67" s="162"/>
      <c r="F67" s="163">
        <v>33.6</v>
      </c>
      <c r="G67" s="164" t="s">
        <v>10</v>
      </c>
      <c r="H67" s="164">
        <v>21</v>
      </c>
      <c r="I67" s="180">
        <f t="shared" si="13"/>
        <v>0</v>
      </c>
      <c r="J67" s="181">
        <f t="shared" si="14"/>
        <v>0</v>
      </c>
      <c r="K67" s="167"/>
      <c r="L67" s="168"/>
      <c r="M67" s="219"/>
      <c r="N67" s="220"/>
      <c r="O67" s="185"/>
      <c r="P67" s="186"/>
      <c r="Q67" s="186"/>
      <c r="R67" s="186"/>
      <c r="S67" s="173"/>
      <c r="T67" s="187"/>
      <c r="U67" s="202"/>
      <c r="V67" s="231"/>
    </row>
    <row r="68" spans="2:22" x14ac:dyDescent="0.25">
      <c r="B68" s="232"/>
      <c r="C68" s="177"/>
      <c r="D68" s="190" t="s">
        <v>166</v>
      </c>
      <c r="E68" s="162"/>
      <c r="F68" s="163">
        <v>10.3</v>
      </c>
      <c r="G68" s="164" t="s">
        <v>10</v>
      </c>
      <c r="H68" s="164">
        <v>21</v>
      </c>
      <c r="I68" s="180">
        <f t="shared" si="13"/>
        <v>0</v>
      </c>
      <c r="J68" s="181">
        <f>I68*H68</f>
        <v>0</v>
      </c>
      <c r="K68" s="167"/>
      <c r="L68" s="168"/>
      <c r="M68" s="219"/>
      <c r="N68" s="220"/>
      <c r="O68" s="185"/>
      <c r="P68" s="186"/>
      <c r="Q68" s="186"/>
      <c r="R68" s="186"/>
      <c r="S68" s="173"/>
      <c r="T68" s="187"/>
      <c r="U68" s="202"/>
      <c r="V68" s="231"/>
    </row>
    <row r="69" spans="2:22" x14ac:dyDescent="0.25">
      <c r="B69" s="159"/>
      <c r="C69" s="177"/>
      <c r="D69" s="190" t="s">
        <v>159</v>
      </c>
      <c r="E69" s="162"/>
      <c r="F69" s="163">
        <v>5.4</v>
      </c>
      <c r="G69" s="164" t="s">
        <v>19</v>
      </c>
      <c r="H69" s="164">
        <v>1</v>
      </c>
      <c r="I69" s="180">
        <f>F$7*F69</f>
        <v>0</v>
      </c>
      <c r="J69" s="181">
        <f>I69*H69</f>
        <v>0</v>
      </c>
      <c r="K69" s="167"/>
      <c r="L69" s="168"/>
      <c r="M69" s="219"/>
      <c r="N69" s="220"/>
      <c r="O69" s="185"/>
      <c r="P69" s="186"/>
      <c r="Q69" s="186"/>
      <c r="R69" s="186"/>
      <c r="S69" s="173"/>
      <c r="T69" s="187"/>
      <c r="U69" s="202"/>
      <c r="V69" s="231"/>
    </row>
    <row r="70" spans="2:22" x14ac:dyDescent="0.25">
      <c r="B70" s="159"/>
      <c r="C70" s="177"/>
      <c r="D70" s="190" t="s">
        <v>154</v>
      </c>
      <c r="E70" s="191"/>
      <c r="F70" s="216">
        <v>14.6</v>
      </c>
      <c r="G70" s="164" t="s">
        <v>15</v>
      </c>
      <c r="H70" s="164">
        <v>4</v>
      </c>
      <c r="I70" s="180">
        <f>F$5*F70</f>
        <v>0</v>
      </c>
      <c r="J70" s="181">
        <f t="shared" si="14"/>
        <v>0</v>
      </c>
      <c r="K70" s="167"/>
      <c r="L70" s="168"/>
      <c r="M70" s="219"/>
      <c r="N70" s="220"/>
      <c r="O70" s="185"/>
      <c r="P70" s="186"/>
      <c r="Q70" s="186"/>
      <c r="R70" s="186"/>
      <c r="S70" s="173"/>
      <c r="T70" s="187"/>
      <c r="U70" s="202"/>
      <c r="V70" s="231"/>
    </row>
    <row r="71" spans="2:22" x14ac:dyDescent="0.25">
      <c r="B71" s="159"/>
      <c r="C71" s="177"/>
      <c r="D71" s="190" t="s">
        <v>60</v>
      </c>
      <c r="E71" s="191"/>
      <c r="F71" s="216">
        <v>5.4</v>
      </c>
      <c r="G71" s="164" t="s">
        <v>10</v>
      </c>
      <c r="H71" s="164">
        <v>21</v>
      </c>
      <c r="I71" s="180">
        <f>F$3*F71</f>
        <v>0</v>
      </c>
      <c r="J71" s="181">
        <f t="shared" si="14"/>
        <v>0</v>
      </c>
      <c r="K71" s="167"/>
      <c r="L71" s="168"/>
      <c r="M71" s="219"/>
      <c r="N71" s="220"/>
      <c r="O71" s="185"/>
      <c r="P71" s="186"/>
      <c r="Q71" s="186"/>
      <c r="R71" s="186"/>
      <c r="S71" s="173"/>
      <c r="T71" s="187"/>
      <c r="U71" s="202"/>
      <c r="V71" s="231"/>
    </row>
    <row r="72" spans="2:22" x14ac:dyDescent="0.25">
      <c r="B72" s="232"/>
      <c r="C72" s="233"/>
      <c r="D72" s="190" t="s">
        <v>75</v>
      </c>
      <c r="E72" s="191"/>
      <c r="F72" s="216">
        <v>41.2</v>
      </c>
      <c r="G72" s="164" t="s">
        <v>15</v>
      </c>
      <c r="H72" s="164">
        <v>4</v>
      </c>
      <c r="I72" s="180">
        <f>F$5*F72</f>
        <v>0</v>
      </c>
      <c r="J72" s="181">
        <f t="shared" si="14"/>
        <v>0</v>
      </c>
      <c r="K72" s="167"/>
      <c r="L72" s="168"/>
      <c r="M72" s="219"/>
      <c r="N72" s="220"/>
      <c r="O72" s="185"/>
      <c r="P72" s="186"/>
      <c r="Q72" s="186"/>
      <c r="R72" s="186"/>
      <c r="S72" s="173"/>
      <c r="T72" s="196"/>
      <c r="U72" s="234"/>
      <c r="V72" s="231"/>
    </row>
    <row r="73" spans="2:22" x14ac:dyDescent="0.25">
      <c r="B73" s="232"/>
      <c r="C73" s="204"/>
      <c r="D73" s="215" t="s">
        <v>98</v>
      </c>
      <c r="E73" s="191"/>
      <c r="F73" s="216"/>
      <c r="G73" s="217" t="s">
        <v>10</v>
      </c>
      <c r="H73" s="218" t="s">
        <v>149</v>
      </c>
      <c r="I73" s="180">
        <f>F$3*F73</f>
        <v>0</v>
      </c>
      <c r="J73" s="181">
        <f t="shared" si="14"/>
        <v>0</v>
      </c>
      <c r="K73" s="167"/>
      <c r="L73" s="168"/>
      <c r="M73" s="219"/>
      <c r="N73" s="220"/>
      <c r="O73" s="185"/>
      <c r="P73" s="186"/>
      <c r="Q73" s="186"/>
      <c r="R73" s="186"/>
      <c r="S73" s="173"/>
      <c r="T73" s="221"/>
      <c r="U73" s="207"/>
      <c r="V73" s="231"/>
    </row>
    <row r="74" spans="2:22" x14ac:dyDescent="0.25">
      <c r="B74" s="232"/>
      <c r="C74" s="204"/>
      <c r="D74" s="215" t="s">
        <v>97</v>
      </c>
      <c r="E74" s="191"/>
      <c r="F74" s="216"/>
      <c r="G74" s="164" t="s">
        <v>62</v>
      </c>
      <c r="H74" s="164">
        <v>0</v>
      </c>
      <c r="I74" s="180">
        <f>F$8*F74</f>
        <v>0</v>
      </c>
      <c r="J74" s="181"/>
      <c r="K74" s="167"/>
      <c r="L74" s="168"/>
      <c r="M74" s="219"/>
      <c r="N74" s="220"/>
      <c r="O74" s="185"/>
      <c r="P74" s="186"/>
      <c r="Q74" s="186"/>
      <c r="R74" s="186"/>
      <c r="S74" s="173"/>
      <c r="T74" s="221"/>
      <c r="U74" s="207"/>
      <c r="V74" s="231"/>
    </row>
    <row r="75" spans="2:22" ht="18.75" customHeight="1" x14ac:dyDescent="0.25">
      <c r="B75" s="159">
        <v>5</v>
      </c>
      <c r="C75" s="160" t="s">
        <v>167</v>
      </c>
      <c r="D75" s="178" t="s">
        <v>168</v>
      </c>
      <c r="E75" s="162">
        <f>SUM(F76:F80)</f>
        <v>222.8</v>
      </c>
      <c r="F75" s="163"/>
      <c r="G75" s="164"/>
      <c r="H75" s="164"/>
      <c r="I75" s="180"/>
      <c r="J75" s="166">
        <f>SUM(J76:J80)</f>
        <v>0</v>
      </c>
      <c r="K75" s="167">
        <f>J75*12</f>
        <v>0</v>
      </c>
      <c r="L75" s="168">
        <v>20</v>
      </c>
      <c r="M75" s="169">
        <v>20</v>
      </c>
      <c r="N75" s="170"/>
      <c r="O75" s="171">
        <f>M75*H81*F$10</f>
        <v>0</v>
      </c>
      <c r="P75" s="172">
        <f>N75*H82*F$11</f>
        <v>0</v>
      </c>
      <c r="Q75" s="172">
        <f>M75*H81*G$10</f>
        <v>0</v>
      </c>
      <c r="R75" s="172">
        <f>N75*H82*G$11</f>
        <v>0</v>
      </c>
      <c r="S75" s="173">
        <f>(O75+P75)*I$10+(Q75+R75)*I$11</f>
        <v>0</v>
      </c>
      <c r="T75" s="174">
        <v>6</v>
      </c>
      <c r="U75" s="200" t="s">
        <v>169</v>
      </c>
      <c r="V75" s="231"/>
    </row>
    <row r="76" spans="2:22" x14ac:dyDescent="0.25">
      <c r="B76" s="159"/>
      <c r="C76" s="177"/>
      <c r="D76" s="190" t="s">
        <v>170</v>
      </c>
      <c r="E76" s="162"/>
      <c r="F76" s="163">
        <v>3.4</v>
      </c>
      <c r="G76" s="164" t="s">
        <v>10</v>
      </c>
      <c r="H76" s="164">
        <v>21</v>
      </c>
      <c r="I76" s="180">
        <f t="shared" ref="I76:I79" si="15">F$3*F76</f>
        <v>0</v>
      </c>
      <c r="J76" s="181">
        <f t="shared" si="14"/>
        <v>0</v>
      </c>
      <c r="K76" s="167"/>
      <c r="L76" s="168"/>
      <c r="M76" s="169"/>
      <c r="N76" s="170"/>
      <c r="O76" s="171"/>
      <c r="P76" s="172"/>
      <c r="Q76" s="172"/>
      <c r="R76" s="172"/>
      <c r="S76" s="173"/>
      <c r="T76" s="187"/>
      <c r="U76" s="202"/>
      <c r="V76" s="231"/>
    </row>
    <row r="77" spans="2:22" x14ac:dyDescent="0.25">
      <c r="B77" s="159"/>
      <c r="C77" s="177"/>
      <c r="D77" s="190" t="s">
        <v>171</v>
      </c>
      <c r="E77" s="162"/>
      <c r="F77" s="163">
        <v>45.8</v>
      </c>
      <c r="G77" s="164" t="s">
        <v>10</v>
      </c>
      <c r="H77" s="164">
        <v>21</v>
      </c>
      <c r="I77" s="180">
        <f t="shared" si="15"/>
        <v>0</v>
      </c>
      <c r="J77" s="181">
        <f>I77*H77</f>
        <v>0</v>
      </c>
      <c r="K77" s="167"/>
      <c r="L77" s="168"/>
      <c r="M77" s="169"/>
      <c r="N77" s="170"/>
      <c r="O77" s="171"/>
      <c r="P77" s="172"/>
      <c r="Q77" s="172"/>
      <c r="R77" s="172"/>
      <c r="S77" s="173"/>
      <c r="T77" s="187"/>
      <c r="U77" s="202"/>
      <c r="V77" s="231"/>
    </row>
    <row r="78" spans="2:22" x14ac:dyDescent="0.25">
      <c r="B78" s="232"/>
      <c r="C78" s="177"/>
      <c r="D78" s="190" t="s">
        <v>172</v>
      </c>
      <c r="E78" s="162"/>
      <c r="F78" s="163">
        <v>43.6</v>
      </c>
      <c r="G78" s="164" t="s">
        <v>10</v>
      </c>
      <c r="H78" s="164">
        <v>21</v>
      </c>
      <c r="I78" s="180">
        <f t="shared" si="15"/>
        <v>0</v>
      </c>
      <c r="J78" s="181">
        <f t="shared" si="14"/>
        <v>0</v>
      </c>
      <c r="K78" s="167"/>
      <c r="L78" s="168"/>
      <c r="M78" s="169"/>
      <c r="N78" s="170"/>
      <c r="O78" s="171"/>
      <c r="P78" s="172"/>
      <c r="Q78" s="172"/>
      <c r="R78" s="172"/>
      <c r="S78" s="173"/>
      <c r="T78" s="187"/>
      <c r="U78" s="202"/>
      <c r="V78" s="231"/>
    </row>
    <row r="79" spans="2:22" x14ac:dyDescent="0.25">
      <c r="B79" s="159"/>
      <c r="C79" s="177"/>
      <c r="D79" s="190" t="s">
        <v>164</v>
      </c>
      <c r="E79" s="162"/>
      <c r="F79" s="163">
        <v>98.2</v>
      </c>
      <c r="G79" s="164" t="s">
        <v>10</v>
      </c>
      <c r="H79" s="164">
        <v>21</v>
      </c>
      <c r="I79" s="180">
        <f t="shared" si="15"/>
        <v>0</v>
      </c>
      <c r="J79" s="181">
        <f t="shared" si="14"/>
        <v>0</v>
      </c>
      <c r="K79" s="167"/>
      <c r="L79" s="168"/>
      <c r="M79" s="169"/>
      <c r="N79" s="170"/>
      <c r="O79" s="171"/>
      <c r="P79" s="172"/>
      <c r="Q79" s="172"/>
      <c r="R79" s="172"/>
      <c r="S79" s="173"/>
      <c r="T79" s="187"/>
      <c r="U79" s="202"/>
      <c r="V79" s="231"/>
    </row>
    <row r="80" spans="2:22" x14ac:dyDescent="0.25">
      <c r="B80" s="159"/>
      <c r="C80" s="233"/>
      <c r="D80" s="190" t="s">
        <v>173</v>
      </c>
      <c r="E80" s="162"/>
      <c r="F80" s="163">
        <v>31.8</v>
      </c>
      <c r="G80" s="164" t="s">
        <v>62</v>
      </c>
      <c r="H80" s="164">
        <v>21</v>
      </c>
      <c r="I80" s="180">
        <f>F$8*F80</f>
        <v>0</v>
      </c>
      <c r="J80" s="181">
        <f t="shared" si="14"/>
        <v>0</v>
      </c>
      <c r="K80" s="167"/>
      <c r="L80" s="168"/>
      <c r="M80" s="169"/>
      <c r="N80" s="170"/>
      <c r="O80" s="171"/>
      <c r="P80" s="172"/>
      <c r="Q80" s="172"/>
      <c r="R80" s="172"/>
      <c r="S80" s="173"/>
      <c r="T80" s="196"/>
      <c r="U80" s="234"/>
      <c r="V80" s="231"/>
    </row>
    <row r="81" spans="2:22" x14ac:dyDescent="0.25">
      <c r="B81" s="159"/>
      <c r="C81" s="204"/>
      <c r="D81" s="215" t="s">
        <v>98</v>
      </c>
      <c r="E81" s="191"/>
      <c r="F81" s="216"/>
      <c r="G81" s="217" t="s">
        <v>10</v>
      </c>
      <c r="H81" s="218" t="s">
        <v>149</v>
      </c>
      <c r="I81" s="180">
        <f>F$3*F81</f>
        <v>0</v>
      </c>
      <c r="J81" s="181">
        <f t="shared" si="14"/>
        <v>0</v>
      </c>
      <c r="K81" s="167"/>
      <c r="L81" s="168"/>
      <c r="M81" s="169"/>
      <c r="N81" s="170"/>
      <c r="O81" s="171"/>
      <c r="P81" s="172"/>
      <c r="Q81" s="172"/>
      <c r="R81" s="172"/>
      <c r="S81" s="173"/>
      <c r="T81" s="221"/>
      <c r="U81" s="207"/>
      <c r="V81" s="231"/>
    </row>
    <row r="82" spans="2:22" x14ac:dyDescent="0.25">
      <c r="B82" s="159"/>
      <c r="C82" s="204"/>
      <c r="D82" s="215" t="s">
        <v>97</v>
      </c>
      <c r="E82" s="191"/>
      <c r="F82" s="216"/>
      <c r="G82" s="164" t="s">
        <v>62</v>
      </c>
      <c r="H82" s="164">
        <v>0</v>
      </c>
      <c r="I82" s="180">
        <f>F$8*F82</f>
        <v>0</v>
      </c>
      <c r="J82" s="181"/>
      <c r="K82" s="167"/>
      <c r="L82" s="168"/>
      <c r="M82" s="169"/>
      <c r="N82" s="170"/>
      <c r="O82" s="171"/>
      <c r="P82" s="172"/>
      <c r="Q82" s="172"/>
      <c r="R82" s="172"/>
      <c r="S82" s="173"/>
      <c r="T82" s="221"/>
      <c r="U82" s="207"/>
      <c r="V82" s="231"/>
    </row>
    <row r="83" spans="2:22" ht="18.75" customHeight="1" x14ac:dyDescent="0.25">
      <c r="B83" s="159">
        <v>6</v>
      </c>
      <c r="C83" s="160" t="s">
        <v>174</v>
      </c>
      <c r="D83" s="178" t="s">
        <v>175</v>
      </c>
      <c r="E83" s="162">
        <f>SUM(F84:F90)</f>
        <v>111.5</v>
      </c>
      <c r="F83" s="163"/>
      <c r="G83" s="164"/>
      <c r="H83" s="164"/>
      <c r="I83" s="180"/>
      <c r="J83" s="166">
        <f>SUM(J84:J90)</f>
        <v>0</v>
      </c>
      <c r="K83" s="167">
        <f>J83*12</f>
        <v>0</v>
      </c>
      <c r="L83" s="168">
        <v>32</v>
      </c>
      <c r="M83" s="169">
        <v>32</v>
      </c>
      <c r="N83" s="170"/>
      <c r="O83" s="171">
        <f>M83*H91*F$10</f>
        <v>0</v>
      </c>
      <c r="P83" s="172">
        <f>N83*H92*F$11</f>
        <v>0</v>
      </c>
      <c r="Q83" s="172">
        <f>M83*H91*G$10</f>
        <v>0</v>
      </c>
      <c r="R83" s="172">
        <f>N83*H92*G$11</f>
        <v>0</v>
      </c>
      <c r="S83" s="173">
        <f>(O83+P83)*I$10+(Q83+R83)*I$11</f>
        <v>0</v>
      </c>
      <c r="T83" s="174">
        <v>4</v>
      </c>
      <c r="U83" s="200" t="s">
        <v>176</v>
      </c>
      <c r="V83" s="231"/>
    </row>
    <row r="84" spans="2:22" x14ac:dyDescent="0.25">
      <c r="B84" s="232"/>
      <c r="C84" s="177"/>
      <c r="D84" s="190" t="s">
        <v>164</v>
      </c>
      <c r="E84" s="162"/>
      <c r="F84" s="163">
        <v>71.5</v>
      </c>
      <c r="G84" s="164" t="s">
        <v>10</v>
      </c>
      <c r="H84" s="164">
        <v>21</v>
      </c>
      <c r="I84" s="180">
        <f t="shared" ref="I84:I86" si="16">F$3*F84</f>
        <v>0</v>
      </c>
      <c r="J84" s="181">
        <f t="shared" si="14"/>
        <v>0</v>
      </c>
      <c r="K84" s="167"/>
      <c r="L84" s="168"/>
      <c r="M84" s="169"/>
      <c r="N84" s="170"/>
      <c r="O84" s="171"/>
      <c r="P84" s="172"/>
      <c r="Q84" s="172"/>
      <c r="R84" s="172"/>
      <c r="S84" s="173"/>
      <c r="T84" s="187"/>
      <c r="U84" s="202"/>
      <c r="V84" s="231"/>
    </row>
    <row r="85" spans="2:22" x14ac:dyDescent="0.25">
      <c r="B85" s="159"/>
      <c r="C85" s="177"/>
      <c r="D85" s="190" t="s">
        <v>155</v>
      </c>
      <c r="E85" s="162"/>
      <c r="F85" s="163">
        <v>13.9</v>
      </c>
      <c r="G85" s="164" t="s">
        <v>10</v>
      </c>
      <c r="H85" s="164">
        <v>21</v>
      </c>
      <c r="I85" s="180">
        <f t="shared" si="16"/>
        <v>0</v>
      </c>
      <c r="J85" s="181">
        <f t="shared" si="14"/>
        <v>0</v>
      </c>
      <c r="K85" s="167"/>
      <c r="L85" s="168"/>
      <c r="M85" s="169"/>
      <c r="N85" s="170"/>
      <c r="O85" s="171"/>
      <c r="P85" s="172"/>
      <c r="Q85" s="172"/>
      <c r="R85" s="172"/>
      <c r="S85" s="173"/>
      <c r="T85" s="187"/>
      <c r="U85" s="202"/>
      <c r="V85" s="231"/>
    </row>
    <row r="86" spans="2:22" x14ac:dyDescent="0.25">
      <c r="B86" s="159"/>
      <c r="C86" s="177"/>
      <c r="D86" s="190" t="s">
        <v>67</v>
      </c>
      <c r="E86" s="162"/>
      <c r="F86" s="163">
        <v>7</v>
      </c>
      <c r="G86" s="164" t="s">
        <v>10</v>
      </c>
      <c r="H86" s="164">
        <v>21</v>
      </c>
      <c r="I86" s="180">
        <f t="shared" si="16"/>
        <v>0</v>
      </c>
      <c r="J86" s="181">
        <f>I86*H86</f>
        <v>0</v>
      </c>
      <c r="K86" s="167"/>
      <c r="L86" s="168"/>
      <c r="M86" s="169"/>
      <c r="N86" s="170"/>
      <c r="O86" s="171"/>
      <c r="P86" s="172"/>
      <c r="Q86" s="172"/>
      <c r="R86" s="172"/>
      <c r="S86" s="173"/>
      <c r="T86" s="187"/>
      <c r="U86" s="202"/>
      <c r="V86" s="231"/>
    </row>
    <row r="87" spans="2:22" x14ac:dyDescent="0.25">
      <c r="B87" s="159"/>
      <c r="C87" s="177"/>
      <c r="D87" s="190" t="s">
        <v>154</v>
      </c>
      <c r="E87" s="162"/>
      <c r="F87" s="163">
        <v>3.8</v>
      </c>
      <c r="G87" s="164" t="s">
        <v>19</v>
      </c>
      <c r="H87" s="164">
        <v>4</v>
      </c>
      <c r="I87" s="180">
        <f>F$7*F87</f>
        <v>0</v>
      </c>
      <c r="J87" s="181">
        <f t="shared" si="14"/>
        <v>0</v>
      </c>
      <c r="K87" s="167"/>
      <c r="L87" s="168"/>
      <c r="M87" s="169"/>
      <c r="N87" s="170"/>
      <c r="O87" s="171"/>
      <c r="P87" s="172"/>
      <c r="Q87" s="172"/>
      <c r="R87" s="172"/>
      <c r="S87" s="173"/>
      <c r="T87" s="187"/>
      <c r="U87" s="202"/>
      <c r="V87" s="231"/>
    </row>
    <row r="88" spans="2:22" x14ac:dyDescent="0.25">
      <c r="B88" s="232"/>
      <c r="C88" s="177"/>
      <c r="D88" s="190" t="s">
        <v>74</v>
      </c>
      <c r="E88" s="162"/>
      <c r="F88" s="163">
        <v>4.5</v>
      </c>
      <c r="G88" s="164" t="s">
        <v>10</v>
      </c>
      <c r="H88" s="164">
        <v>21</v>
      </c>
      <c r="I88" s="180">
        <f>F$3*F88</f>
        <v>0</v>
      </c>
      <c r="J88" s="181">
        <f>I88*H88</f>
        <v>0</v>
      </c>
      <c r="K88" s="167"/>
      <c r="L88" s="168"/>
      <c r="M88" s="169"/>
      <c r="N88" s="170"/>
      <c r="O88" s="171"/>
      <c r="P88" s="172"/>
      <c r="Q88" s="172"/>
      <c r="R88" s="172"/>
      <c r="S88" s="173"/>
      <c r="T88" s="187"/>
      <c r="U88" s="202"/>
      <c r="V88" s="231"/>
    </row>
    <row r="89" spans="2:22" x14ac:dyDescent="0.25">
      <c r="B89" s="159"/>
      <c r="C89" s="177"/>
      <c r="D89" s="190" t="s">
        <v>75</v>
      </c>
      <c r="E89" s="162"/>
      <c r="F89" s="163">
        <v>8.3000000000000007</v>
      </c>
      <c r="G89" s="164" t="s">
        <v>15</v>
      </c>
      <c r="H89" s="164">
        <v>4</v>
      </c>
      <c r="I89" s="180">
        <f>F$5*F89</f>
        <v>0</v>
      </c>
      <c r="J89" s="181">
        <f t="shared" si="14"/>
        <v>0</v>
      </c>
      <c r="K89" s="167"/>
      <c r="L89" s="168"/>
      <c r="M89" s="169"/>
      <c r="N89" s="170"/>
      <c r="O89" s="171"/>
      <c r="P89" s="172"/>
      <c r="Q89" s="172"/>
      <c r="R89" s="172"/>
      <c r="S89" s="173"/>
      <c r="T89" s="187"/>
      <c r="U89" s="202"/>
      <c r="V89" s="231"/>
    </row>
    <row r="90" spans="2:22" x14ac:dyDescent="0.25">
      <c r="B90" s="159"/>
      <c r="C90" s="233"/>
      <c r="D90" s="190" t="s">
        <v>64</v>
      </c>
      <c r="E90" s="162"/>
      <c r="F90" s="163">
        <v>2.5</v>
      </c>
      <c r="G90" s="164" t="s">
        <v>10</v>
      </c>
      <c r="H90" s="164">
        <v>21</v>
      </c>
      <c r="I90" s="180">
        <f t="shared" ref="I90:I91" si="17">F$3*F90</f>
        <v>0</v>
      </c>
      <c r="J90" s="181">
        <f t="shared" si="14"/>
        <v>0</v>
      </c>
      <c r="K90" s="167"/>
      <c r="L90" s="168"/>
      <c r="M90" s="169"/>
      <c r="N90" s="170"/>
      <c r="O90" s="171"/>
      <c r="P90" s="172"/>
      <c r="Q90" s="172"/>
      <c r="R90" s="172"/>
      <c r="S90" s="173"/>
      <c r="T90" s="196"/>
      <c r="U90" s="234"/>
      <c r="V90" s="231"/>
    </row>
    <row r="91" spans="2:22" x14ac:dyDescent="0.25">
      <c r="B91" s="159"/>
      <c r="C91" s="204"/>
      <c r="D91" s="215" t="s">
        <v>98</v>
      </c>
      <c r="E91" s="191"/>
      <c r="F91" s="216"/>
      <c r="G91" s="217" t="s">
        <v>10</v>
      </c>
      <c r="H91" s="218" t="s">
        <v>149</v>
      </c>
      <c r="I91" s="180">
        <f t="shared" si="17"/>
        <v>0</v>
      </c>
      <c r="J91" s="181">
        <f t="shared" si="14"/>
        <v>0</v>
      </c>
      <c r="K91" s="167"/>
      <c r="L91" s="168"/>
      <c r="M91" s="169"/>
      <c r="N91" s="170"/>
      <c r="O91" s="171"/>
      <c r="P91" s="172"/>
      <c r="Q91" s="172"/>
      <c r="R91" s="172"/>
      <c r="S91" s="173"/>
      <c r="T91" s="221"/>
      <c r="U91" s="207"/>
      <c r="V91" s="231"/>
    </row>
    <row r="92" spans="2:22" x14ac:dyDescent="0.25">
      <c r="B92" s="159"/>
      <c r="C92" s="204"/>
      <c r="D92" s="215" t="s">
        <v>97</v>
      </c>
      <c r="E92" s="191"/>
      <c r="F92" s="216"/>
      <c r="G92" s="164" t="s">
        <v>62</v>
      </c>
      <c r="H92" s="164">
        <v>0</v>
      </c>
      <c r="I92" s="180">
        <f>F$8*F92</f>
        <v>0</v>
      </c>
      <c r="J92" s="181"/>
      <c r="K92" s="167"/>
      <c r="L92" s="168"/>
      <c r="M92" s="169"/>
      <c r="N92" s="170"/>
      <c r="O92" s="171"/>
      <c r="P92" s="172"/>
      <c r="Q92" s="172"/>
      <c r="R92" s="172"/>
      <c r="S92" s="173"/>
      <c r="T92" s="221"/>
      <c r="U92" s="207"/>
      <c r="V92" s="231"/>
    </row>
    <row r="93" spans="2:22" ht="75" customHeight="1" x14ac:dyDescent="0.25">
      <c r="B93" s="232">
        <v>8</v>
      </c>
      <c r="C93" s="160" t="s">
        <v>177</v>
      </c>
      <c r="D93" s="178" t="s">
        <v>178</v>
      </c>
      <c r="E93" s="162">
        <f>SUM(F94:F105)</f>
        <v>266.89999999999992</v>
      </c>
      <c r="F93" s="163"/>
      <c r="G93" s="164"/>
      <c r="H93" s="164"/>
      <c r="I93" s="180"/>
      <c r="J93" s="166">
        <f>SUM(J94:J105)</f>
        <v>0</v>
      </c>
      <c r="K93" s="167">
        <f>J93*12</f>
        <v>0</v>
      </c>
      <c r="L93" s="168">
        <v>870</v>
      </c>
      <c r="M93" s="169">
        <v>520</v>
      </c>
      <c r="N93" s="170">
        <v>350</v>
      </c>
      <c r="O93" s="171">
        <f>M93*H106*F$10</f>
        <v>0</v>
      </c>
      <c r="P93" s="172">
        <f>N93*H107*F$11</f>
        <v>0</v>
      </c>
      <c r="Q93" s="172">
        <f>M93*H106*G$10</f>
        <v>0</v>
      </c>
      <c r="R93" s="172">
        <f>N93*H107*G$11</f>
        <v>0</v>
      </c>
      <c r="S93" s="173">
        <f t="shared" ref="S93:S121" si="18">(O93+P93)*I$10+(Q93+R93)*I$11</f>
        <v>0</v>
      </c>
      <c r="T93" s="174">
        <v>15</v>
      </c>
      <c r="U93" s="200" t="s">
        <v>179</v>
      </c>
      <c r="V93" s="235" t="s">
        <v>105</v>
      </c>
    </row>
    <row r="94" spans="2:22" x14ac:dyDescent="0.25">
      <c r="B94" s="159"/>
      <c r="C94" s="177"/>
      <c r="D94" s="190" t="s">
        <v>73</v>
      </c>
      <c r="E94" s="162"/>
      <c r="F94" s="163">
        <v>3.6</v>
      </c>
      <c r="G94" s="164" t="s">
        <v>10</v>
      </c>
      <c r="H94" s="164">
        <v>21</v>
      </c>
      <c r="I94" s="180">
        <f t="shared" ref="I94:I99" si="19">F$3*F94</f>
        <v>0</v>
      </c>
      <c r="J94" s="181">
        <f t="shared" si="14"/>
        <v>0</v>
      </c>
      <c r="K94" s="167"/>
      <c r="L94" s="168"/>
      <c r="M94" s="169"/>
      <c r="N94" s="170"/>
      <c r="O94" s="171"/>
      <c r="P94" s="172"/>
      <c r="Q94" s="172"/>
      <c r="R94" s="172"/>
      <c r="S94" s="173"/>
      <c r="T94" s="187"/>
      <c r="U94" s="202"/>
      <c r="V94" s="231"/>
    </row>
    <row r="95" spans="2:22" x14ac:dyDescent="0.25">
      <c r="B95" s="159"/>
      <c r="C95" s="177"/>
      <c r="D95" s="190" t="s">
        <v>164</v>
      </c>
      <c r="E95" s="162"/>
      <c r="F95" s="163">
        <v>67.400000000000006</v>
      </c>
      <c r="G95" s="164" t="s">
        <v>10</v>
      </c>
      <c r="H95" s="164">
        <v>21</v>
      </c>
      <c r="I95" s="180">
        <f t="shared" si="19"/>
        <v>0</v>
      </c>
      <c r="J95" s="181">
        <f t="shared" si="14"/>
        <v>0</v>
      </c>
      <c r="K95" s="167"/>
      <c r="L95" s="168"/>
      <c r="M95" s="169"/>
      <c r="N95" s="170"/>
      <c r="O95" s="171"/>
      <c r="P95" s="172"/>
      <c r="Q95" s="172"/>
      <c r="R95" s="172"/>
      <c r="S95" s="173"/>
      <c r="T95" s="187"/>
      <c r="U95" s="202"/>
      <c r="V95" s="231"/>
    </row>
    <row r="96" spans="2:22" x14ac:dyDescent="0.25">
      <c r="B96" s="159"/>
      <c r="C96" s="177"/>
      <c r="D96" s="190" t="s">
        <v>67</v>
      </c>
      <c r="E96" s="162"/>
      <c r="F96" s="163">
        <v>45.8</v>
      </c>
      <c r="G96" s="164" t="s">
        <v>10</v>
      </c>
      <c r="H96" s="164">
        <v>21</v>
      </c>
      <c r="I96" s="180">
        <f t="shared" si="19"/>
        <v>0</v>
      </c>
      <c r="J96" s="181">
        <f t="shared" si="14"/>
        <v>0</v>
      </c>
      <c r="K96" s="167"/>
      <c r="L96" s="168"/>
      <c r="M96" s="169"/>
      <c r="N96" s="170"/>
      <c r="O96" s="171"/>
      <c r="P96" s="172"/>
      <c r="Q96" s="172"/>
      <c r="R96" s="172"/>
      <c r="S96" s="173"/>
      <c r="T96" s="187"/>
      <c r="U96" s="202"/>
      <c r="V96" s="231"/>
    </row>
    <row r="97" spans="2:22" x14ac:dyDescent="0.25">
      <c r="B97" s="232"/>
      <c r="C97" s="177"/>
      <c r="D97" s="190" t="s">
        <v>59</v>
      </c>
      <c r="E97" s="162"/>
      <c r="F97" s="163">
        <v>102.6</v>
      </c>
      <c r="G97" s="164" t="s">
        <v>10</v>
      </c>
      <c r="H97" s="164">
        <v>21</v>
      </c>
      <c r="I97" s="180">
        <f t="shared" si="19"/>
        <v>0</v>
      </c>
      <c r="J97" s="181">
        <f>I97*H97</f>
        <v>0</v>
      </c>
      <c r="K97" s="167"/>
      <c r="L97" s="168"/>
      <c r="M97" s="169"/>
      <c r="N97" s="170"/>
      <c r="O97" s="171"/>
      <c r="P97" s="172"/>
      <c r="Q97" s="172"/>
      <c r="R97" s="172"/>
      <c r="S97" s="173"/>
      <c r="T97" s="187"/>
      <c r="U97" s="202"/>
      <c r="V97" s="231"/>
    </row>
    <row r="98" spans="2:22" x14ac:dyDescent="0.25">
      <c r="B98" s="159"/>
      <c r="C98" s="177"/>
      <c r="D98" s="190" t="s">
        <v>74</v>
      </c>
      <c r="E98" s="162"/>
      <c r="F98" s="163">
        <v>18.5</v>
      </c>
      <c r="G98" s="164" t="s">
        <v>10</v>
      </c>
      <c r="H98" s="164">
        <v>21</v>
      </c>
      <c r="I98" s="180">
        <f t="shared" si="19"/>
        <v>0</v>
      </c>
      <c r="J98" s="181">
        <f t="shared" si="14"/>
        <v>0</v>
      </c>
      <c r="K98" s="167"/>
      <c r="L98" s="168"/>
      <c r="M98" s="169"/>
      <c r="N98" s="170"/>
      <c r="O98" s="171"/>
      <c r="P98" s="172"/>
      <c r="Q98" s="172"/>
      <c r="R98" s="172"/>
      <c r="S98" s="173"/>
      <c r="T98" s="187"/>
      <c r="U98" s="202"/>
      <c r="V98" s="231"/>
    </row>
    <row r="99" spans="2:22" x14ac:dyDescent="0.25">
      <c r="B99" s="159"/>
      <c r="C99" s="177"/>
      <c r="D99" s="190" t="s">
        <v>180</v>
      </c>
      <c r="E99" s="162"/>
      <c r="F99" s="163">
        <v>6.1</v>
      </c>
      <c r="G99" s="164" t="s">
        <v>10</v>
      </c>
      <c r="H99" s="164">
        <v>21</v>
      </c>
      <c r="I99" s="180">
        <f t="shared" si="19"/>
        <v>0</v>
      </c>
      <c r="J99" s="181">
        <f t="shared" si="14"/>
        <v>0</v>
      </c>
      <c r="K99" s="167"/>
      <c r="L99" s="168"/>
      <c r="M99" s="169"/>
      <c r="N99" s="170"/>
      <c r="O99" s="171"/>
      <c r="P99" s="172"/>
      <c r="Q99" s="172"/>
      <c r="R99" s="172"/>
      <c r="S99" s="173"/>
      <c r="T99" s="187"/>
      <c r="U99" s="202"/>
      <c r="V99" s="231"/>
    </row>
    <row r="100" spans="2:22" x14ac:dyDescent="0.25">
      <c r="B100" s="159"/>
      <c r="C100" s="177"/>
      <c r="D100" s="190" t="s">
        <v>181</v>
      </c>
      <c r="E100" s="162"/>
      <c r="F100" s="163">
        <v>8.1</v>
      </c>
      <c r="G100" s="164" t="s">
        <v>15</v>
      </c>
      <c r="H100" s="164">
        <v>4</v>
      </c>
      <c r="I100" s="180">
        <f>F$5*F100</f>
        <v>0</v>
      </c>
      <c r="J100" s="181">
        <f>I100*H100</f>
        <v>0</v>
      </c>
      <c r="K100" s="167"/>
      <c r="L100" s="168"/>
      <c r="M100" s="169"/>
      <c r="N100" s="170"/>
      <c r="O100" s="171"/>
      <c r="P100" s="172"/>
      <c r="Q100" s="172"/>
      <c r="R100" s="172"/>
      <c r="S100" s="173"/>
      <c r="T100" s="187"/>
      <c r="U100" s="202"/>
      <c r="V100" s="231"/>
    </row>
    <row r="101" spans="2:22" x14ac:dyDescent="0.25">
      <c r="B101" s="232"/>
      <c r="C101" s="177"/>
      <c r="D101" s="190" t="s">
        <v>60</v>
      </c>
      <c r="E101" s="162"/>
      <c r="F101" s="163">
        <v>4.2</v>
      </c>
      <c r="G101" s="164" t="s">
        <v>10</v>
      </c>
      <c r="H101" s="164">
        <v>21</v>
      </c>
      <c r="I101" s="180">
        <f>F$3*F101</f>
        <v>0</v>
      </c>
      <c r="J101" s="181">
        <f t="shared" si="14"/>
        <v>0</v>
      </c>
      <c r="K101" s="167"/>
      <c r="L101" s="168"/>
      <c r="M101" s="169"/>
      <c r="N101" s="170"/>
      <c r="O101" s="171"/>
      <c r="P101" s="172"/>
      <c r="Q101" s="172"/>
      <c r="R101" s="172"/>
      <c r="S101" s="173"/>
      <c r="T101" s="187"/>
      <c r="U101" s="202"/>
      <c r="V101" s="231"/>
    </row>
    <row r="102" spans="2:22" x14ac:dyDescent="0.25">
      <c r="B102" s="159"/>
      <c r="C102" s="177"/>
      <c r="D102" s="190" t="s">
        <v>154</v>
      </c>
      <c r="E102" s="162"/>
      <c r="F102" s="163">
        <v>2.7</v>
      </c>
      <c r="G102" s="164" t="s">
        <v>19</v>
      </c>
      <c r="H102" s="164">
        <v>4</v>
      </c>
      <c r="I102" s="180">
        <f t="shared" ref="I102:I104" si="20">F$7*F102</f>
        <v>0</v>
      </c>
      <c r="J102" s="181">
        <f t="shared" si="14"/>
        <v>0</v>
      </c>
      <c r="K102" s="167"/>
      <c r="L102" s="168"/>
      <c r="M102" s="169"/>
      <c r="N102" s="170"/>
      <c r="O102" s="171"/>
      <c r="P102" s="172"/>
      <c r="Q102" s="172"/>
      <c r="R102" s="172"/>
      <c r="S102" s="173"/>
      <c r="T102" s="187"/>
      <c r="U102" s="202"/>
      <c r="V102" s="231"/>
    </row>
    <row r="103" spans="2:22" x14ac:dyDescent="0.25">
      <c r="B103" s="159"/>
      <c r="C103" s="177"/>
      <c r="D103" s="190" t="s">
        <v>182</v>
      </c>
      <c r="E103" s="162"/>
      <c r="F103" s="163">
        <v>3</v>
      </c>
      <c r="G103" s="164" t="s">
        <v>19</v>
      </c>
      <c r="H103" s="164">
        <v>4</v>
      </c>
      <c r="I103" s="180">
        <f t="shared" si="20"/>
        <v>0</v>
      </c>
      <c r="J103" s="181">
        <f t="shared" si="14"/>
        <v>0</v>
      </c>
      <c r="K103" s="167"/>
      <c r="L103" s="168"/>
      <c r="M103" s="169"/>
      <c r="N103" s="170"/>
      <c r="O103" s="171"/>
      <c r="P103" s="172"/>
      <c r="Q103" s="172"/>
      <c r="R103" s="172"/>
      <c r="S103" s="173"/>
      <c r="T103" s="187"/>
      <c r="U103" s="202"/>
      <c r="V103" s="231"/>
    </row>
    <row r="104" spans="2:22" ht="18.75" customHeight="1" x14ac:dyDescent="0.25">
      <c r="B104" s="159"/>
      <c r="C104" s="177"/>
      <c r="D104" s="190" t="s">
        <v>183</v>
      </c>
      <c r="E104" s="162"/>
      <c r="F104" s="163">
        <v>2.7</v>
      </c>
      <c r="G104" s="164" t="s">
        <v>19</v>
      </c>
      <c r="H104" s="164">
        <v>4</v>
      </c>
      <c r="I104" s="180">
        <f t="shared" si="20"/>
        <v>0</v>
      </c>
      <c r="J104" s="181">
        <f t="shared" si="14"/>
        <v>0</v>
      </c>
      <c r="K104" s="167"/>
      <c r="L104" s="168"/>
      <c r="M104" s="169"/>
      <c r="N104" s="170"/>
      <c r="O104" s="171"/>
      <c r="P104" s="172"/>
      <c r="Q104" s="172"/>
      <c r="R104" s="172"/>
      <c r="S104" s="173"/>
      <c r="T104" s="187"/>
      <c r="U104" s="202"/>
      <c r="V104" s="231"/>
    </row>
    <row r="105" spans="2:22" x14ac:dyDescent="0.25">
      <c r="B105" s="232"/>
      <c r="C105" s="233"/>
      <c r="D105" s="190" t="s">
        <v>70</v>
      </c>
      <c r="E105" s="162"/>
      <c r="F105" s="163">
        <v>2.2000000000000002</v>
      </c>
      <c r="G105" s="164" t="s">
        <v>10</v>
      </c>
      <c r="H105" s="164">
        <v>21</v>
      </c>
      <c r="I105" s="180">
        <f t="shared" ref="I105:I106" si="21">F$3*F105</f>
        <v>0</v>
      </c>
      <c r="J105" s="181">
        <f t="shared" si="14"/>
        <v>0</v>
      </c>
      <c r="K105" s="167"/>
      <c r="L105" s="168"/>
      <c r="M105" s="169"/>
      <c r="N105" s="170"/>
      <c r="O105" s="171"/>
      <c r="P105" s="172"/>
      <c r="Q105" s="172"/>
      <c r="R105" s="172"/>
      <c r="S105" s="173"/>
      <c r="T105" s="196"/>
      <c r="U105" s="234"/>
      <c r="V105" s="231"/>
    </row>
    <row r="106" spans="2:22" x14ac:dyDescent="0.25">
      <c r="B106" s="232"/>
      <c r="C106" s="204"/>
      <c r="D106" s="215" t="s">
        <v>98</v>
      </c>
      <c r="E106" s="191"/>
      <c r="F106" s="216"/>
      <c r="G106" s="217" t="s">
        <v>10</v>
      </c>
      <c r="H106" s="218" t="s">
        <v>149</v>
      </c>
      <c r="I106" s="180">
        <f t="shared" si="21"/>
        <v>0</v>
      </c>
      <c r="J106" s="181">
        <f t="shared" si="14"/>
        <v>0</v>
      </c>
      <c r="K106" s="167"/>
      <c r="L106" s="168"/>
      <c r="M106" s="169"/>
      <c r="N106" s="170"/>
      <c r="O106" s="171"/>
      <c r="P106" s="172"/>
      <c r="Q106" s="172"/>
      <c r="R106" s="172"/>
      <c r="S106" s="173"/>
      <c r="T106" s="221"/>
      <c r="U106" s="207"/>
      <c r="V106" s="231"/>
    </row>
    <row r="107" spans="2:22" x14ac:dyDescent="0.25">
      <c r="B107" s="232"/>
      <c r="C107" s="204"/>
      <c r="D107" s="215" t="s">
        <v>97</v>
      </c>
      <c r="E107" s="191"/>
      <c r="F107" s="216"/>
      <c r="G107" s="164" t="s">
        <v>62</v>
      </c>
      <c r="H107" s="164">
        <v>0</v>
      </c>
      <c r="I107" s="180">
        <f>F$8*F107</f>
        <v>0</v>
      </c>
      <c r="J107" s="181">
        <f t="shared" si="14"/>
        <v>0</v>
      </c>
      <c r="K107" s="167"/>
      <c r="L107" s="168"/>
      <c r="M107" s="169"/>
      <c r="N107" s="170"/>
      <c r="O107" s="171"/>
      <c r="P107" s="172"/>
      <c r="Q107" s="172"/>
      <c r="R107" s="172"/>
      <c r="S107" s="173"/>
      <c r="T107" s="221"/>
      <c r="U107" s="207"/>
      <c r="V107" s="231"/>
    </row>
    <row r="108" spans="2:22" ht="18" customHeight="1" x14ac:dyDescent="0.25">
      <c r="B108" s="159">
        <v>9</v>
      </c>
      <c r="C108" s="160" t="s">
        <v>184</v>
      </c>
      <c r="D108" s="178" t="s">
        <v>185</v>
      </c>
      <c r="E108" s="162">
        <f>SUM(F109:F118)</f>
        <v>178.50000000000003</v>
      </c>
      <c r="F108" s="163"/>
      <c r="G108" s="164"/>
      <c r="H108" s="164"/>
      <c r="I108" s="180"/>
      <c r="J108" s="166">
        <f>SUM(J109:J118)</f>
        <v>0</v>
      </c>
      <c r="K108" s="167">
        <f>J108*12</f>
        <v>0</v>
      </c>
      <c r="L108" s="168">
        <v>25</v>
      </c>
      <c r="M108" s="169">
        <v>25</v>
      </c>
      <c r="N108" s="170"/>
      <c r="O108" s="171">
        <f>M108*H119*F$10</f>
        <v>0</v>
      </c>
      <c r="P108" s="172">
        <f>N108*H120*F$11</f>
        <v>0</v>
      </c>
      <c r="Q108" s="172">
        <f>M108*H119*G$10</f>
        <v>0</v>
      </c>
      <c r="R108" s="172">
        <f>N108*H120*G$11</f>
        <v>0</v>
      </c>
      <c r="S108" s="173">
        <f t="shared" si="18"/>
        <v>0</v>
      </c>
      <c r="T108" s="174">
        <v>5</v>
      </c>
      <c r="U108" s="200" t="s">
        <v>186</v>
      </c>
      <c r="V108" s="231"/>
    </row>
    <row r="109" spans="2:22" x14ac:dyDescent="0.25">
      <c r="B109" s="159"/>
      <c r="C109" s="177"/>
      <c r="D109" s="190" t="s">
        <v>187</v>
      </c>
      <c r="E109" s="162"/>
      <c r="F109" s="163">
        <v>17</v>
      </c>
      <c r="G109" s="164" t="s">
        <v>10</v>
      </c>
      <c r="H109" s="164">
        <v>21</v>
      </c>
      <c r="I109" s="180">
        <f t="shared" ref="I109:I117" si="22">F$3*F109</f>
        <v>0</v>
      </c>
      <c r="J109" s="181">
        <f t="shared" si="14"/>
        <v>0</v>
      </c>
      <c r="K109" s="167"/>
      <c r="L109" s="168"/>
      <c r="M109" s="169"/>
      <c r="N109" s="170"/>
      <c r="O109" s="171"/>
      <c r="P109" s="172"/>
      <c r="Q109" s="172"/>
      <c r="R109" s="172"/>
      <c r="S109" s="173"/>
      <c r="T109" s="187"/>
      <c r="U109" s="202"/>
      <c r="V109" s="231"/>
    </row>
    <row r="110" spans="2:22" x14ac:dyDescent="0.25">
      <c r="B110" s="159"/>
      <c r="C110" s="177"/>
      <c r="D110" s="190" t="s">
        <v>188</v>
      </c>
      <c r="E110" s="162"/>
      <c r="F110" s="163">
        <v>30.2</v>
      </c>
      <c r="G110" s="164" t="s">
        <v>10</v>
      </c>
      <c r="H110" s="164">
        <v>21</v>
      </c>
      <c r="I110" s="180">
        <f t="shared" si="22"/>
        <v>0</v>
      </c>
      <c r="J110" s="181">
        <f t="shared" si="14"/>
        <v>0</v>
      </c>
      <c r="K110" s="167"/>
      <c r="L110" s="168"/>
      <c r="M110" s="169"/>
      <c r="N110" s="170"/>
      <c r="O110" s="171"/>
      <c r="P110" s="172"/>
      <c r="Q110" s="172"/>
      <c r="R110" s="172"/>
      <c r="S110" s="173"/>
      <c r="T110" s="187"/>
      <c r="U110" s="202"/>
      <c r="V110" s="231"/>
    </row>
    <row r="111" spans="2:22" x14ac:dyDescent="0.25">
      <c r="B111" s="232"/>
      <c r="C111" s="177"/>
      <c r="D111" s="190" t="s">
        <v>155</v>
      </c>
      <c r="E111" s="162"/>
      <c r="F111" s="163">
        <v>18.399999999999999</v>
      </c>
      <c r="G111" s="164" t="s">
        <v>10</v>
      </c>
      <c r="H111" s="164">
        <v>21</v>
      </c>
      <c r="I111" s="180">
        <f t="shared" si="22"/>
        <v>0</v>
      </c>
      <c r="J111" s="181">
        <f>I111*H111</f>
        <v>0</v>
      </c>
      <c r="K111" s="167"/>
      <c r="L111" s="168"/>
      <c r="M111" s="169"/>
      <c r="N111" s="170"/>
      <c r="O111" s="171"/>
      <c r="P111" s="172"/>
      <c r="Q111" s="172"/>
      <c r="R111" s="172"/>
      <c r="S111" s="173"/>
      <c r="T111" s="187"/>
      <c r="U111" s="202"/>
      <c r="V111" s="231"/>
    </row>
    <row r="112" spans="2:22" x14ac:dyDescent="0.25">
      <c r="B112" s="159"/>
      <c r="C112" s="177"/>
      <c r="D112" s="190" t="s">
        <v>60</v>
      </c>
      <c r="E112" s="162"/>
      <c r="F112" s="163">
        <v>8.3000000000000007</v>
      </c>
      <c r="G112" s="164" t="s">
        <v>10</v>
      </c>
      <c r="H112" s="164">
        <v>21</v>
      </c>
      <c r="I112" s="180">
        <f t="shared" si="22"/>
        <v>0</v>
      </c>
      <c r="J112" s="181">
        <f>I112*H112</f>
        <v>0</v>
      </c>
      <c r="K112" s="167"/>
      <c r="L112" s="168"/>
      <c r="M112" s="169"/>
      <c r="N112" s="170"/>
      <c r="O112" s="171"/>
      <c r="P112" s="172"/>
      <c r="Q112" s="172"/>
      <c r="R112" s="172"/>
      <c r="S112" s="173"/>
      <c r="T112" s="187"/>
      <c r="U112" s="202"/>
      <c r="V112" s="231"/>
    </row>
    <row r="113" spans="2:22" x14ac:dyDescent="0.25">
      <c r="B113" s="159"/>
      <c r="C113" s="177"/>
      <c r="D113" s="190" t="s">
        <v>189</v>
      </c>
      <c r="E113" s="162"/>
      <c r="F113" s="163">
        <v>18.100000000000001</v>
      </c>
      <c r="G113" s="164" t="s">
        <v>10</v>
      </c>
      <c r="H113" s="164">
        <v>21</v>
      </c>
      <c r="I113" s="180">
        <f t="shared" si="22"/>
        <v>0</v>
      </c>
      <c r="J113" s="181">
        <f t="shared" si="14"/>
        <v>0</v>
      </c>
      <c r="K113" s="167"/>
      <c r="L113" s="168"/>
      <c r="M113" s="169"/>
      <c r="N113" s="170"/>
      <c r="O113" s="171"/>
      <c r="P113" s="172"/>
      <c r="Q113" s="172"/>
      <c r="R113" s="172"/>
      <c r="S113" s="173"/>
      <c r="T113" s="187"/>
      <c r="U113" s="202"/>
      <c r="V113" s="231"/>
    </row>
    <row r="114" spans="2:22" x14ac:dyDescent="0.25">
      <c r="B114" s="159"/>
      <c r="C114" s="177"/>
      <c r="D114" s="190" t="s">
        <v>74</v>
      </c>
      <c r="E114" s="162"/>
      <c r="F114" s="163">
        <v>18.3</v>
      </c>
      <c r="G114" s="164" t="s">
        <v>10</v>
      </c>
      <c r="H114" s="164">
        <v>21</v>
      </c>
      <c r="I114" s="180">
        <f t="shared" si="22"/>
        <v>0</v>
      </c>
      <c r="J114" s="181">
        <f>I114*H114</f>
        <v>0</v>
      </c>
      <c r="K114" s="167"/>
      <c r="L114" s="168"/>
      <c r="M114" s="169"/>
      <c r="N114" s="170"/>
      <c r="O114" s="171"/>
      <c r="P114" s="172"/>
      <c r="Q114" s="172"/>
      <c r="R114" s="172"/>
      <c r="S114" s="173"/>
      <c r="T114" s="187"/>
      <c r="U114" s="202"/>
      <c r="V114" s="231"/>
    </row>
    <row r="115" spans="2:22" x14ac:dyDescent="0.25">
      <c r="B115" s="232"/>
      <c r="C115" s="177"/>
      <c r="D115" s="190" t="s">
        <v>67</v>
      </c>
      <c r="E115" s="162"/>
      <c r="F115" s="163">
        <v>30.5</v>
      </c>
      <c r="G115" s="164" t="s">
        <v>10</v>
      </c>
      <c r="H115" s="164">
        <v>21</v>
      </c>
      <c r="I115" s="180">
        <f t="shared" si="22"/>
        <v>0</v>
      </c>
      <c r="J115" s="181">
        <f>I115*H115</f>
        <v>0</v>
      </c>
      <c r="K115" s="167"/>
      <c r="L115" s="168"/>
      <c r="M115" s="169"/>
      <c r="N115" s="170"/>
      <c r="O115" s="171"/>
      <c r="P115" s="172"/>
      <c r="Q115" s="172"/>
      <c r="R115" s="172"/>
      <c r="S115" s="173"/>
      <c r="T115" s="187"/>
      <c r="U115" s="202"/>
      <c r="V115" s="231"/>
    </row>
    <row r="116" spans="2:22" x14ac:dyDescent="0.25">
      <c r="B116" s="159"/>
      <c r="C116" s="177"/>
      <c r="D116" s="190" t="s">
        <v>159</v>
      </c>
      <c r="E116" s="162"/>
      <c r="F116" s="163">
        <v>10.3</v>
      </c>
      <c r="G116" s="164" t="s">
        <v>10</v>
      </c>
      <c r="H116" s="164">
        <v>1</v>
      </c>
      <c r="I116" s="180">
        <f t="shared" si="22"/>
        <v>0</v>
      </c>
      <c r="J116" s="181">
        <f t="shared" si="14"/>
        <v>0</v>
      </c>
      <c r="K116" s="167"/>
      <c r="L116" s="168"/>
      <c r="M116" s="169"/>
      <c r="N116" s="170"/>
      <c r="O116" s="171"/>
      <c r="P116" s="172"/>
      <c r="Q116" s="172"/>
      <c r="R116" s="172"/>
      <c r="S116" s="173"/>
      <c r="T116" s="187"/>
      <c r="U116" s="202"/>
      <c r="V116" s="231"/>
    </row>
    <row r="117" spans="2:22" x14ac:dyDescent="0.25">
      <c r="B117" s="159"/>
      <c r="C117" s="177"/>
      <c r="D117" s="190" t="s">
        <v>190</v>
      </c>
      <c r="E117" s="162"/>
      <c r="F117" s="163">
        <v>12.3</v>
      </c>
      <c r="G117" s="164" t="s">
        <v>10</v>
      </c>
      <c r="H117" s="164">
        <v>21</v>
      </c>
      <c r="I117" s="180">
        <f t="shared" si="22"/>
        <v>0</v>
      </c>
      <c r="J117" s="181">
        <f t="shared" si="14"/>
        <v>0</v>
      </c>
      <c r="K117" s="167"/>
      <c r="L117" s="168"/>
      <c r="M117" s="169"/>
      <c r="N117" s="170"/>
      <c r="O117" s="171"/>
      <c r="P117" s="172"/>
      <c r="Q117" s="172"/>
      <c r="R117" s="172"/>
      <c r="S117" s="173"/>
      <c r="T117" s="187"/>
      <c r="U117" s="202"/>
      <c r="V117" s="231"/>
    </row>
    <row r="118" spans="2:22" x14ac:dyDescent="0.25">
      <c r="B118" s="159"/>
      <c r="C118" s="233"/>
      <c r="D118" s="190" t="s">
        <v>75</v>
      </c>
      <c r="E118" s="162"/>
      <c r="F118" s="163">
        <v>15.1</v>
      </c>
      <c r="G118" s="164" t="s">
        <v>15</v>
      </c>
      <c r="H118" s="164">
        <v>4</v>
      </c>
      <c r="I118" s="180">
        <f>F$5*F118</f>
        <v>0</v>
      </c>
      <c r="J118" s="181">
        <f t="shared" si="14"/>
        <v>0</v>
      </c>
      <c r="K118" s="167"/>
      <c r="L118" s="168"/>
      <c r="M118" s="169"/>
      <c r="N118" s="170"/>
      <c r="O118" s="171"/>
      <c r="P118" s="172"/>
      <c r="Q118" s="172"/>
      <c r="R118" s="172"/>
      <c r="S118" s="173"/>
      <c r="T118" s="196"/>
      <c r="U118" s="234"/>
      <c r="V118" s="231"/>
    </row>
    <row r="119" spans="2:22" ht="18.75" customHeight="1" x14ac:dyDescent="0.25">
      <c r="B119" s="159"/>
      <c r="C119" s="204"/>
      <c r="D119" s="215" t="s">
        <v>98</v>
      </c>
      <c r="E119" s="191"/>
      <c r="F119" s="216"/>
      <c r="G119" s="217" t="s">
        <v>10</v>
      </c>
      <c r="H119" s="218" t="s">
        <v>149</v>
      </c>
      <c r="I119" s="180">
        <f>F$3*F119</f>
        <v>0</v>
      </c>
      <c r="J119" s="181">
        <f t="shared" si="14"/>
        <v>0</v>
      </c>
      <c r="K119" s="167"/>
      <c r="L119" s="168"/>
      <c r="M119" s="169"/>
      <c r="N119" s="170"/>
      <c r="O119" s="171"/>
      <c r="P119" s="172"/>
      <c r="Q119" s="172"/>
      <c r="R119" s="172"/>
      <c r="S119" s="173"/>
      <c r="T119" s="221"/>
      <c r="U119" s="207"/>
      <c r="V119" s="231"/>
    </row>
    <row r="120" spans="2:22" x14ac:dyDescent="0.25">
      <c r="B120" s="159"/>
      <c r="C120" s="204"/>
      <c r="D120" s="215" t="s">
        <v>97</v>
      </c>
      <c r="E120" s="191"/>
      <c r="F120" s="216"/>
      <c r="G120" s="164" t="s">
        <v>62</v>
      </c>
      <c r="H120" s="164">
        <v>0</v>
      </c>
      <c r="I120" s="180">
        <f>F$8*F120</f>
        <v>0</v>
      </c>
      <c r="J120" s="181"/>
      <c r="K120" s="167"/>
      <c r="L120" s="168"/>
      <c r="M120" s="169"/>
      <c r="N120" s="170"/>
      <c r="O120" s="171"/>
      <c r="P120" s="172"/>
      <c r="Q120" s="172"/>
      <c r="R120" s="172"/>
      <c r="S120" s="173"/>
      <c r="T120" s="221"/>
      <c r="U120" s="207"/>
      <c r="V120" s="231"/>
    </row>
    <row r="121" spans="2:22" ht="18" customHeight="1" x14ac:dyDescent="0.25">
      <c r="B121" s="232">
        <v>10</v>
      </c>
      <c r="C121" s="160" t="s">
        <v>191</v>
      </c>
      <c r="D121" s="178" t="s">
        <v>192</v>
      </c>
      <c r="E121" s="162">
        <f>SUM(F122:F131)</f>
        <v>209.50000000000003</v>
      </c>
      <c r="F121" s="163"/>
      <c r="G121" s="164"/>
      <c r="H121" s="164"/>
      <c r="I121" s="180"/>
      <c r="J121" s="166">
        <f>SUM(J122:J131)</f>
        <v>0</v>
      </c>
      <c r="K121" s="167">
        <f>J121*12</f>
        <v>0</v>
      </c>
      <c r="L121" s="168">
        <v>15</v>
      </c>
      <c r="M121" s="169">
        <v>15</v>
      </c>
      <c r="N121" s="170"/>
      <c r="O121" s="171">
        <f>M121*H132*F$10</f>
        <v>0</v>
      </c>
      <c r="P121" s="172">
        <f>N121*H133*F$11</f>
        <v>0</v>
      </c>
      <c r="Q121" s="172">
        <f>M121*H132*G$10</f>
        <v>0</v>
      </c>
      <c r="R121" s="172">
        <f>N121*H133*G$11</f>
        <v>0</v>
      </c>
      <c r="S121" s="173">
        <f t="shared" si="18"/>
        <v>0</v>
      </c>
      <c r="T121" s="174">
        <v>6</v>
      </c>
      <c r="U121" s="200" t="s">
        <v>193</v>
      </c>
      <c r="V121" s="231"/>
    </row>
    <row r="122" spans="2:22" x14ac:dyDescent="0.25">
      <c r="B122" s="159"/>
      <c r="C122" s="177"/>
      <c r="D122" s="190" t="s">
        <v>194</v>
      </c>
      <c r="E122" s="162"/>
      <c r="F122" s="163">
        <v>40.799999999999997</v>
      </c>
      <c r="G122" s="164" t="s">
        <v>10</v>
      </c>
      <c r="H122" s="164">
        <v>21</v>
      </c>
      <c r="I122" s="180">
        <f t="shared" ref="I122:I123" si="23">F$3*F122</f>
        <v>0</v>
      </c>
      <c r="J122" s="181">
        <f t="shared" si="14"/>
        <v>0</v>
      </c>
      <c r="K122" s="167"/>
      <c r="L122" s="168"/>
      <c r="M122" s="169"/>
      <c r="N122" s="170"/>
      <c r="O122" s="171"/>
      <c r="P122" s="172"/>
      <c r="Q122" s="172"/>
      <c r="R122" s="172"/>
      <c r="S122" s="173"/>
      <c r="T122" s="187"/>
      <c r="U122" s="202"/>
      <c r="V122" s="231"/>
    </row>
    <row r="123" spans="2:22" x14ac:dyDescent="0.25">
      <c r="B123" s="159"/>
      <c r="C123" s="177"/>
      <c r="D123" s="190" t="s">
        <v>67</v>
      </c>
      <c r="E123" s="162"/>
      <c r="F123" s="163">
        <v>36.1</v>
      </c>
      <c r="G123" s="164" t="s">
        <v>10</v>
      </c>
      <c r="H123" s="164">
        <v>21</v>
      </c>
      <c r="I123" s="180">
        <f t="shared" si="23"/>
        <v>0</v>
      </c>
      <c r="J123" s="181">
        <f>I123*H123</f>
        <v>0</v>
      </c>
      <c r="K123" s="167"/>
      <c r="L123" s="168"/>
      <c r="M123" s="169"/>
      <c r="N123" s="170"/>
      <c r="O123" s="171"/>
      <c r="P123" s="172"/>
      <c r="Q123" s="172"/>
      <c r="R123" s="172"/>
      <c r="S123" s="173"/>
      <c r="T123" s="187"/>
      <c r="U123" s="202"/>
      <c r="V123" s="231"/>
    </row>
    <row r="124" spans="2:22" x14ac:dyDescent="0.25">
      <c r="B124" s="159"/>
      <c r="C124" s="177"/>
      <c r="D124" s="190" t="s">
        <v>75</v>
      </c>
      <c r="E124" s="162"/>
      <c r="F124" s="163">
        <v>5.7</v>
      </c>
      <c r="G124" s="164" t="s">
        <v>15</v>
      </c>
      <c r="H124" s="164">
        <v>4</v>
      </c>
      <c r="I124" s="180">
        <f>F$5*F124</f>
        <v>0</v>
      </c>
      <c r="J124" s="181">
        <f t="shared" si="14"/>
        <v>0</v>
      </c>
      <c r="K124" s="167"/>
      <c r="L124" s="168"/>
      <c r="M124" s="169"/>
      <c r="N124" s="170"/>
      <c r="O124" s="171"/>
      <c r="P124" s="172"/>
      <c r="Q124" s="172"/>
      <c r="R124" s="172"/>
      <c r="S124" s="173"/>
      <c r="T124" s="187"/>
      <c r="U124" s="202"/>
      <c r="V124" s="231"/>
    </row>
    <row r="125" spans="2:22" x14ac:dyDescent="0.25">
      <c r="B125" s="232"/>
      <c r="C125" s="177"/>
      <c r="D125" s="190" t="s">
        <v>70</v>
      </c>
      <c r="E125" s="162"/>
      <c r="F125" s="163">
        <v>2.1</v>
      </c>
      <c r="G125" s="164" t="s">
        <v>10</v>
      </c>
      <c r="H125" s="164">
        <v>21</v>
      </c>
      <c r="I125" s="180">
        <f t="shared" ref="I125:I127" si="24">F$3*F125</f>
        <v>0</v>
      </c>
      <c r="J125" s="181">
        <f t="shared" si="14"/>
        <v>0</v>
      </c>
      <c r="K125" s="167"/>
      <c r="L125" s="168"/>
      <c r="M125" s="169"/>
      <c r="N125" s="170"/>
      <c r="O125" s="171"/>
      <c r="P125" s="172"/>
      <c r="Q125" s="172"/>
      <c r="R125" s="172"/>
      <c r="S125" s="173"/>
      <c r="T125" s="187"/>
      <c r="U125" s="202"/>
      <c r="V125" s="231"/>
    </row>
    <row r="126" spans="2:22" x14ac:dyDescent="0.25">
      <c r="B126" s="159"/>
      <c r="C126" s="177"/>
      <c r="D126" s="190" t="s">
        <v>74</v>
      </c>
      <c r="E126" s="162"/>
      <c r="F126" s="163">
        <v>24.8</v>
      </c>
      <c r="G126" s="164" t="s">
        <v>10</v>
      </c>
      <c r="H126" s="164">
        <v>21</v>
      </c>
      <c r="I126" s="180">
        <f t="shared" si="24"/>
        <v>0</v>
      </c>
      <c r="J126" s="181">
        <f>I126*H126</f>
        <v>0</v>
      </c>
      <c r="K126" s="167"/>
      <c r="L126" s="168"/>
      <c r="M126" s="169"/>
      <c r="N126" s="170"/>
      <c r="O126" s="171"/>
      <c r="P126" s="172"/>
      <c r="Q126" s="172"/>
      <c r="R126" s="172"/>
      <c r="S126" s="173"/>
      <c r="T126" s="187"/>
      <c r="U126" s="202"/>
      <c r="V126" s="231"/>
    </row>
    <row r="127" spans="2:22" x14ac:dyDescent="0.25">
      <c r="B127" s="159"/>
      <c r="C127" s="177"/>
      <c r="D127" s="190" t="s">
        <v>59</v>
      </c>
      <c r="E127" s="162"/>
      <c r="F127" s="163">
        <v>74.3</v>
      </c>
      <c r="G127" s="164" t="s">
        <v>10</v>
      </c>
      <c r="H127" s="164">
        <v>21</v>
      </c>
      <c r="I127" s="180">
        <f t="shared" si="24"/>
        <v>0</v>
      </c>
      <c r="J127" s="181">
        <f t="shared" si="14"/>
        <v>0</v>
      </c>
      <c r="K127" s="167"/>
      <c r="L127" s="168"/>
      <c r="M127" s="169"/>
      <c r="N127" s="170"/>
      <c r="O127" s="171"/>
      <c r="P127" s="172"/>
      <c r="Q127" s="172"/>
      <c r="R127" s="172"/>
      <c r="S127" s="173"/>
      <c r="T127" s="187"/>
      <c r="U127" s="202"/>
      <c r="V127" s="231"/>
    </row>
    <row r="128" spans="2:22" x14ac:dyDescent="0.25">
      <c r="B128" s="159"/>
      <c r="C128" s="177"/>
      <c r="D128" s="190" t="s">
        <v>195</v>
      </c>
      <c r="E128" s="162"/>
      <c r="F128" s="163">
        <v>10.4</v>
      </c>
      <c r="G128" s="164" t="s">
        <v>62</v>
      </c>
      <c r="H128" s="164">
        <v>21</v>
      </c>
      <c r="I128" s="180">
        <f>F$8*F128</f>
        <v>0</v>
      </c>
      <c r="J128" s="181">
        <f>I128*H128</f>
        <v>0</v>
      </c>
      <c r="K128" s="167"/>
      <c r="L128" s="168"/>
      <c r="M128" s="169"/>
      <c r="N128" s="170"/>
      <c r="O128" s="171"/>
      <c r="P128" s="172"/>
      <c r="Q128" s="172"/>
      <c r="R128" s="172"/>
      <c r="S128" s="173"/>
      <c r="T128" s="187"/>
      <c r="U128" s="202"/>
      <c r="V128" s="231"/>
    </row>
    <row r="129" spans="2:22" x14ac:dyDescent="0.25">
      <c r="B129" s="232"/>
      <c r="C129" s="177"/>
      <c r="D129" s="190" t="s">
        <v>76</v>
      </c>
      <c r="E129" s="162"/>
      <c r="F129" s="163">
        <v>4.8</v>
      </c>
      <c r="G129" s="164" t="s">
        <v>19</v>
      </c>
      <c r="H129" s="164">
        <v>1</v>
      </c>
      <c r="I129" s="180">
        <f t="shared" ref="I129:I130" si="25">F$7*F129</f>
        <v>0</v>
      </c>
      <c r="J129" s="181">
        <f>I129*H129</f>
        <v>0</v>
      </c>
      <c r="K129" s="167"/>
      <c r="L129" s="168"/>
      <c r="M129" s="169"/>
      <c r="N129" s="170"/>
      <c r="O129" s="171"/>
      <c r="P129" s="172"/>
      <c r="Q129" s="172"/>
      <c r="R129" s="172"/>
      <c r="S129" s="173"/>
      <c r="T129" s="187"/>
      <c r="U129" s="202"/>
      <c r="V129" s="231"/>
    </row>
    <row r="130" spans="2:22" x14ac:dyDescent="0.25">
      <c r="B130" s="159"/>
      <c r="C130" s="177"/>
      <c r="D130" s="190" t="s">
        <v>154</v>
      </c>
      <c r="E130" s="162"/>
      <c r="F130" s="163">
        <v>7.8</v>
      </c>
      <c r="G130" s="164" t="s">
        <v>19</v>
      </c>
      <c r="H130" s="164">
        <v>4</v>
      </c>
      <c r="I130" s="180">
        <f t="shared" si="25"/>
        <v>0</v>
      </c>
      <c r="J130" s="181">
        <f t="shared" ref="J130:J153" si="26">I130*H130</f>
        <v>0</v>
      </c>
      <c r="K130" s="167"/>
      <c r="L130" s="168"/>
      <c r="M130" s="169"/>
      <c r="N130" s="170"/>
      <c r="O130" s="171"/>
      <c r="P130" s="172"/>
      <c r="Q130" s="172"/>
      <c r="R130" s="172"/>
      <c r="S130" s="173"/>
      <c r="T130" s="187"/>
      <c r="U130" s="202"/>
      <c r="V130" s="231"/>
    </row>
    <row r="131" spans="2:22" x14ac:dyDescent="0.25">
      <c r="B131" s="159"/>
      <c r="C131" s="233"/>
      <c r="D131" s="190" t="s">
        <v>64</v>
      </c>
      <c r="E131" s="162"/>
      <c r="F131" s="163">
        <v>2.7</v>
      </c>
      <c r="G131" s="164" t="s">
        <v>10</v>
      </c>
      <c r="H131" s="164">
        <v>21</v>
      </c>
      <c r="I131" s="180">
        <f t="shared" ref="I131:I132" si="27">F$3*F131</f>
        <v>0</v>
      </c>
      <c r="J131" s="181">
        <f t="shared" si="26"/>
        <v>0</v>
      </c>
      <c r="K131" s="167"/>
      <c r="L131" s="168"/>
      <c r="M131" s="169"/>
      <c r="N131" s="170"/>
      <c r="O131" s="171"/>
      <c r="P131" s="172"/>
      <c r="Q131" s="172"/>
      <c r="R131" s="172"/>
      <c r="S131" s="173"/>
      <c r="T131" s="196"/>
      <c r="U131" s="234"/>
      <c r="V131" s="231"/>
    </row>
    <row r="132" spans="2:22" ht="18.75" customHeight="1" x14ac:dyDescent="0.25">
      <c r="B132" s="159"/>
      <c r="C132" s="204"/>
      <c r="D132" s="215" t="s">
        <v>98</v>
      </c>
      <c r="E132" s="191"/>
      <c r="F132" s="216"/>
      <c r="G132" s="217" t="s">
        <v>10</v>
      </c>
      <c r="H132" s="218" t="s">
        <v>149</v>
      </c>
      <c r="I132" s="180">
        <f t="shared" si="27"/>
        <v>0</v>
      </c>
      <c r="J132" s="181">
        <f t="shared" si="26"/>
        <v>0</v>
      </c>
      <c r="K132" s="167"/>
      <c r="L132" s="168"/>
      <c r="M132" s="169"/>
      <c r="N132" s="170"/>
      <c r="O132" s="171"/>
      <c r="P132" s="172"/>
      <c r="Q132" s="172"/>
      <c r="R132" s="172"/>
      <c r="S132" s="173"/>
      <c r="T132" s="221"/>
      <c r="U132" s="207"/>
      <c r="V132" s="231"/>
    </row>
    <row r="133" spans="2:22" x14ac:dyDescent="0.25">
      <c r="B133" s="159"/>
      <c r="C133" s="204"/>
      <c r="D133" s="215" t="s">
        <v>97</v>
      </c>
      <c r="E133" s="191"/>
      <c r="F133" s="216"/>
      <c r="G133" s="164" t="s">
        <v>62</v>
      </c>
      <c r="H133" s="164">
        <v>0</v>
      </c>
      <c r="I133" s="180">
        <f>F$8*F133</f>
        <v>0</v>
      </c>
      <c r="J133" s="181"/>
      <c r="K133" s="167"/>
      <c r="L133" s="168"/>
      <c r="M133" s="169"/>
      <c r="N133" s="170"/>
      <c r="O133" s="171"/>
      <c r="P133" s="172"/>
      <c r="Q133" s="172"/>
      <c r="R133" s="172"/>
      <c r="S133" s="173"/>
      <c r="T133" s="221"/>
      <c r="U133" s="207"/>
      <c r="V133" s="231"/>
    </row>
    <row r="134" spans="2:22" ht="18" customHeight="1" x14ac:dyDescent="0.25">
      <c r="B134" s="159">
        <v>11</v>
      </c>
      <c r="C134" s="160" t="s">
        <v>196</v>
      </c>
      <c r="D134" s="178" t="s">
        <v>197</v>
      </c>
      <c r="E134" s="162">
        <f>SUM(F135:F143)</f>
        <v>175.7</v>
      </c>
      <c r="F134" s="163"/>
      <c r="G134" s="164"/>
      <c r="H134" s="164"/>
      <c r="I134" s="180"/>
      <c r="J134" s="166">
        <f>SUM(J135:J143)</f>
        <v>0</v>
      </c>
      <c r="K134" s="167">
        <f>J134*12</f>
        <v>0</v>
      </c>
      <c r="L134" s="168">
        <v>25</v>
      </c>
      <c r="M134" s="169">
        <v>25</v>
      </c>
      <c r="N134" s="170"/>
      <c r="O134" s="171">
        <f>M134*H144*F$10</f>
        <v>0</v>
      </c>
      <c r="P134" s="172">
        <f>N134*H145*F$11</f>
        <v>0</v>
      </c>
      <c r="Q134" s="172">
        <f>M134*H144*G$10</f>
        <v>0</v>
      </c>
      <c r="R134" s="172">
        <f>N134*H145*G$11</f>
        <v>0</v>
      </c>
      <c r="S134" s="173">
        <f t="shared" ref="S134:S146" si="28">(O134+P134)*I$10+(Q134+R134)*I$11</f>
        <v>0</v>
      </c>
      <c r="T134" s="174">
        <v>6</v>
      </c>
      <c r="U134" s="200" t="s">
        <v>198</v>
      </c>
      <c r="V134" s="231"/>
    </row>
    <row r="135" spans="2:22" x14ac:dyDescent="0.25">
      <c r="B135" s="232"/>
      <c r="C135" s="177"/>
      <c r="D135" s="190" t="s">
        <v>164</v>
      </c>
      <c r="E135" s="162"/>
      <c r="F135" s="163">
        <v>66.5</v>
      </c>
      <c r="G135" s="164" t="s">
        <v>10</v>
      </c>
      <c r="H135" s="164">
        <v>21</v>
      </c>
      <c r="I135" s="180">
        <f t="shared" ref="I135:I137" si="29">F$3*F135</f>
        <v>0</v>
      </c>
      <c r="J135" s="181">
        <f t="shared" si="26"/>
        <v>0</v>
      </c>
      <c r="K135" s="167"/>
      <c r="L135" s="168"/>
      <c r="M135" s="169"/>
      <c r="N135" s="170"/>
      <c r="O135" s="171"/>
      <c r="P135" s="172"/>
      <c r="Q135" s="172"/>
      <c r="R135" s="172"/>
      <c r="S135" s="173"/>
      <c r="T135" s="187"/>
      <c r="U135" s="202"/>
      <c r="V135" s="231"/>
    </row>
    <row r="136" spans="2:22" x14ac:dyDescent="0.25">
      <c r="B136" s="159"/>
      <c r="C136" s="177"/>
      <c r="D136" s="190" t="s">
        <v>64</v>
      </c>
      <c r="E136" s="162"/>
      <c r="F136" s="163">
        <v>3.5</v>
      </c>
      <c r="G136" s="164" t="s">
        <v>10</v>
      </c>
      <c r="H136" s="164">
        <v>21</v>
      </c>
      <c r="I136" s="180">
        <f t="shared" si="29"/>
        <v>0</v>
      </c>
      <c r="J136" s="181">
        <f t="shared" si="26"/>
        <v>0</v>
      </c>
      <c r="K136" s="167"/>
      <c r="L136" s="168"/>
      <c r="M136" s="169"/>
      <c r="N136" s="170"/>
      <c r="O136" s="171"/>
      <c r="P136" s="172"/>
      <c r="Q136" s="172"/>
      <c r="R136" s="172"/>
      <c r="S136" s="173"/>
      <c r="T136" s="187"/>
      <c r="U136" s="202"/>
      <c r="V136" s="231"/>
    </row>
    <row r="137" spans="2:22" x14ac:dyDescent="0.25">
      <c r="B137" s="159"/>
      <c r="C137" s="177"/>
      <c r="D137" s="190" t="s">
        <v>67</v>
      </c>
      <c r="E137" s="162"/>
      <c r="F137" s="163">
        <v>16.600000000000001</v>
      </c>
      <c r="G137" s="164" t="s">
        <v>10</v>
      </c>
      <c r="H137" s="164">
        <v>21</v>
      </c>
      <c r="I137" s="180">
        <f t="shared" si="29"/>
        <v>0</v>
      </c>
      <c r="J137" s="181">
        <f t="shared" si="26"/>
        <v>0</v>
      </c>
      <c r="K137" s="167"/>
      <c r="L137" s="168"/>
      <c r="M137" s="169"/>
      <c r="N137" s="170"/>
      <c r="O137" s="171"/>
      <c r="P137" s="172"/>
      <c r="Q137" s="172"/>
      <c r="R137" s="172"/>
      <c r="S137" s="173"/>
      <c r="T137" s="187"/>
      <c r="U137" s="202"/>
      <c r="V137" s="231"/>
    </row>
    <row r="138" spans="2:22" x14ac:dyDescent="0.25">
      <c r="B138" s="159"/>
      <c r="C138" s="177"/>
      <c r="D138" s="190" t="s">
        <v>199</v>
      </c>
      <c r="E138" s="162"/>
      <c r="F138" s="163">
        <v>2</v>
      </c>
      <c r="G138" s="164" t="s">
        <v>19</v>
      </c>
      <c r="H138" s="164">
        <v>4</v>
      </c>
      <c r="I138" s="180">
        <f>F$7*F138</f>
        <v>0</v>
      </c>
      <c r="J138" s="181">
        <f>I138*H138</f>
        <v>0</v>
      </c>
      <c r="K138" s="167"/>
      <c r="L138" s="168"/>
      <c r="M138" s="169"/>
      <c r="N138" s="170"/>
      <c r="O138" s="171"/>
      <c r="P138" s="172"/>
      <c r="Q138" s="172"/>
      <c r="R138" s="172"/>
      <c r="S138" s="173"/>
      <c r="T138" s="187"/>
      <c r="U138" s="202"/>
      <c r="V138" s="231"/>
    </row>
    <row r="139" spans="2:22" x14ac:dyDescent="0.25">
      <c r="B139" s="232"/>
      <c r="C139" s="177"/>
      <c r="D139" s="190" t="s">
        <v>59</v>
      </c>
      <c r="E139" s="162"/>
      <c r="F139" s="163">
        <v>45</v>
      </c>
      <c r="G139" s="164" t="s">
        <v>10</v>
      </c>
      <c r="H139" s="164">
        <v>21</v>
      </c>
      <c r="I139" s="180">
        <f>F$3*F139</f>
        <v>0</v>
      </c>
      <c r="J139" s="181">
        <f t="shared" si="26"/>
        <v>0</v>
      </c>
      <c r="K139" s="167"/>
      <c r="L139" s="168"/>
      <c r="M139" s="169"/>
      <c r="N139" s="170"/>
      <c r="O139" s="171"/>
      <c r="P139" s="172"/>
      <c r="Q139" s="172"/>
      <c r="R139" s="172"/>
      <c r="S139" s="173"/>
      <c r="T139" s="187"/>
      <c r="U139" s="202"/>
      <c r="V139" s="231"/>
    </row>
    <row r="140" spans="2:22" x14ac:dyDescent="0.25">
      <c r="B140" s="159"/>
      <c r="C140" s="177"/>
      <c r="D140" s="190" t="s">
        <v>195</v>
      </c>
      <c r="E140" s="162"/>
      <c r="F140" s="163">
        <v>7.2</v>
      </c>
      <c r="G140" s="164" t="s">
        <v>62</v>
      </c>
      <c r="H140" s="164">
        <v>21</v>
      </c>
      <c r="I140" s="180">
        <f>F$8*F140</f>
        <v>0</v>
      </c>
      <c r="J140" s="181">
        <f t="shared" si="26"/>
        <v>0</v>
      </c>
      <c r="K140" s="167"/>
      <c r="L140" s="168"/>
      <c r="M140" s="169"/>
      <c r="N140" s="170"/>
      <c r="O140" s="171"/>
      <c r="P140" s="172"/>
      <c r="Q140" s="172"/>
      <c r="R140" s="172"/>
      <c r="S140" s="173"/>
      <c r="T140" s="187"/>
      <c r="U140" s="202"/>
      <c r="V140" s="231"/>
    </row>
    <row r="141" spans="2:22" x14ac:dyDescent="0.25">
      <c r="B141" s="159"/>
      <c r="C141" s="177"/>
      <c r="D141" s="190" t="s">
        <v>70</v>
      </c>
      <c r="E141" s="162"/>
      <c r="F141" s="163">
        <v>5</v>
      </c>
      <c r="G141" s="164" t="s">
        <v>10</v>
      </c>
      <c r="H141" s="164">
        <v>21</v>
      </c>
      <c r="I141" s="180">
        <f t="shared" ref="I141:I144" si="30">F$3*F141</f>
        <v>0</v>
      </c>
      <c r="J141" s="181">
        <f>I141*H141</f>
        <v>0</v>
      </c>
      <c r="K141" s="167"/>
      <c r="L141" s="168"/>
      <c r="M141" s="169"/>
      <c r="N141" s="170"/>
      <c r="O141" s="171"/>
      <c r="P141" s="172"/>
      <c r="Q141" s="172"/>
      <c r="R141" s="172"/>
      <c r="S141" s="173"/>
      <c r="T141" s="187"/>
      <c r="U141" s="202"/>
      <c r="V141" s="231"/>
    </row>
    <row r="142" spans="2:22" x14ac:dyDescent="0.25">
      <c r="B142" s="159"/>
      <c r="C142" s="177"/>
      <c r="D142" s="190" t="s">
        <v>61</v>
      </c>
      <c r="E142" s="162"/>
      <c r="F142" s="163">
        <v>18.100000000000001</v>
      </c>
      <c r="G142" s="164" t="s">
        <v>10</v>
      </c>
      <c r="H142" s="164">
        <v>21</v>
      </c>
      <c r="I142" s="180">
        <f t="shared" si="30"/>
        <v>0</v>
      </c>
      <c r="J142" s="181">
        <f t="shared" si="26"/>
        <v>0</v>
      </c>
      <c r="K142" s="167"/>
      <c r="L142" s="168"/>
      <c r="M142" s="169"/>
      <c r="N142" s="170"/>
      <c r="O142" s="171"/>
      <c r="P142" s="172"/>
      <c r="Q142" s="172"/>
      <c r="R142" s="172"/>
      <c r="S142" s="173"/>
      <c r="T142" s="187"/>
      <c r="U142" s="202"/>
      <c r="V142" s="231"/>
    </row>
    <row r="143" spans="2:22" x14ac:dyDescent="0.25">
      <c r="B143" s="232"/>
      <c r="C143" s="233"/>
      <c r="D143" s="190" t="s">
        <v>200</v>
      </c>
      <c r="E143" s="162"/>
      <c r="F143" s="163">
        <v>11.8</v>
      </c>
      <c r="G143" s="164" t="s">
        <v>10</v>
      </c>
      <c r="H143" s="164">
        <v>21</v>
      </c>
      <c r="I143" s="180">
        <f t="shared" si="30"/>
        <v>0</v>
      </c>
      <c r="J143" s="181">
        <f t="shared" si="26"/>
        <v>0</v>
      </c>
      <c r="K143" s="167"/>
      <c r="L143" s="168"/>
      <c r="M143" s="169"/>
      <c r="N143" s="170"/>
      <c r="O143" s="171"/>
      <c r="P143" s="172"/>
      <c r="Q143" s="172"/>
      <c r="R143" s="172"/>
      <c r="S143" s="173"/>
      <c r="T143" s="196"/>
      <c r="U143" s="234"/>
      <c r="V143" s="231"/>
    </row>
    <row r="144" spans="2:22" x14ac:dyDescent="0.25">
      <c r="B144" s="232"/>
      <c r="C144" s="204"/>
      <c r="D144" s="215" t="s">
        <v>98</v>
      </c>
      <c r="E144" s="191"/>
      <c r="F144" s="216"/>
      <c r="G144" s="217" t="s">
        <v>10</v>
      </c>
      <c r="H144" s="218" t="s">
        <v>149</v>
      </c>
      <c r="I144" s="180">
        <f t="shared" si="30"/>
        <v>0</v>
      </c>
      <c r="J144" s="181">
        <f t="shared" si="26"/>
        <v>0</v>
      </c>
      <c r="K144" s="167"/>
      <c r="L144" s="168"/>
      <c r="M144" s="169"/>
      <c r="N144" s="170"/>
      <c r="O144" s="171"/>
      <c r="P144" s="172"/>
      <c r="Q144" s="172"/>
      <c r="R144" s="172"/>
      <c r="S144" s="173"/>
      <c r="T144" s="221"/>
      <c r="U144" s="207"/>
      <c r="V144" s="231"/>
    </row>
    <row r="145" spans="1:22" ht="18.75" customHeight="1" x14ac:dyDescent="0.25">
      <c r="B145" s="232"/>
      <c r="C145" s="204"/>
      <c r="D145" s="215" t="s">
        <v>97</v>
      </c>
      <c r="E145" s="191"/>
      <c r="F145" s="216"/>
      <c r="G145" s="164" t="s">
        <v>62</v>
      </c>
      <c r="H145" s="164">
        <v>0</v>
      </c>
      <c r="I145" s="180">
        <f>F$8*F145</f>
        <v>0</v>
      </c>
      <c r="J145" s="181"/>
      <c r="K145" s="167"/>
      <c r="L145" s="168"/>
      <c r="M145" s="169"/>
      <c r="N145" s="170"/>
      <c r="O145" s="171"/>
      <c r="P145" s="172"/>
      <c r="Q145" s="172"/>
      <c r="R145" s="172"/>
      <c r="S145" s="173"/>
      <c r="T145" s="221"/>
      <c r="U145" s="207"/>
      <c r="V145" s="231"/>
    </row>
    <row r="146" spans="1:22" ht="18" customHeight="1" x14ac:dyDescent="0.25">
      <c r="B146" s="159">
        <v>12</v>
      </c>
      <c r="C146" s="160" t="s">
        <v>201</v>
      </c>
      <c r="D146" s="178" t="s">
        <v>202</v>
      </c>
      <c r="E146" s="162">
        <f>SUM(F147:F152)</f>
        <v>76.3</v>
      </c>
      <c r="F146" s="162"/>
      <c r="G146" s="236"/>
      <c r="H146" s="236"/>
      <c r="I146" s="180"/>
      <c r="J146" s="166">
        <f>SUM(J147:J152)</f>
        <v>0</v>
      </c>
      <c r="K146" s="167">
        <f>J146*12</f>
        <v>0</v>
      </c>
      <c r="L146" s="168">
        <v>20</v>
      </c>
      <c r="M146" s="169">
        <v>20</v>
      </c>
      <c r="N146" s="170"/>
      <c r="O146" s="171">
        <f>M146*H153*F$10</f>
        <v>0</v>
      </c>
      <c r="P146" s="172">
        <f>N146*H154*F$11</f>
        <v>0</v>
      </c>
      <c r="Q146" s="172">
        <f>M146*H153*G$10</f>
        <v>0</v>
      </c>
      <c r="R146" s="172">
        <f>N146*H154*G$11</f>
        <v>0</v>
      </c>
      <c r="S146" s="173">
        <f t="shared" si="28"/>
        <v>0</v>
      </c>
      <c r="T146" s="174">
        <v>5</v>
      </c>
      <c r="U146" s="200" t="s">
        <v>176</v>
      </c>
      <c r="V146" s="231"/>
    </row>
    <row r="147" spans="1:22" x14ac:dyDescent="0.25">
      <c r="B147" s="159"/>
      <c r="C147" s="177"/>
      <c r="D147" s="190" t="s">
        <v>164</v>
      </c>
      <c r="E147" s="162"/>
      <c r="F147" s="163">
        <v>36.9</v>
      </c>
      <c r="G147" s="164" t="s">
        <v>10</v>
      </c>
      <c r="H147" s="164">
        <v>21</v>
      </c>
      <c r="I147" s="180">
        <f t="shared" ref="I147:I150" si="31">F$3*F147</f>
        <v>0</v>
      </c>
      <c r="J147" s="181">
        <f t="shared" si="26"/>
        <v>0</v>
      </c>
      <c r="K147" s="167"/>
      <c r="L147" s="168"/>
      <c r="M147" s="169"/>
      <c r="N147" s="170"/>
      <c r="O147" s="171"/>
      <c r="P147" s="172"/>
      <c r="Q147" s="172"/>
      <c r="R147" s="172"/>
      <c r="S147" s="173"/>
      <c r="T147" s="187"/>
      <c r="U147" s="202"/>
      <c r="V147" s="231"/>
    </row>
    <row r="148" spans="1:22" x14ac:dyDescent="0.25">
      <c r="B148" s="159"/>
      <c r="C148" s="177"/>
      <c r="D148" s="190" t="s">
        <v>203</v>
      </c>
      <c r="E148" s="162"/>
      <c r="F148" s="163">
        <v>4.0999999999999996</v>
      </c>
      <c r="G148" s="164" t="s">
        <v>10</v>
      </c>
      <c r="H148" s="164">
        <v>21</v>
      </c>
      <c r="I148" s="180">
        <f t="shared" si="31"/>
        <v>0</v>
      </c>
      <c r="J148" s="181">
        <f>I148*H148</f>
        <v>0</v>
      </c>
      <c r="K148" s="167"/>
      <c r="L148" s="168"/>
      <c r="M148" s="169"/>
      <c r="N148" s="170"/>
      <c r="O148" s="171"/>
      <c r="P148" s="172"/>
      <c r="Q148" s="172"/>
      <c r="R148" s="172"/>
      <c r="S148" s="173"/>
      <c r="T148" s="187"/>
      <c r="U148" s="202"/>
      <c r="V148" s="231"/>
    </row>
    <row r="149" spans="1:22" x14ac:dyDescent="0.25">
      <c r="B149" s="232"/>
      <c r="C149" s="177"/>
      <c r="D149" s="190" t="s">
        <v>74</v>
      </c>
      <c r="E149" s="162"/>
      <c r="F149" s="163">
        <v>6.7</v>
      </c>
      <c r="G149" s="164" t="s">
        <v>10</v>
      </c>
      <c r="H149" s="164">
        <v>21</v>
      </c>
      <c r="I149" s="180">
        <f t="shared" si="31"/>
        <v>0</v>
      </c>
      <c r="J149" s="181">
        <f t="shared" si="26"/>
        <v>0</v>
      </c>
      <c r="K149" s="167"/>
      <c r="L149" s="168"/>
      <c r="M149" s="169"/>
      <c r="N149" s="170"/>
      <c r="O149" s="171"/>
      <c r="P149" s="172"/>
      <c r="Q149" s="172"/>
      <c r="R149" s="172"/>
      <c r="S149" s="173"/>
      <c r="T149" s="187"/>
      <c r="U149" s="202"/>
      <c r="V149" s="231"/>
    </row>
    <row r="150" spans="1:22" x14ac:dyDescent="0.25">
      <c r="B150" s="159"/>
      <c r="C150" s="177"/>
      <c r="D150" s="190" t="s">
        <v>72</v>
      </c>
      <c r="E150" s="162"/>
      <c r="F150" s="163">
        <v>12.3</v>
      </c>
      <c r="G150" s="164" t="s">
        <v>10</v>
      </c>
      <c r="H150" s="164">
        <v>21</v>
      </c>
      <c r="I150" s="180">
        <f t="shared" si="31"/>
        <v>0</v>
      </c>
      <c r="J150" s="181">
        <f>I150*H150</f>
        <v>0</v>
      </c>
      <c r="K150" s="167"/>
      <c r="L150" s="168"/>
      <c r="M150" s="169"/>
      <c r="N150" s="170"/>
      <c r="O150" s="171"/>
      <c r="P150" s="172"/>
      <c r="Q150" s="172"/>
      <c r="R150" s="172"/>
      <c r="S150" s="173"/>
      <c r="T150" s="187"/>
      <c r="U150" s="202"/>
      <c r="V150" s="231"/>
    </row>
    <row r="151" spans="1:22" x14ac:dyDescent="0.25">
      <c r="B151" s="159"/>
      <c r="C151" s="177"/>
      <c r="D151" s="190" t="s">
        <v>195</v>
      </c>
      <c r="E151" s="162"/>
      <c r="F151" s="163">
        <v>4.5</v>
      </c>
      <c r="G151" s="164" t="s">
        <v>62</v>
      </c>
      <c r="H151" s="164">
        <v>21</v>
      </c>
      <c r="I151" s="180">
        <f>F$8*F151</f>
        <v>0</v>
      </c>
      <c r="J151" s="181">
        <f t="shared" si="26"/>
        <v>0</v>
      </c>
      <c r="K151" s="167"/>
      <c r="L151" s="182"/>
      <c r="M151" s="193"/>
      <c r="N151" s="194"/>
      <c r="O151" s="171"/>
      <c r="P151" s="172"/>
      <c r="Q151" s="172"/>
      <c r="R151" s="172"/>
      <c r="S151" s="173"/>
      <c r="T151" s="187"/>
      <c r="U151" s="202"/>
      <c r="V151" s="231"/>
    </row>
    <row r="152" spans="1:22" x14ac:dyDescent="0.25">
      <c r="B152" s="159"/>
      <c r="C152" s="233"/>
      <c r="D152" s="190" t="s">
        <v>67</v>
      </c>
      <c r="E152" s="162"/>
      <c r="F152" s="163">
        <v>11.8</v>
      </c>
      <c r="G152" s="164" t="s">
        <v>10</v>
      </c>
      <c r="H152" s="164">
        <v>21</v>
      </c>
      <c r="I152" s="180">
        <f t="shared" ref="I152:I153" si="32">F$3*F152</f>
        <v>0</v>
      </c>
      <c r="J152" s="181">
        <f t="shared" si="26"/>
        <v>0</v>
      </c>
      <c r="K152" s="167"/>
      <c r="L152" s="182"/>
      <c r="M152" s="193"/>
      <c r="N152" s="194"/>
      <c r="O152" s="171"/>
      <c r="P152" s="172"/>
      <c r="Q152" s="172"/>
      <c r="R152" s="172"/>
      <c r="S152" s="173"/>
      <c r="T152" s="196"/>
      <c r="U152" s="234"/>
      <c r="V152" s="231"/>
    </row>
    <row r="153" spans="1:22" x14ac:dyDescent="0.25">
      <c r="B153" s="159"/>
      <c r="C153" s="237"/>
      <c r="D153" s="215" t="s">
        <v>98</v>
      </c>
      <c r="E153" s="191"/>
      <c r="F153" s="216"/>
      <c r="G153" s="217" t="s">
        <v>10</v>
      </c>
      <c r="H153" s="218" t="s">
        <v>149</v>
      </c>
      <c r="I153" s="180">
        <f t="shared" si="32"/>
        <v>0</v>
      </c>
      <c r="J153" s="181">
        <f t="shared" si="26"/>
        <v>0</v>
      </c>
      <c r="K153" s="238"/>
      <c r="L153" s="182"/>
      <c r="M153" s="183"/>
      <c r="N153" s="184"/>
      <c r="O153" s="185"/>
      <c r="P153" s="186"/>
      <c r="Q153" s="186"/>
      <c r="R153" s="186"/>
      <c r="S153" s="239"/>
      <c r="T153" s="240"/>
      <c r="U153" s="241"/>
      <c r="V153" s="231"/>
    </row>
    <row r="154" spans="1:22" x14ac:dyDescent="0.25">
      <c r="B154" s="159"/>
      <c r="C154" s="237"/>
      <c r="D154" s="215" t="s">
        <v>97</v>
      </c>
      <c r="E154" s="191"/>
      <c r="F154" s="216"/>
      <c r="G154" s="164" t="s">
        <v>62</v>
      </c>
      <c r="H154" s="164">
        <v>0</v>
      </c>
      <c r="I154" s="180">
        <f>F$8*F154</f>
        <v>0</v>
      </c>
      <c r="J154" s="181"/>
      <c r="K154" s="238"/>
      <c r="L154" s="182"/>
      <c r="M154" s="183"/>
      <c r="N154" s="184"/>
      <c r="O154" s="185"/>
      <c r="P154" s="186"/>
      <c r="Q154" s="186"/>
      <c r="R154" s="186"/>
      <c r="S154" s="239"/>
      <c r="T154" s="240"/>
      <c r="U154" s="241"/>
      <c r="V154" s="231"/>
    </row>
    <row r="155" spans="1:22" x14ac:dyDescent="0.25">
      <c r="B155" s="242"/>
      <c r="C155" s="242"/>
      <c r="D155" s="242"/>
      <c r="E155" s="243">
        <f>E15+E42+E51+E63+E75+E83+E93+E108+E121+E134+E146</f>
        <v>3318.4300000000007</v>
      </c>
      <c r="F155" s="244">
        <f>SUM(F16:F154)</f>
        <v>3318.4300000000007</v>
      </c>
      <c r="G155" s="242"/>
      <c r="H155" s="242"/>
      <c r="I155" s="242"/>
      <c r="J155" s="243">
        <f>J15+J42+J51+J63+J75+J83+J93+J108+J121+J146+J134</f>
        <v>0</v>
      </c>
      <c r="K155" s="243">
        <f>K15+K42+K51+K63+K75+K83+K93+K108+K121+K134+K146</f>
        <v>0</v>
      </c>
      <c r="L155" s="245">
        <f>SUM(L15:L154)</f>
        <v>2532</v>
      </c>
      <c r="M155" s="246">
        <f>SUM(M15:M154)</f>
        <v>1382</v>
      </c>
      <c r="N155" s="247">
        <f>SUM(N15:N154)</f>
        <v>1150</v>
      </c>
      <c r="O155" s="242"/>
      <c r="P155" s="248"/>
      <c r="Q155" s="242"/>
      <c r="R155" s="248"/>
      <c r="S155" s="249">
        <f>S15+S42+S51+S63+S75+S83+S93+S108+S121+S134+S146</f>
        <v>0</v>
      </c>
      <c r="T155" s="242">
        <f>SUM(T15:T152)</f>
        <v>144</v>
      </c>
      <c r="U155" s="250"/>
      <c r="V155" s="231"/>
    </row>
    <row r="156" spans="1:22" x14ac:dyDescent="0.25">
      <c r="F156" s="251"/>
    </row>
    <row r="157" spans="1:22" ht="18.75" customHeight="1" x14ac:dyDescent="0.25"/>
    <row r="159" spans="1:22" x14ac:dyDescent="0.25">
      <c r="A159" s="252"/>
      <c r="B159" s="253"/>
      <c r="C159" s="253"/>
      <c r="D159" s="253"/>
      <c r="E159" s="253"/>
      <c r="F159" s="253"/>
      <c r="G159" s="253"/>
      <c r="H159" s="253"/>
      <c r="I159" s="253"/>
    </row>
    <row r="160" spans="1:22" x14ac:dyDescent="0.25">
      <c r="A160" s="254" t="s">
        <v>204</v>
      </c>
      <c r="B160" s="254"/>
      <c r="C160" s="254"/>
      <c r="D160" s="254"/>
      <c r="E160" s="254"/>
      <c r="F160" s="254"/>
      <c r="G160" s="254"/>
      <c r="H160" s="253"/>
      <c r="I160" s="253"/>
    </row>
    <row r="161" spans="1:9" x14ac:dyDescent="0.25">
      <c r="A161" s="254"/>
      <c r="B161" s="254"/>
      <c r="C161" s="254"/>
      <c r="D161" s="254"/>
      <c r="E161" s="254"/>
      <c r="F161" s="254"/>
      <c r="G161" s="254"/>
      <c r="H161" s="253"/>
      <c r="I161" s="253"/>
    </row>
    <row r="162" spans="1:9" x14ac:dyDescent="0.25">
      <c r="A162" s="253"/>
      <c r="B162" s="255"/>
      <c r="C162" s="255"/>
      <c r="D162" s="255"/>
      <c r="E162" s="255"/>
      <c r="F162" s="253"/>
      <c r="G162" s="253"/>
      <c r="H162" s="253"/>
      <c r="I162" s="253"/>
    </row>
    <row r="163" spans="1:9" ht="126" x14ac:dyDescent="0.25">
      <c r="A163" s="256" t="s">
        <v>77</v>
      </c>
      <c r="B163" s="256" t="s">
        <v>56</v>
      </c>
      <c r="C163" s="256" t="s">
        <v>78</v>
      </c>
      <c r="D163" s="256" t="s">
        <v>79</v>
      </c>
      <c r="E163" s="256" t="s">
        <v>205</v>
      </c>
      <c r="F163" s="256" t="s">
        <v>80</v>
      </c>
      <c r="G163" s="256" t="s">
        <v>81</v>
      </c>
      <c r="H163" s="253"/>
      <c r="I163" s="253"/>
    </row>
    <row r="164" spans="1:9" x14ac:dyDescent="0.25">
      <c r="A164" s="257" t="s">
        <v>82</v>
      </c>
      <c r="B164" s="257"/>
      <c r="C164" s="257"/>
      <c r="D164" s="257"/>
      <c r="E164" s="257"/>
      <c r="F164" s="258"/>
      <c r="G164" s="258"/>
      <c r="H164" s="253"/>
      <c r="I164" s="253"/>
    </row>
    <row r="165" spans="1:9" ht="54" x14ac:dyDescent="0.25">
      <c r="A165" s="259">
        <v>1</v>
      </c>
      <c r="B165" s="260">
        <v>4</v>
      </c>
      <c r="C165" s="260" t="s">
        <v>206</v>
      </c>
      <c r="D165" s="260" t="s">
        <v>207</v>
      </c>
      <c r="E165" s="261" t="s">
        <v>208</v>
      </c>
      <c r="F165" s="105"/>
      <c r="G165" s="105">
        <f>F165*B165*12</f>
        <v>0</v>
      </c>
      <c r="H165" s="253"/>
      <c r="I165" s="253"/>
    </row>
    <row r="166" spans="1:9" x14ac:dyDescent="0.25">
      <c r="A166" s="259">
        <v>2</v>
      </c>
      <c r="B166" s="260">
        <v>4</v>
      </c>
      <c r="C166" s="260" t="s">
        <v>206</v>
      </c>
      <c r="D166" s="260" t="s">
        <v>209</v>
      </c>
      <c r="E166" s="261" t="s">
        <v>210</v>
      </c>
      <c r="F166" s="105"/>
      <c r="G166" s="105">
        <f t="shared" ref="G166:G171" si="33">F166*B166*12</f>
        <v>0</v>
      </c>
      <c r="H166" s="253"/>
      <c r="I166" s="253"/>
    </row>
    <row r="167" spans="1:9" x14ac:dyDescent="0.25">
      <c r="A167" s="259">
        <v>3</v>
      </c>
      <c r="B167" s="260">
        <v>4</v>
      </c>
      <c r="C167" s="260" t="s">
        <v>206</v>
      </c>
      <c r="D167" s="261" t="s">
        <v>211</v>
      </c>
      <c r="E167" s="261" t="s">
        <v>212</v>
      </c>
      <c r="F167" s="105"/>
      <c r="G167" s="105">
        <f t="shared" si="33"/>
        <v>0</v>
      </c>
      <c r="H167" s="253"/>
      <c r="I167" s="253"/>
    </row>
    <row r="168" spans="1:9" x14ac:dyDescent="0.25">
      <c r="A168" s="259">
        <v>4</v>
      </c>
      <c r="B168" s="260">
        <v>4</v>
      </c>
      <c r="C168" s="260" t="s">
        <v>213</v>
      </c>
      <c r="D168" s="261" t="s">
        <v>214</v>
      </c>
      <c r="E168" s="261" t="s">
        <v>215</v>
      </c>
      <c r="F168" s="105"/>
      <c r="G168" s="105">
        <f t="shared" si="33"/>
        <v>0</v>
      </c>
      <c r="H168" s="253"/>
      <c r="I168" s="253"/>
    </row>
    <row r="169" spans="1:9" ht="36" x14ac:dyDescent="0.25">
      <c r="A169" s="259">
        <v>5</v>
      </c>
      <c r="B169" s="260">
        <v>4</v>
      </c>
      <c r="C169" s="260" t="s">
        <v>216</v>
      </c>
      <c r="D169" s="261" t="s">
        <v>217</v>
      </c>
      <c r="E169" s="261" t="s">
        <v>218</v>
      </c>
      <c r="F169" s="105"/>
      <c r="G169" s="105">
        <f t="shared" si="33"/>
        <v>0</v>
      </c>
      <c r="H169" s="253"/>
      <c r="I169" s="253"/>
    </row>
    <row r="170" spans="1:9" ht="19.5" customHeight="1" x14ac:dyDescent="0.25">
      <c r="A170" s="259">
        <v>6</v>
      </c>
      <c r="B170" s="260">
        <v>4</v>
      </c>
      <c r="C170" s="260" t="s">
        <v>216</v>
      </c>
      <c r="D170" s="261" t="s">
        <v>219</v>
      </c>
      <c r="E170" s="261" t="s">
        <v>220</v>
      </c>
      <c r="F170" s="105"/>
      <c r="G170" s="105">
        <f t="shared" si="33"/>
        <v>0</v>
      </c>
      <c r="H170" s="253"/>
      <c r="I170" s="253"/>
    </row>
    <row r="171" spans="1:9" x14ac:dyDescent="0.25">
      <c r="A171" s="259">
        <v>7</v>
      </c>
      <c r="B171" s="260">
        <v>4</v>
      </c>
      <c r="C171" s="260" t="s">
        <v>216</v>
      </c>
      <c r="D171" s="261" t="s">
        <v>221</v>
      </c>
      <c r="E171" s="261" t="s">
        <v>222</v>
      </c>
      <c r="F171" s="105"/>
      <c r="G171" s="105">
        <f t="shared" si="33"/>
        <v>0</v>
      </c>
      <c r="H171" s="253"/>
      <c r="I171" s="253"/>
    </row>
    <row r="172" spans="1:9" x14ac:dyDescent="0.25">
      <c r="A172" s="253"/>
      <c r="B172" s="253"/>
      <c r="C172" s="253"/>
      <c r="D172" s="253"/>
      <c r="E172" s="253"/>
      <c r="F172" s="262" t="s">
        <v>83</v>
      </c>
      <c r="G172" s="263">
        <f>SUM(G165:G171)</f>
        <v>0</v>
      </c>
      <c r="H172" s="253"/>
      <c r="I172" s="253"/>
    </row>
    <row r="173" spans="1:9" ht="19.5" customHeight="1" x14ac:dyDescent="0.25">
      <c r="A173" s="252"/>
      <c r="B173" s="253"/>
      <c r="C173" s="253"/>
      <c r="D173" s="253"/>
      <c r="E173" s="253"/>
      <c r="F173" s="253"/>
      <c r="G173" s="253"/>
      <c r="H173" s="253"/>
      <c r="I173" s="253"/>
    </row>
    <row r="174" spans="1:9" ht="54" customHeight="1" x14ac:dyDescent="0.25">
      <c r="A174" s="252"/>
      <c r="B174" s="253"/>
      <c r="C174" s="253"/>
      <c r="D174" s="253"/>
      <c r="E174" s="253"/>
      <c r="F174" s="253"/>
      <c r="G174" s="253"/>
      <c r="H174" s="253"/>
      <c r="I174" s="253"/>
    </row>
    <row r="175" spans="1:9" x14ac:dyDescent="0.25">
      <c r="A175" s="264" t="s">
        <v>84</v>
      </c>
      <c r="B175" s="264" t="s">
        <v>85</v>
      </c>
      <c r="C175" s="265"/>
      <c r="D175" s="264" t="s">
        <v>86</v>
      </c>
      <c r="E175" s="264"/>
      <c r="F175" s="264"/>
      <c r="G175" s="266"/>
      <c r="H175" s="266"/>
      <c r="I175" s="253"/>
    </row>
    <row r="176" spans="1:9" ht="36" x14ac:dyDescent="0.25">
      <c r="A176" s="264"/>
      <c r="B176" s="264"/>
      <c r="C176" s="265"/>
      <c r="D176" s="265" t="s">
        <v>88</v>
      </c>
      <c r="E176" s="267" t="s">
        <v>89</v>
      </c>
      <c r="F176" s="267" t="s">
        <v>90</v>
      </c>
      <c r="G176" s="266"/>
      <c r="H176" s="266"/>
      <c r="I176" s="253"/>
    </row>
    <row r="177" spans="1:9" ht="72" x14ac:dyDescent="0.25">
      <c r="A177" s="268">
        <v>1</v>
      </c>
      <c r="B177" s="268"/>
      <c r="C177" s="260" t="s">
        <v>223</v>
      </c>
      <c r="D177" s="268">
        <v>101.36</v>
      </c>
      <c r="E177" s="269"/>
      <c r="F177" s="269"/>
      <c r="G177" s="266"/>
      <c r="H177" s="266"/>
      <c r="I177" s="253"/>
    </row>
    <row r="178" spans="1:9" ht="72" x14ac:dyDescent="0.25">
      <c r="A178" s="268">
        <v>2</v>
      </c>
      <c r="B178" s="268"/>
      <c r="C178" s="268" t="s">
        <v>224</v>
      </c>
      <c r="D178" s="268">
        <v>47.74</v>
      </c>
      <c r="E178" s="269"/>
      <c r="F178" s="270"/>
      <c r="G178" s="266"/>
      <c r="H178" s="266"/>
      <c r="I178" s="253"/>
    </row>
    <row r="179" spans="1:9" ht="36" x14ac:dyDescent="0.25">
      <c r="A179" s="265"/>
      <c r="B179" s="265" t="s">
        <v>91</v>
      </c>
      <c r="C179" s="268"/>
      <c r="D179" s="268"/>
      <c r="E179" s="269"/>
      <c r="F179" s="270"/>
      <c r="G179" s="266"/>
      <c r="H179" s="266"/>
      <c r="I179" s="253"/>
    </row>
    <row r="180" spans="1:9" x14ac:dyDescent="0.25">
      <c r="A180" s="266"/>
      <c r="B180" s="266"/>
      <c r="C180" s="266"/>
      <c r="D180" s="266"/>
      <c r="E180" s="271" t="s">
        <v>225</v>
      </c>
      <c r="F180" s="271">
        <f>SUM(F177:F179)</f>
        <v>0</v>
      </c>
      <c r="G180" s="266"/>
      <c r="H180" s="266"/>
      <c r="I180" s="253"/>
    </row>
    <row r="181" spans="1:9" x14ac:dyDescent="0.25">
      <c r="A181" s="266"/>
      <c r="B181" s="266"/>
      <c r="C181" s="266"/>
      <c r="D181" s="266"/>
      <c r="E181" s="266"/>
      <c r="F181" s="266"/>
      <c r="G181" s="266"/>
      <c r="H181" s="266"/>
      <c r="I181" s="253"/>
    </row>
    <row r="182" spans="1:9" x14ac:dyDescent="0.25">
      <c r="A182" s="264" t="s">
        <v>84</v>
      </c>
      <c r="B182" s="264" t="s">
        <v>85</v>
      </c>
      <c r="C182" s="265"/>
      <c r="D182" s="264" t="s">
        <v>87</v>
      </c>
      <c r="E182" s="264"/>
      <c r="F182" s="264"/>
      <c r="G182" s="266"/>
      <c r="H182" s="266"/>
      <c r="I182" s="253"/>
    </row>
    <row r="183" spans="1:9" ht="36" x14ac:dyDescent="0.25">
      <c r="A183" s="264"/>
      <c r="B183" s="264"/>
      <c r="C183" s="265" t="s">
        <v>93</v>
      </c>
      <c r="D183" s="265" t="s">
        <v>88</v>
      </c>
      <c r="E183" s="267" t="s">
        <v>89</v>
      </c>
      <c r="F183" s="267" t="s">
        <v>90</v>
      </c>
      <c r="G183" s="266"/>
      <c r="H183" s="266"/>
      <c r="I183" s="253"/>
    </row>
    <row r="184" spans="1:9" ht="72" x14ac:dyDescent="0.25">
      <c r="A184" s="265">
        <v>1</v>
      </c>
      <c r="B184" s="265">
        <v>2</v>
      </c>
      <c r="C184" s="260" t="s">
        <v>226</v>
      </c>
      <c r="D184" s="268">
        <v>14.4</v>
      </c>
      <c r="E184" s="270"/>
      <c r="F184" s="270"/>
      <c r="G184" s="266"/>
      <c r="H184" s="266"/>
      <c r="I184" s="253"/>
    </row>
    <row r="185" spans="1:9" ht="72" x14ac:dyDescent="0.25">
      <c r="A185" s="268">
        <v>1</v>
      </c>
      <c r="B185" s="268"/>
      <c r="C185" s="260" t="s">
        <v>223</v>
      </c>
      <c r="D185" s="268">
        <v>26.56</v>
      </c>
      <c r="E185" s="269"/>
      <c r="F185" s="270"/>
      <c r="G185" s="266"/>
      <c r="H185" s="266"/>
      <c r="I185" s="253"/>
    </row>
    <row r="186" spans="1:9" x14ac:dyDescent="0.25">
      <c r="A186" s="268">
        <v>2</v>
      </c>
      <c r="B186" s="268"/>
      <c r="C186" s="260"/>
      <c r="D186" s="268"/>
      <c r="E186" s="269"/>
      <c r="F186" s="270"/>
      <c r="G186" s="266"/>
      <c r="H186" s="266"/>
      <c r="I186" s="253"/>
    </row>
    <row r="187" spans="1:9" ht="19.5" customHeight="1" x14ac:dyDescent="0.25">
      <c r="A187" s="268">
        <v>3</v>
      </c>
      <c r="B187" s="268"/>
      <c r="C187" s="268"/>
      <c r="D187" s="268"/>
      <c r="E187" s="269"/>
      <c r="F187" s="270"/>
      <c r="G187" s="266"/>
      <c r="H187" s="266"/>
      <c r="I187" s="253"/>
    </row>
    <row r="188" spans="1:9" x14ac:dyDescent="0.25">
      <c r="A188" s="268">
        <v>4</v>
      </c>
      <c r="B188" s="268"/>
      <c r="C188" s="268"/>
      <c r="D188" s="268"/>
      <c r="E188" s="269"/>
      <c r="F188" s="270"/>
      <c r="G188" s="266"/>
      <c r="H188" s="266"/>
      <c r="I188" s="253"/>
    </row>
    <row r="189" spans="1:9" x14ac:dyDescent="0.25">
      <c r="A189" s="268">
        <v>5</v>
      </c>
      <c r="B189" s="268"/>
      <c r="C189" s="268"/>
      <c r="D189" s="268"/>
      <c r="E189" s="269"/>
      <c r="F189" s="270"/>
      <c r="G189" s="266"/>
      <c r="H189" s="266"/>
      <c r="I189" s="253"/>
    </row>
    <row r="190" spans="1:9" x14ac:dyDescent="0.25">
      <c r="A190" s="268">
        <v>6</v>
      </c>
      <c r="B190" s="268"/>
      <c r="C190" s="268"/>
      <c r="D190" s="268"/>
      <c r="E190" s="269"/>
      <c r="F190" s="270"/>
      <c r="G190" s="266"/>
      <c r="H190" s="266"/>
      <c r="I190" s="253"/>
    </row>
    <row r="191" spans="1:9" x14ac:dyDescent="0.25">
      <c r="A191" s="268">
        <v>7</v>
      </c>
      <c r="B191" s="268"/>
      <c r="C191" s="268"/>
      <c r="D191" s="268"/>
      <c r="E191" s="269"/>
      <c r="F191" s="270"/>
      <c r="G191" s="266"/>
      <c r="H191" s="266"/>
      <c r="I191" s="253"/>
    </row>
    <row r="192" spans="1:9" ht="36" x14ac:dyDescent="0.25">
      <c r="A192" s="265"/>
      <c r="B192" s="265" t="s">
        <v>91</v>
      </c>
      <c r="C192" s="265"/>
      <c r="D192" s="265"/>
      <c r="E192" s="270" t="s">
        <v>96</v>
      </c>
      <c r="F192" s="270">
        <f>SUM(F184:F191)</f>
        <v>0</v>
      </c>
      <c r="G192" s="266"/>
      <c r="H192" s="266"/>
      <c r="I192" s="253"/>
    </row>
    <row r="193" spans="1:9" x14ac:dyDescent="0.25">
      <c r="A193" s="266"/>
      <c r="B193" s="266"/>
      <c r="C193" s="266"/>
      <c r="D193" s="266"/>
      <c r="E193" s="266"/>
      <c r="F193" s="266"/>
      <c r="G193" s="266"/>
      <c r="H193" s="266"/>
      <c r="I193" s="253"/>
    </row>
    <row r="194" spans="1:9" ht="19.5" customHeight="1" x14ac:dyDescent="0.25">
      <c r="A194" s="266"/>
      <c r="B194" s="266"/>
      <c r="C194" s="266"/>
      <c r="D194" s="266"/>
      <c r="E194" s="266"/>
      <c r="F194" s="266"/>
      <c r="G194" s="266"/>
      <c r="H194" s="266"/>
      <c r="I194" s="253"/>
    </row>
    <row r="195" spans="1:9" x14ac:dyDescent="0.25">
      <c r="A195" s="264" t="s">
        <v>84</v>
      </c>
      <c r="B195" s="264" t="s">
        <v>85</v>
      </c>
      <c r="C195" s="265"/>
      <c r="D195" s="264" t="s">
        <v>227</v>
      </c>
      <c r="E195" s="264"/>
      <c r="F195" s="264"/>
      <c r="G195" s="266"/>
      <c r="H195" s="266"/>
      <c r="I195" s="253"/>
    </row>
    <row r="196" spans="1:9" ht="36" x14ac:dyDescent="0.25">
      <c r="A196" s="264"/>
      <c r="B196" s="264"/>
      <c r="C196" s="265"/>
      <c r="D196" s="265" t="s">
        <v>88</v>
      </c>
      <c r="E196" s="267" t="s">
        <v>89</v>
      </c>
      <c r="F196" s="267" t="s">
        <v>90</v>
      </c>
      <c r="G196" s="266"/>
      <c r="H196" s="266"/>
      <c r="I196" s="253"/>
    </row>
    <row r="197" spans="1:9" ht="72" x14ac:dyDescent="0.25">
      <c r="A197" s="265">
        <v>1</v>
      </c>
      <c r="B197" s="265">
        <v>2</v>
      </c>
      <c r="C197" s="260" t="s">
        <v>226</v>
      </c>
      <c r="D197" s="265">
        <v>41</v>
      </c>
      <c r="E197" s="270"/>
      <c r="F197" s="270"/>
      <c r="G197" s="266"/>
      <c r="H197" s="266"/>
      <c r="I197" s="253"/>
    </row>
    <row r="198" spans="1:9" x14ac:dyDescent="0.25">
      <c r="A198" s="268">
        <v>1</v>
      </c>
      <c r="B198" s="268"/>
      <c r="C198" s="268"/>
      <c r="D198" s="268"/>
      <c r="E198" s="269"/>
      <c r="F198" s="270"/>
      <c r="G198" s="266"/>
      <c r="H198" s="266"/>
      <c r="I198" s="253"/>
    </row>
    <row r="199" spans="1:9" x14ac:dyDescent="0.25">
      <c r="A199" s="268">
        <v>2</v>
      </c>
      <c r="B199" s="268"/>
      <c r="C199" s="268"/>
      <c r="D199" s="268"/>
      <c r="E199" s="269"/>
      <c r="F199" s="270"/>
      <c r="G199" s="266"/>
      <c r="H199" s="266"/>
      <c r="I199" s="253"/>
    </row>
    <row r="200" spans="1:9" x14ac:dyDescent="0.25">
      <c r="A200" s="268">
        <v>3</v>
      </c>
      <c r="B200" s="268"/>
      <c r="C200" s="268"/>
      <c r="D200" s="268"/>
      <c r="E200" s="269"/>
      <c r="F200" s="270"/>
      <c r="G200" s="266"/>
      <c r="H200" s="266"/>
      <c r="I200" s="253"/>
    </row>
    <row r="201" spans="1:9" x14ac:dyDescent="0.25">
      <c r="A201" s="268">
        <v>4</v>
      </c>
      <c r="B201" s="268"/>
      <c r="C201" s="268"/>
      <c r="D201" s="268"/>
      <c r="E201" s="269"/>
      <c r="F201" s="269"/>
      <c r="G201" s="266"/>
      <c r="H201" s="266"/>
      <c r="I201" s="253"/>
    </row>
    <row r="202" spans="1:9" x14ac:dyDescent="0.25">
      <c r="A202" s="268">
        <v>5</v>
      </c>
      <c r="B202" s="268"/>
      <c r="C202" s="268"/>
      <c r="D202" s="268"/>
      <c r="E202" s="269"/>
      <c r="F202" s="269"/>
      <c r="G202" s="266"/>
      <c r="H202" s="266"/>
      <c r="I202" s="253"/>
    </row>
    <row r="203" spans="1:9" x14ac:dyDescent="0.25">
      <c r="A203" s="268">
        <v>6</v>
      </c>
      <c r="B203" s="268"/>
      <c r="C203" s="268"/>
      <c r="D203" s="268"/>
      <c r="E203" s="269"/>
      <c r="F203" s="269"/>
      <c r="G203" s="266"/>
      <c r="H203" s="266"/>
      <c r="I203" s="253"/>
    </row>
    <row r="204" spans="1:9" x14ac:dyDescent="0.25">
      <c r="A204" s="268">
        <v>7</v>
      </c>
      <c r="B204" s="268"/>
      <c r="C204" s="268"/>
      <c r="D204" s="268"/>
      <c r="E204" s="269"/>
      <c r="F204" s="270"/>
      <c r="G204" s="266"/>
      <c r="H204" s="266"/>
      <c r="I204" s="253"/>
    </row>
    <row r="205" spans="1:9" ht="36" x14ac:dyDescent="0.25">
      <c r="A205" s="265"/>
      <c r="B205" s="265" t="s">
        <v>91</v>
      </c>
      <c r="C205" s="265"/>
      <c r="D205" s="265"/>
      <c r="E205" s="270" t="s">
        <v>96</v>
      </c>
      <c r="F205" s="270">
        <f>SUM(F197:F204)</f>
        <v>0</v>
      </c>
      <c r="G205" s="266"/>
      <c r="H205" s="266"/>
      <c r="I205" s="253"/>
    </row>
    <row r="206" spans="1:9" x14ac:dyDescent="0.25">
      <c r="A206" s="266"/>
      <c r="B206" s="266"/>
      <c r="C206" s="266"/>
      <c r="D206" s="266"/>
      <c r="E206" s="266"/>
      <c r="F206" s="266"/>
      <c r="G206" s="266"/>
      <c r="H206" s="266"/>
      <c r="I206" s="253"/>
    </row>
    <row r="207" spans="1:9" ht="19.5" customHeight="1" x14ac:dyDescent="0.25">
      <c r="A207" s="266"/>
      <c r="B207" s="266"/>
      <c r="C207" s="266"/>
      <c r="D207" s="266"/>
      <c r="E207" s="266"/>
      <c r="F207" s="266"/>
      <c r="G207" s="266"/>
      <c r="H207" s="266"/>
      <c r="I207" s="253"/>
    </row>
    <row r="208" spans="1:9" x14ac:dyDescent="0.25">
      <c r="A208" s="266"/>
      <c r="B208" s="266"/>
      <c r="C208" s="266"/>
      <c r="D208" s="266"/>
      <c r="E208" s="266"/>
      <c r="F208" s="266"/>
      <c r="G208" s="266"/>
      <c r="H208" s="266"/>
      <c r="I208" s="253"/>
    </row>
    <row r="209" spans="1:9" x14ac:dyDescent="0.25">
      <c r="A209" s="266"/>
      <c r="B209" s="23" t="s">
        <v>94</v>
      </c>
      <c r="C209" s="23"/>
      <c r="D209" s="23"/>
      <c r="E209" s="23"/>
      <c r="F209" s="23"/>
      <c r="G209" s="266"/>
      <c r="H209" s="266"/>
      <c r="I209" s="253"/>
    </row>
    <row r="210" spans="1:9" ht="126" x14ac:dyDescent="0.25">
      <c r="A210" s="272" t="s">
        <v>92</v>
      </c>
      <c r="B210" s="272" t="s">
        <v>56</v>
      </c>
      <c r="C210" s="272" t="s">
        <v>78</v>
      </c>
      <c r="D210" s="273" t="s">
        <v>79</v>
      </c>
      <c r="E210" s="274"/>
      <c r="F210" s="275" t="s">
        <v>95</v>
      </c>
      <c r="G210" s="275" t="s">
        <v>80</v>
      </c>
      <c r="H210" s="275" t="s">
        <v>81</v>
      </c>
      <c r="I210" s="253"/>
    </row>
    <row r="211" spans="1:9" x14ac:dyDescent="0.25">
      <c r="A211" s="276">
        <v>1</v>
      </c>
      <c r="B211" s="276">
        <v>1</v>
      </c>
      <c r="C211" s="277" t="s">
        <v>206</v>
      </c>
      <c r="D211" s="278" t="s">
        <v>228</v>
      </c>
      <c r="E211" s="279"/>
      <c r="F211" s="280">
        <v>7.2</v>
      </c>
      <c r="G211" s="281"/>
      <c r="H211" s="281"/>
      <c r="I211" s="253"/>
    </row>
    <row r="212" spans="1:9" x14ac:dyDescent="0.25">
      <c r="A212" s="276">
        <v>2</v>
      </c>
      <c r="B212" s="276">
        <v>1</v>
      </c>
      <c r="C212" s="277" t="s">
        <v>206</v>
      </c>
      <c r="D212" s="278" t="s">
        <v>229</v>
      </c>
      <c r="E212" s="279"/>
      <c r="F212" s="280">
        <v>4.8</v>
      </c>
      <c r="G212" s="281"/>
      <c r="H212" s="281"/>
      <c r="I212" s="253"/>
    </row>
    <row r="213" spans="1:9" x14ac:dyDescent="0.25">
      <c r="A213" s="276">
        <v>3</v>
      </c>
      <c r="B213" s="276"/>
      <c r="C213" s="277"/>
      <c r="D213" s="278"/>
      <c r="E213" s="279"/>
      <c r="F213" s="280"/>
      <c r="G213" s="281"/>
      <c r="H213" s="281"/>
      <c r="I213" s="253"/>
    </row>
    <row r="214" spans="1:9" x14ac:dyDescent="0.25">
      <c r="A214" s="276">
        <v>4</v>
      </c>
      <c r="B214" s="276"/>
      <c r="C214" s="277"/>
      <c r="D214" s="278"/>
      <c r="E214" s="279"/>
      <c r="F214" s="280"/>
      <c r="G214" s="281"/>
      <c r="H214" s="281"/>
      <c r="I214" s="253"/>
    </row>
    <row r="215" spans="1:9" x14ac:dyDescent="0.25">
      <c r="A215" s="276">
        <v>5</v>
      </c>
      <c r="B215" s="276"/>
      <c r="C215" s="277"/>
      <c r="D215" s="278"/>
      <c r="E215" s="279"/>
      <c r="F215" s="280"/>
      <c r="G215" s="281"/>
      <c r="H215" s="281"/>
      <c r="I215" s="253"/>
    </row>
    <row r="216" spans="1:9" x14ac:dyDescent="0.25">
      <c r="A216" s="276">
        <v>6</v>
      </c>
      <c r="B216" s="276"/>
      <c r="C216" s="277"/>
      <c r="D216" s="278"/>
      <c r="E216" s="279"/>
      <c r="F216" s="280"/>
      <c r="G216" s="281"/>
      <c r="H216" s="281"/>
      <c r="I216" s="253"/>
    </row>
    <row r="217" spans="1:9" x14ac:dyDescent="0.25">
      <c r="A217" s="276">
        <v>7</v>
      </c>
      <c r="B217" s="276"/>
      <c r="C217" s="277"/>
      <c r="D217" s="278"/>
      <c r="E217" s="279"/>
      <c r="F217" s="280"/>
      <c r="G217" s="281" t="s">
        <v>96</v>
      </c>
      <c r="H217" s="281">
        <f>SUM(H211:H216)</f>
        <v>0</v>
      </c>
      <c r="I217" s="253"/>
    </row>
    <row r="218" spans="1:9" x14ac:dyDescent="0.25">
      <c r="A218" s="252"/>
      <c r="B218" s="253"/>
      <c r="C218" s="253"/>
      <c r="D218" s="253"/>
      <c r="E218" s="253"/>
      <c r="F218" s="253"/>
      <c r="G218" s="253"/>
      <c r="H218" s="253"/>
      <c r="I218" s="253"/>
    </row>
    <row r="219" spans="1:9" x14ac:dyDescent="0.25">
      <c r="A219" s="252"/>
      <c r="B219" s="253"/>
      <c r="C219" s="253"/>
      <c r="D219" s="253"/>
      <c r="E219" s="253"/>
      <c r="F219" s="253"/>
      <c r="G219" s="253"/>
      <c r="H219" s="253"/>
      <c r="I219" s="253"/>
    </row>
    <row r="220" spans="1:9" x14ac:dyDescent="0.25">
      <c r="A220" s="282" t="s">
        <v>230</v>
      </c>
      <c r="B220" s="23"/>
      <c r="C220" s="23"/>
      <c r="D220" s="23"/>
      <c r="E220" s="23"/>
      <c r="F220" s="266"/>
      <c r="G220" s="266"/>
      <c r="H220" s="253"/>
      <c r="I220" s="253"/>
    </row>
    <row r="221" spans="1:9" ht="126" x14ac:dyDescent="0.25">
      <c r="A221" s="272" t="s">
        <v>56</v>
      </c>
      <c r="B221" s="272" t="s">
        <v>78</v>
      </c>
      <c r="C221" s="273" t="s">
        <v>79</v>
      </c>
      <c r="D221" s="274"/>
      <c r="E221" s="283" t="s">
        <v>231</v>
      </c>
      <c r="F221" s="275" t="s">
        <v>80</v>
      </c>
      <c r="G221" s="275" t="s">
        <v>81</v>
      </c>
      <c r="H221" s="253"/>
      <c r="I221" s="253"/>
    </row>
    <row r="222" spans="1:9" ht="54" x14ac:dyDescent="0.25">
      <c r="A222" s="276"/>
      <c r="B222" s="277" t="s">
        <v>206</v>
      </c>
      <c r="C222" s="278" t="s">
        <v>228</v>
      </c>
      <c r="D222" s="279"/>
      <c r="E222" s="284">
        <v>650</v>
      </c>
      <c r="F222" s="281"/>
      <c r="G222" s="281"/>
      <c r="H222" s="253"/>
      <c r="I222" s="253"/>
    </row>
    <row r="223" spans="1:9" x14ac:dyDescent="0.25">
      <c r="A223" s="276"/>
      <c r="B223" s="277"/>
      <c r="C223" s="278"/>
      <c r="D223" s="279"/>
      <c r="E223" s="285"/>
      <c r="F223" s="281"/>
      <c r="G223" s="281"/>
      <c r="H223" s="253"/>
      <c r="I223" s="253"/>
    </row>
    <row r="224" spans="1:9" x14ac:dyDescent="0.25">
      <c r="A224" s="276"/>
      <c r="B224" s="277"/>
      <c r="C224" s="278"/>
      <c r="D224" s="279"/>
      <c r="E224" s="285"/>
      <c r="F224" s="281"/>
      <c r="G224" s="281"/>
      <c r="H224" s="253"/>
      <c r="I224" s="253"/>
    </row>
    <row r="225" spans="1:9" x14ac:dyDescent="0.25">
      <c r="A225" s="276"/>
      <c r="B225" s="277"/>
      <c r="C225" s="278"/>
      <c r="D225" s="279"/>
      <c r="E225" s="285"/>
      <c r="F225" s="281"/>
      <c r="G225" s="281"/>
      <c r="H225" s="253"/>
      <c r="I225" s="253"/>
    </row>
    <row r="226" spans="1:9" x14ac:dyDescent="0.25">
      <c r="A226" s="276"/>
      <c r="B226" s="277"/>
      <c r="C226" s="278"/>
      <c r="D226" s="279"/>
      <c r="E226" s="285"/>
      <c r="F226" s="281"/>
      <c r="G226" s="281"/>
      <c r="H226" s="253"/>
      <c r="I226" s="253"/>
    </row>
    <row r="227" spans="1:9" x14ac:dyDescent="0.25">
      <c r="A227" s="276"/>
      <c r="B227" s="277"/>
      <c r="C227" s="278"/>
      <c r="D227" s="279"/>
      <c r="E227" s="285"/>
      <c r="F227" s="281"/>
      <c r="G227" s="281"/>
      <c r="H227" s="253"/>
      <c r="I227" s="253"/>
    </row>
    <row r="228" spans="1:9" x14ac:dyDescent="0.25">
      <c r="A228" s="276"/>
      <c r="B228" s="277"/>
      <c r="C228" s="278"/>
      <c r="D228" s="279"/>
      <c r="E228" s="285"/>
      <c r="F228" s="281" t="s">
        <v>96</v>
      </c>
      <c r="G228" s="281">
        <f>SUM(G222:G227)</f>
        <v>0</v>
      </c>
      <c r="H228" s="253"/>
      <c r="I228" s="253"/>
    </row>
    <row r="229" spans="1:9" x14ac:dyDescent="0.25">
      <c r="A229" s="252"/>
      <c r="B229" s="253"/>
      <c r="C229" s="253"/>
      <c r="D229" s="253"/>
      <c r="E229" s="253"/>
      <c r="F229" s="253"/>
      <c r="G229" s="253"/>
      <c r="H229" s="253"/>
      <c r="I229" s="253"/>
    </row>
    <row r="230" spans="1:9" x14ac:dyDescent="0.25">
      <c r="A230" s="252"/>
      <c r="B230" s="253"/>
      <c r="C230" s="253"/>
      <c r="D230" s="253"/>
      <c r="E230" s="253"/>
      <c r="F230" s="253"/>
      <c r="G230" s="253"/>
      <c r="H230" s="253"/>
      <c r="I230" s="253"/>
    </row>
    <row r="231" spans="1:9" x14ac:dyDescent="0.25">
      <c r="A231" s="282" t="s">
        <v>230</v>
      </c>
      <c r="B231" s="23"/>
      <c r="C231" s="23"/>
      <c r="D231" s="23"/>
      <c r="E231" s="23"/>
      <c r="F231" s="266"/>
      <c r="G231" s="266"/>
      <c r="H231" s="253"/>
      <c r="I231" s="253"/>
    </row>
    <row r="232" spans="1:9" ht="126" x14ac:dyDescent="0.25">
      <c r="A232" s="272" t="s">
        <v>56</v>
      </c>
      <c r="B232" s="272" t="s">
        <v>78</v>
      </c>
      <c r="C232" s="273" t="s">
        <v>79</v>
      </c>
      <c r="D232" s="274"/>
      <c r="E232" s="283" t="s">
        <v>231</v>
      </c>
      <c r="F232" s="275" t="s">
        <v>80</v>
      </c>
      <c r="G232" s="275" t="s">
        <v>81</v>
      </c>
      <c r="H232" s="253"/>
      <c r="I232" s="253"/>
    </row>
    <row r="233" spans="1:9" ht="54" x14ac:dyDescent="0.25">
      <c r="A233" s="276"/>
      <c r="B233" s="277" t="s">
        <v>206</v>
      </c>
      <c r="C233" s="278" t="s">
        <v>228</v>
      </c>
      <c r="D233" s="279"/>
      <c r="E233" s="284">
        <v>650</v>
      </c>
      <c r="F233" s="281"/>
      <c r="G233" s="281"/>
      <c r="H233" s="253"/>
      <c r="I233" s="253"/>
    </row>
    <row r="234" spans="1:9" x14ac:dyDescent="0.25">
      <c r="A234" s="276"/>
      <c r="B234" s="277"/>
      <c r="C234" s="278"/>
      <c r="D234" s="279"/>
      <c r="E234" s="285"/>
      <c r="F234" s="281"/>
      <c r="G234" s="281"/>
      <c r="H234" s="253"/>
      <c r="I234" s="253"/>
    </row>
    <row r="235" spans="1:9" x14ac:dyDescent="0.25">
      <c r="A235" s="276"/>
      <c r="B235" s="277"/>
      <c r="C235" s="278"/>
      <c r="D235" s="279"/>
      <c r="E235" s="285"/>
      <c r="F235" s="281"/>
      <c r="G235" s="281"/>
      <c r="H235" s="253"/>
      <c r="I235" s="253"/>
    </row>
    <row r="236" spans="1:9" x14ac:dyDescent="0.25">
      <c r="A236" s="276"/>
      <c r="B236" s="277"/>
      <c r="C236" s="278"/>
      <c r="D236" s="279"/>
      <c r="E236" s="285"/>
      <c r="F236" s="281"/>
      <c r="G236" s="281"/>
      <c r="H236" s="253"/>
      <c r="I236" s="253"/>
    </row>
    <row r="237" spans="1:9" x14ac:dyDescent="0.25">
      <c r="A237" s="276"/>
      <c r="B237" s="277"/>
      <c r="C237" s="278"/>
      <c r="D237" s="279"/>
      <c r="E237" s="285"/>
      <c r="F237" s="281"/>
      <c r="G237" s="281"/>
      <c r="H237" s="253"/>
      <c r="I237" s="253"/>
    </row>
    <row r="238" spans="1:9" x14ac:dyDescent="0.25">
      <c r="A238" s="276"/>
      <c r="B238" s="277"/>
      <c r="C238" s="278"/>
      <c r="D238" s="279"/>
      <c r="E238" s="285"/>
      <c r="F238" s="281"/>
      <c r="G238" s="281"/>
      <c r="H238" s="253"/>
      <c r="I238" s="253"/>
    </row>
    <row r="239" spans="1:9" x14ac:dyDescent="0.25">
      <c r="A239" s="276"/>
      <c r="B239" s="277"/>
      <c r="C239" s="278"/>
      <c r="D239" s="279"/>
      <c r="E239" s="285"/>
      <c r="F239" s="281" t="s">
        <v>96</v>
      </c>
      <c r="G239" s="281">
        <f>SUM(G233:G238)</f>
        <v>0</v>
      </c>
      <c r="H239" s="253"/>
      <c r="I239" s="253"/>
    </row>
    <row r="240" spans="1:9" x14ac:dyDescent="0.25">
      <c r="A240" s="252"/>
      <c r="B240" s="253"/>
      <c r="C240" s="253"/>
      <c r="D240" s="253"/>
      <c r="E240" s="253"/>
      <c r="F240" s="253"/>
      <c r="G240" s="253"/>
      <c r="H240" s="253"/>
      <c r="I240" s="253"/>
    </row>
    <row r="241" spans="1:9" x14ac:dyDescent="0.25">
      <c r="A241" s="252"/>
      <c r="B241" s="253"/>
      <c r="C241" s="253"/>
      <c r="D241" s="253"/>
      <c r="E241" s="253"/>
      <c r="F241" s="253"/>
      <c r="G241" s="253"/>
      <c r="H241" s="253"/>
      <c r="I241" s="253"/>
    </row>
    <row r="244" spans="1:9" ht="19.5" x14ac:dyDescent="0.25">
      <c r="C244" s="286"/>
      <c r="D244" s="286"/>
      <c r="E244" s="286"/>
      <c r="F244" s="286"/>
    </row>
    <row r="245" spans="1:9" ht="19.5" x14ac:dyDescent="0.25">
      <c r="C245" s="286"/>
      <c r="D245" s="286" t="s">
        <v>232</v>
      </c>
      <c r="E245" s="286" t="s">
        <v>233</v>
      </c>
      <c r="F245" s="286"/>
    </row>
    <row r="246" spans="1:9" ht="19.5" x14ac:dyDescent="0.25">
      <c r="C246" s="286"/>
      <c r="D246" s="286"/>
      <c r="E246" s="286"/>
      <c r="F246" s="286"/>
    </row>
    <row r="247" spans="1:9" ht="19.5" x14ac:dyDescent="0.25">
      <c r="C247" s="286"/>
      <c r="D247" s="286"/>
      <c r="E247" s="286"/>
      <c r="F247" s="286"/>
    </row>
    <row r="248" spans="1:9" ht="19.5" x14ac:dyDescent="0.25">
      <c r="C248" s="286"/>
      <c r="D248" s="286"/>
      <c r="E248" s="286"/>
      <c r="F248" s="286"/>
    </row>
    <row r="249" spans="1:9" ht="19.5" x14ac:dyDescent="0.25">
      <c r="C249" s="286"/>
      <c r="D249" s="286"/>
      <c r="E249" s="286"/>
      <c r="F249" s="286"/>
    </row>
    <row r="250" spans="1:9" ht="19.5" x14ac:dyDescent="0.25">
      <c r="C250" s="286"/>
      <c r="D250" s="286"/>
      <c r="E250" s="286"/>
      <c r="F250" s="286"/>
    </row>
    <row r="251" spans="1:9" ht="19.5" x14ac:dyDescent="0.25">
      <c r="C251" s="286"/>
      <c r="D251" s="286" t="s">
        <v>234</v>
      </c>
      <c r="E251" s="287"/>
      <c r="F251" s="286"/>
    </row>
    <row r="252" spans="1:9" ht="19.5" x14ac:dyDescent="0.25">
      <c r="C252" s="286"/>
      <c r="D252" s="286"/>
      <c r="E252" s="286"/>
      <c r="F252" s="286"/>
    </row>
    <row r="253" spans="1:9" ht="19.5" x14ac:dyDescent="0.25">
      <c r="C253" s="286"/>
      <c r="D253" s="286"/>
      <c r="E253" s="286"/>
      <c r="F253" s="286"/>
    </row>
    <row r="254" spans="1:9" ht="19.5" x14ac:dyDescent="0.25">
      <c r="C254" s="286"/>
      <c r="D254" s="286"/>
      <c r="E254" s="286"/>
      <c r="F254" s="286"/>
    </row>
    <row r="255" spans="1:9" ht="19.5" x14ac:dyDescent="0.25">
      <c r="C255" s="286"/>
      <c r="D255" s="286"/>
      <c r="E255" s="286"/>
      <c r="F255" s="286"/>
    </row>
  </sheetData>
  <mergeCells count="98">
    <mergeCell ref="C237:D237"/>
    <mergeCell ref="C238:D238"/>
    <mergeCell ref="C239:D239"/>
    <mergeCell ref="C228:D228"/>
    <mergeCell ref="C232:D232"/>
    <mergeCell ref="C233:D233"/>
    <mergeCell ref="C234:D234"/>
    <mergeCell ref="C235:D235"/>
    <mergeCell ref="C236:D236"/>
    <mergeCell ref="C222:D222"/>
    <mergeCell ref="C223:D223"/>
    <mergeCell ref="C224:D224"/>
    <mergeCell ref="C225:D225"/>
    <mergeCell ref="C226:D226"/>
    <mergeCell ref="C227:D227"/>
    <mergeCell ref="D213:E213"/>
    <mergeCell ref="D214:E214"/>
    <mergeCell ref="D215:E215"/>
    <mergeCell ref="D216:E216"/>
    <mergeCell ref="D217:E217"/>
    <mergeCell ref="C221:D221"/>
    <mergeCell ref="A195:A196"/>
    <mergeCell ref="B195:B196"/>
    <mergeCell ref="D195:F195"/>
    <mergeCell ref="D210:E210"/>
    <mergeCell ref="D211:E211"/>
    <mergeCell ref="D212:E212"/>
    <mergeCell ref="A160:G161"/>
    <mergeCell ref="A164:E164"/>
    <mergeCell ref="A175:A176"/>
    <mergeCell ref="B175:B176"/>
    <mergeCell ref="D175:F175"/>
    <mergeCell ref="A182:A183"/>
    <mergeCell ref="B182:B183"/>
    <mergeCell ref="D182:F182"/>
    <mergeCell ref="C134:C143"/>
    <mergeCell ref="T134:T143"/>
    <mergeCell ref="U134:U143"/>
    <mergeCell ref="C146:C152"/>
    <mergeCell ref="T146:T152"/>
    <mergeCell ref="U146:U152"/>
    <mergeCell ref="C108:C118"/>
    <mergeCell ref="T108:T118"/>
    <mergeCell ref="U108:U118"/>
    <mergeCell ref="C121:C131"/>
    <mergeCell ref="T121:T131"/>
    <mergeCell ref="U121:U131"/>
    <mergeCell ref="C83:C90"/>
    <mergeCell ref="T83:T90"/>
    <mergeCell ref="U83:U90"/>
    <mergeCell ref="C93:C105"/>
    <mergeCell ref="T93:T105"/>
    <mergeCell ref="U93:U105"/>
    <mergeCell ref="C63:C72"/>
    <mergeCell ref="T63:T72"/>
    <mergeCell ref="U63:U72"/>
    <mergeCell ref="C75:C80"/>
    <mergeCell ref="T75:T80"/>
    <mergeCell ref="U75:U80"/>
    <mergeCell ref="C42:C48"/>
    <mergeCell ref="T42:T48"/>
    <mergeCell ref="U42:U48"/>
    <mergeCell ref="C51:C60"/>
    <mergeCell ref="T51:T60"/>
    <mergeCell ref="U51:U60"/>
    <mergeCell ref="R12:R13"/>
    <mergeCell ref="S12:S13"/>
    <mergeCell ref="T12:T13"/>
    <mergeCell ref="U12:U13"/>
    <mergeCell ref="V12:V13"/>
    <mergeCell ref="C15:C33"/>
    <mergeCell ref="T15:T27"/>
    <mergeCell ref="U15:U27"/>
    <mergeCell ref="T28:T33"/>
    <mergeCell ref="U28:U33"/>
    <mergeCell ref="L12:L13"/>
    <mergeCell ref="M12:M13"/>
    <mergeCell ref="N12:N13"/>
    <mergeCell ref="O12:O13"/>
    <mergeCell ref="P12:P13"/>
    <mergeCell ref="Q12:Q13"/>
    <mergeCell ref="H7:O7"/>
    <mergeCell ref="H8:O8"/>
    <mergeCell ref="B12:B13"/>
    <mergeCell ref="C12:C13"/>
    <mergeCell ref="D12:D13"/>
    <mergeCell ref="E12:E13"/>
    <mergeCell ref="F12:H12"/>
    <mergeCell ref="I12:I13"/>
    <mergeCell ref="J12:J13"/>
    <mergeCell ref="K12:K13"/>
    <mergeCell ref="B1:J1"/>
    <mergeCell ref="H2:J2"/>
    <mergeCell ref="K2:O6"/>
    <mergeCell ref="H3:J3"/>
    <mergeCell ref="I4:J4"/>
    <mergeCell ref="I5:J5"/>
    <mergeCell ref="I6:J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bDocDocumentDate xmlns="22c38831-c725-414d-963e-18bf47aa46b4" xsi:nil="true"/>
    <AtbDocReviewDate xmlns="22c38831-c725-414d-963e-18bf47aa46b4" xsi:nil="true"/>
    <ProtocolSum xmlns="1c36c07f-3e44-4683-872f-beb8d816a696" xsi:nil="true"/>
    <HistoryConverted xmlns="1c36c07f-3e44-4683-872f-beb8d816a696">true</HistoryConverted>
    <Template xmlns="1c36c07f-3e44-4683-872f-beb8d816a696" xsi:nil="true"/>
    <AtbDocConfirmationDate xmlns="1c36c07f-3e44-4683-872f-beb8d816a696" xsi:nil="true"/>
    <DocType xmlns="22c38831-c725-414d-963e-18bf47aa46b4">32</DocType>
    <Workflows_information xmlns="22c38831-c725-414d-963e-18bf47aa46b4">AppWf</Workflows_information>
    <UID xmlns="1c36c07f-3e44-4683-872f-beb8d816a696">ZJ0R</UID>
    <AtbDocChangingHistory xmlns="22c38831-c725-414d-963e-18bf47aa46b4" xsi:nil="true"/>
    <AtbDocOwner xmlns="22c38831-c725-414d-963e-18bf47aa46b4">
      <UserInfo>
        <DisplayName>Запорожец Виктория Валерьевна</DisplayName>
        <AccountId>269</AccountId>
        <AccountType/>
      </UserInfo>
    </AtbDocOwner>
    <AtbDocConfirmationWorkflowInstanceId xmlns="22c38831-c725-414d-963e-18bf47aa46b4" xsi:nil="true"/>
    <AtbDocReviewWorkflowInstanceId xmlns="22c38831-c725-414d-963e-18bf47aa46b4" xsi:nil="true"/>
    <WFUsersXML xmlns="1c36c07f-3e44-4683-872f-beb8d816a696" xsi:nil="true"/>
    <Category xmlns="1c36c07f-3e44-4683-872f-beb8d816a696">26</Category>
    <Responsibles xmlns="1c36c07f-3e44-4683-872f-beb8d816a696" xsi:nil="true"/>
    <AtbDocApprovalDate xmlns="22c38831-c725-414d-963e-18bf47aa46b4" xsi:nil="true"/>
    <AtbDocResponsible xmlns="22c38831-c725-414d-963e-18bf47aa46b4">
      <UserInfo>
        <DisplayName>Боева Анна Яковлевна</DisplayName>
        <AccountId>12480</AccountId>
        <AccountType/>
      </UserInfo>
      <UserInfo>
        <DisplayName>Жарикова Наталья Валентиновна</DisplayName>
        <AccountId>1773</AccountId>
        <AccountType/>
      </UserInfo>
      <UserInfo>
        <DisplayName>Степанова Ольга Геннадьевна</DisplayName>
        <AccountId>21807</AccountId>
        <AccountType/>
      </UserInfo>
      <UserInfo>
        <DisplayName>Запорожец Виктория Валерьевна</DisplayName>
        <AccountId>269</AccountId>
        <AccountType/>
      </UserInfo>
      <UserInfo>
        <DisplayName>Малышев Николай Валерьевич</DisplayName>
        <AccountId>18216</AccountId>
        <AccountType/>
      </UserInfo>
      <UserInfo>
        <DisplayName>Запорожец Виктория Валерьевна</DisplayName>
        <AccountId>269</AccountId>
        <AccountType/>
      </UserInfo>
    </AtbDocResponsible>
    <AtbDocApprovalWorkflowInstanceId xmlns="22c38831-c725-414d-963e-18bf47aa46b4">168550c4-62a0-4949-9ef3-1394434577be</AtbDocApprovalWorkflowInstanceId>
    <AtbDocAccessedUsers xmlns="22c38831-c725-414d-963e-18bf47aa46b4">
      <UserInfo>
        <DisplayName>Середа Виктория Викторовна</DisplayName>
        <AccountId>4923</AccountId>
        <AccountType/>
      </UserInfo>
      <UserInfo>
        <DisplayName>Мунгалова Евгения Владимировна</DisplayName>
        <AccountId>342</AccountId>
        <AccountType/>
      </UserInfo>
      <UserInfo>
        <DisplayName>Солдатов Максим Викторович</DisplayName>
        <AccountId>19854</AccountId>
        <AccountType/>
      </UserInfo>
      <UserInfo>
        <DisplayName>Королев Борис Анатольевич</DisplayName>
        <AccountId>23614</AccountId>
        <AccountType/>
      </UserInfo>
      <UserInfo>
        <DisplayName>Лашина Елена Константиновна</DisplayName>
        <AccountId>20261</AccountId>
        <AccountType/>
      </UserInfo>
      <UserInfo>
        <DisplayName>Свиридова Светлана Васильевна</DisplayName>
        <AccountId>12609</AccountId>
        <AccountType/>
      </UserInfo>
      <UserInfo>
        <DisplayName>Кабин Александр Геннадьевич</DisplayName>
        <AccountId>15323</AccountId>
        <AccountType/>
      </UserInfo>
      <UserInfo>
        <DisplayName>Толмачева Юлия Викторовна</DisplayName>
        <AccountId>2244</AccountId>
        <AccountType/>
      </UserInfo>
      <UserInfo>
        <DisplayName>Владельщиков Юрий Петрович</DisplayName>
        <AccountId>22886</AccountId>
        <AccountType/>
      </UserInfo>
      <UserInfo>
        <DisplayName>Багнюков Павел Анатольевич</DisplayName>
        <AccountId>2398</AccountId>
        <AccountType/>
      </UserInfo>
      <UserInfo>
        <DisplayName>Цветков Сергей Валентинович</DisplayName>
        <AccountId>22131</AccountId>
        <AccountType/>
      </UserInfo>
      <UserInfo>
        <DisplayName>Пензина Анастасия Владимировна</DisplayName>
        <AccountId>17831</AccountId>
        <AccountType/>
      </UserInfo>
      <UserInfo>
        <DisplayName>Скляров Сергей Викторович</DisplayName>
        <AccountId>1846</AccountId>
        <AccountType/>
      </UserInfo>
      <UserInfo>
        <DisplayName>Апполонов Павел Сергеевич</DisplayName>
        <AccountId>21815</AccountId>
        <AccountType/>
      </UserInfo>
      <UserInfo>
        <DisplayName>Гришкевич Алексей Александрович</DisplayName>
        <AccountId>19467</AccountId>
        <AccountType/>
      </UserInfo>
      <UserInfo>
        <DisplayName>Корнейчук Петр Иванович</DisplayName>
        <AccountId>21506</AccountId>
        <AccountType/>
      </UserInfo>
      <UserInfo>
        <DisplayName>Лашина Елена Константиновна</DisplayName>
        <AccountId>20261</AccountId>
        <AccountType/>
      </UserInfo>
    </AtbDocAccessedUsers>
    <CustomDocStatus xmlns="1c36c07f-3e44-4683-872f-beb8d816a696" xsi:nil="true"/>
    <PropertiesDefined xmlns="1c36c07f-3e44-4683-872f-beb8d816a696">true</PropertiesDefined>
    <_dlc_DocIdPersistId xmlns="b6412e2d-9968-45c6-8848-afe6ab129070">false</_dlc_DocIdPersis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 АТБ" ma:contentTypeID="0x01010060B859AFDCF9A246BA988B338D626FE4007A6C7E5D8E5C474C8FEE48FDF2D24035" ma:contentTypeVersion="201" ma:contentTypeDescription="Создание документа." ma:contentTypeScope="" ma:versionID="4a8cec92a4a6a13bb0d87c5832fdbf63">
  <xsd:schema xmlns:xsd="http://www.w3.org/2001/XMLSchema" xmlns:xs="http://www.w3.org/2001/XMLSchema" xmlns:p="http://schemas.microsoft.com/office/2006/metadata/properties" xmlns:ns2="22c38831-c725-414d-963e-18bf47aa46b4" xmlns:ns3="b6412e2d-9968-45c6-8848-afe6ab129070" xmlns:ns4="1c36c07f-3e44-4683-872f-beb8d816a696" targetNamespace="http://schemas.microsoft.com/office/2006/metadata/properties" ma:root="true" ma:fieldsID="aea1f92e0f96851842b6e3161b87580d" ns2:_="" ns3:_="" ns4:_="">
    <xsd:import namespace="22c38831-c725-414d-963e-18bf47aa46b4"/>
    <xsd:import namespace="b6412e2d-9968-45c6-8848-afe6ab129070"/>
    <xsd:import namespace="1c36c07f-3e44-4683-872f-beb8d816a696"/>
    <xsd:element name="properties">
      <xsd:complexType>
        <xsd:sequence>
          <xsd:element name="documentManagement">
            <xsd:complexType>
              <xsd:all>
                <xsd:element ref="ns2:AtbDocChangingHistory" minOccurs="0"/>
                <xsd:element ref="ns2:AtbDocResponsible" minOccurs="0"/>
                <xsd:element ref="ns2:AtbDocAccessedUsers" minOccurs="0"/>
                <xsd:element ref="ns3:_dlc_DocId" minOccurs="0"/>
                <xsd:element ref="ns3:_dlc_DocIdUrl" minOccurs="0"/>
                <xsd:element ref="ns3:_dlc_DocIdPersistId" minOccurs="0"/>
                <xsd:element ref="ns2:AtbDocOwner" minOccurs="0"/>
                <xsd:element ref="ns2:AtbDocDocumentDate" minOccurs="0"/>
                <xsd:element ref="ns2:AtbDocReviewWorkflowInstanceId" minOccurs="0"/>
                <xsd:element ref="ns2:AtbDocApprovalWorkflowInstanceId" minOccurs="0"/>
                <xsd:element ref="ns2:AtbDocReviewDate" minOccurs="0"/>
                <xsd:element ref="ns2:AtbDocApprovalDate" minOccurs="0"/>
                <xsd:element ref="ns2:DocType" minOccurs="0"/>
                <xsd:element ref="ns2:DocType_x003a_Название" minOccurs="0"/>
                <xsd:element ref="ns2:Workflows_information" minOccurs="0"/>
                <xsd:element ref="ns4:WFUsersXML" minOccurs="0"/>
                <xsd:element ref="ns2:AtbDocConfirmationWorkflowInstanceId" minOccurs="0"/>
                <xsd:element ref="ns4:Category" minOccurs="0"/>
                <xsd:element ref="ns4:UID" minOccurs="0"/>
                <xsd:element ref="ns4:Template" minOccurs="0"/>
                <xsd:element ref="ns4:HistoryConverted" minOccurs="0"/>
                <xsd:element ref="ns4:Responsibles" minOccurs="0"/>
                <xsd:element ref="ns4:CustomDocStatus" minOccurs="0"/>
                <xsd:element ref="ns4:ProtocolSum" minOccurs="0"/>
                <xsd:element ref="ns4:PropertiesDefined" minOccurs="0"/>
                <xsd:element ref="ns4:AtbDocConfirm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38831-c725-414d-963e-18bf47aa46b4" elementFormDefault="qualified">
    <xsd:import namespace="http://schemas.microsoft.com/office/2006/documentManagement/types"/>
    <xsd:import namespace="http://schemas.microsoft.com/office/infopath/2007/PartnerControls"/>
    <xsd:element name="AtbDocChangingHistory" ma:index="2" nillable="true" ma:displayName="История изменений" ma:hidden="true" ma:internalName="AtbDocChangingHistory" ma:readOnly="false">
      <xsd:simpleType>
        <xsd:restriction base="dms:Note"/>
      </xsd:simpleType>
    </xsd:element>
    <xsd:element name="AtbDocResponsible" ma:index="3" nillable="true" ma:displayName="Текущий ответственный" ma:hidden="true" ma:SearchPeopleOnly="false" ma:SharePointGroup="0" ma:internalName="AtbDocResponsib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bDocAccessedUsers" ma:index="9" nillable="true" ma:displayName="Пользователи имевшие доступ к документу" ma:hidden="true" ma:SharePointGroup="0" ma:internalName="AtbDocAccessedUsers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bDocOwner" ma:index="14" nillable="true" ma:displayName="Владелец документа" ma:description="" ma:hidden="true" ma:indexed="true" ma:list="UserInfo" ma:SharePointGroup="0" ma:internalName="AtbDoc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bDocDocumentDate" ma:index="15" nillable="true" ma:displayName="Дата документа" ma:default="[today]" ma:format="DateOnly" ma:hidden="true" ma:internalName="AtbDocDocumentDate" ma:readOnly="false">
      <xsd:simpleType>
        <xsd:restriction base="dms:DateTime"/>
      </xsd:simpleType>
    </xsd:element>
    <xsd:element name="AtbDocReviewWorkflowInstanceId" ma:index="18" nillable="true" ma:displayName="AtbDocReviewWorkflowInstanceId" ma:description="Поле хранит ИД последнего запущенного WF рецензирования. Нужно для открытия окна статуса WF с кнопки на ленте." ma:hidden="true" ma:internalName="AtbDocReviewWorkflowInstanceId" ma:readOnly="false">
      <xsd:simpleType>
        <xsd:restriction base="dms:Text">
          <xsd:maxLength value="255"/>
        </xsd:restriction>
      </xsd:simpleType>
    </xsd:element>
    <xsd:element name="AtbDocApprovalWorkflowInstanceId" ma:index="19" nillable="true" ma:displayName="AtbDocApprovalWorkflowInstanceId" ma:description="Поле хранит ИД последнего запущенного WF согласования. Нужно для открытия окна статуса WF с кнопки на ленте." ma:hidden="true" ma:internalName="AtbDocApprovalWorkflowInstanceId" ma:readOnly="false">
      <xsd:simpleType>
        <xsd:restriction base="dms:Text">
          <xsd:maxLength value="255"/>
        </xsd:restriction>
      </xsd:simpleType>
    </xsd:element>
    <xsd:element name="AtbDocReviewDate" ma:index="20" nillable="true" ma:displayName="Дата рецензирования" ma:format="DateOnly" ma:hidden="true" ma:internalName="AtbDocReviewDate" ma:readOnly="false">
      <xsd:simpleType>
        <xsd:restriction base="dms:DateTime"/>
      </xsd:simpleType>
    </xsd:element>
    <xsd:element name="AtbDocApprovalDate" ma:index="21" nillable="true" ma:displayName="Дата согласования" ma:format="DateOnly" ma:hidden="true" ma:internalName="AtbDocApprovalDate" ma:readOnly="false">
      <xsd:simpleType>
        <xsd:restriction base="dms:DateTime"/>
      </xsd:simpleType>
    </xsd:element>
    <xsd:element name="DocType" ma:index="22" nillable="true" ma:displayName="Тип документа" ma:hidden="true" ma:indexed="true" ma:list="{50d0681e-dd56-4133-b444-95ca29e88ab1}" ma:internalName="DocType" ma:readOnly="false" ma:showField="LinkTitleNoMenu" ma:web="22c38831-c725-414d-963e-18bf47aa46b4">
      <xsd:simpleType>
        <xsd:restriction base="dms:Lookup"/>
      </xsd:simpleType>
    </xsd:element>
    <xsd:element name="DocType_x003a_Название" ma:index="23" nillable="true" ma:displayName="DocType:Название" ma:list="{50d0681e-dd56-4133-b444-95ca29e88ab1}" ma:internalName="DocType_x003A__x041d__x0430__x0437__x0432__x0430__x043d__x0438__x0435_" ma:readOnly="true" ma:showField="Title" ma:web="22c38831-c725-414d-963e-18bf47aa46b4">
      <xsd:simpleType>
        <xsd:restriction base="dms:Lookup"/>
      </xsd:simpleType>
    </xsd:element>
    <xsd:element name="Workflows_information" ma:index="24" nillable="true" ma:displayName="Workflows_information" ma:description="Хранит название последнего запущенного рабочего процесса" ma:hidden="true" ma:internalName="Workflows_information" ma:readOnly="false">
      <xsd:simpleType>
        <xsd:restriction base="dms:Text">
          <xsd:maxLength value="255"/>
        </xsd:restriction>
      </xsd:simpleType>
    </xsd:element>
    <xsd:element name="AtbDocConfirmationWorkflowInstanceId" ma:index="30" nillable="true" ma:displayName="AtbDocConfirmationWorkflowInstanceId" ma:hidden="true" ma:internalName="AtbDocConfirmationWorkflowInstance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12e2d-9968-45c6-8848-afe6ab129070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2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6c07f-3e44-4683-872f-beb8d816a696" elementFormDefault="qualified">
    <xsd:import namespace="http://schemas.microsoft.com/office/2006/documentManagement/types"/>
    <xsd:import namespace="http://schemas.microsoft.com/office/infopath/2007/PartnerControls"/>
    <xsd:element name="WFUsersXML" ma:index="26" nillable="true" ma:displayName="WFUsersXML" ma:hidden="true" ma:internalName="WFUsersXML" ma:readOnly="false">
      <xsd:simpleType>
        <xsd:restriction base="dms:Note"/>
      </xsd:simpleType>
    </xsd:element>
    <xsd:element name="Category" ma:index="31" nillable="true" ma:displayName="Категория" ma:description="Хранит категорию документа. Подтягивается из списка категорий." ma:hidden="true" ma:list="{cbd27f88-df64-4cdc-90d2-75049cd3e9e3}" ma:internalName="Category" ma:readOnly="false" ma:showField="Title" ma:web="{22C38831-C725-414D-963E-18BF47AA46B4}">
      <xsd:simpleType>
        <xsd:restriction base="dms:Lookup"/>
      </xsd:simpleType>
    </xsd:element>
    <xsd:element name="UID" ma:index="32" nillable="true" ma:displayName="UID" ma:hidden="true" ma:indexed="true" ma:internalName="UID" ma:readOnly="false">
      <xsd:simpleType>
        <xsd:restriction base="dms:Text">
          <xsd:maxLength value="255"/>
        </xsd:restriction>
      </xsd:simpleType>
    </xsd:element>
    <xsd:element name="Template" ma:index="33" nillable="true" ma:displayName="Шаблон" ma:indexed="true" ma:list="{eac19880-8dd9-44eb-9840-69486e502203}" ma:internalName="Template" ma:showField="Title">
      <xsd:simpleType>
        <xsd:restriction base="dms:Lookup"/>
      </xsd:simpleType>
    </xsd:element>
    <xsd:element name="HistoryConverted" ma:index="34" nillable="true" ma:displayName="История конвертирована в XML" ma:default="1" ma:internalName="HistoryConverted">
      <xsd:simpleType>
        <xsd:restriction base="dms:Boolean"/>
      </xsd:simpleType>
    </xsd:element>
    <xsd:element name="Responsibles" ma:index="35" nillable="true" ma:displayName="Ответственные" ma:list="{2439e843-6fb2-4009-82eb-d5f65966d5e0}" ma:internalName="Responsibles" ma:showField="Responsibles">
      <xsd:simpleType>
        <xsd:restriction base="dms:Lookup"/>
      </xsd:simpleType>
    </xsd:element>
    <xsd:element name="CustomDocStatus" ma:index="36" nillable="true" ma:displayName="Статус документа" ma:list="{2439e843-6fb2-4009-82eb-d5f65966d5e0}" ma:internalName="CustomDocStatus" ma:showField="CustomDocStatus">
      <xsd:simpleType>
        <xsd:restriction base="dms:Lookup"/>
      </xsd:simpleType>
    </xsd:element>
    <xsd:element name="ProtocolSum" ma:index="38" nillable="true" ma:displayName="Сумма протокола" ma:LCID="1049" ma:internalName="ProtocolSum">
      <xsd:simpleType>
        <xsd:restriction base="dms:Currency"/>
      </xsd:simpleType>
    </xsd:element>
    <xsd:element name="PropertiesDefined" ma:index="39" nillable="true" ma:displayName="Свойства определены" ma:default="0" ma:internalName="PropertiesDefined">
      <xsd:simpleType>
        <xsd:restriction base="dms:Boolean"/>
      </xsd:simpleType>
    </xsd:element>
    <xsd:element name="AtbDocConfirmationDate" ma:index="40" nillable="true" ma:displayName="Дата утверждения" ma:format="DateTime" ma:internalName="AtbDocConfirmation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Тип контента"/>
        <xsd:element ref="dc:title" minOccurs="0" maxOccurs="1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F77F20-8411-4193-8090-ECE4EA49C6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54E60E9-3ACA-4F41-AE25-5821E71B25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F27729-8D81-45A3-A50B-4045F6C3568E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22c38831-c725-414d-963e-18bf47aa46b4"/>
    <ds:schemaRef ds:uri="http://schemas.microsoft.com/office/2006/metadata/properties"/>
    <ds:schemaRef ds:uri="http://schemas.openxmlformats.org/package/2006/metadata/core-properties"/>
    <ds:schemaRef ds:uri="1c36c07f-3e44-4683-872f-beb8d816a696"/>
    <ds:schemaRef ds:uri="b6412e2d-9968-45c6-8848-afe6ab129070"/>
  </ds:schemaRefs>
</ds:datastoreItem>
</file>

<file path=customXml/itemProps4.xml><?xml version="1.0" encoding="utf-8"?>
<ds:datastoreItem xmlns:ds="http://schemas.openxmlformats.org/officeDocument/2006/customXml" ds:itemID="{D8B8F068-5370-4986-80D9-95B2E3FE8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38831-c725-414d-963e-18bf47aa46b4"/>
    <ds:schemaRef ds:uri="b6412e2d-9968-45c6-8848-afe6ab129070"/>
    <ds:schemaRef ds:uri="1c36c07f-3e44-4683-872f-beb8d816a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Требование к участникам</vt:lpstr>
      <vt:lpstr>Опыт</vt:lpstr>
      <vt:lpstr>Магадан, ЧАО</vt:lpstr>
    </vt:vector>
  </TitlesOfParts>
  <Company>Asian Pasfic Bank 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Баля Евгений Владимирович</dc:creator>
  <cp:lastModifiedBy>Шатрова Виктория Викторовна</cp:lastModifiedBy>
  <dcterms:created xsi:type="dcterms:W3CDTF">2022-07-19T07:15:17Z</dcterms:created>
  <dcterms:modified xsi:type="dcterms:W3CDTF">2025-02-04T05:41:35Z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0x01010060B859AFDCF9A246BA988B338D626FE4007A6C7E5D8E5C474C8FEE48FDF2D24035</vt:lpwstr>
  </property>
  <property fmtid="{D5CDD505-2E9C-101B-9397-08002B2CF9AE}" pid="3" name="LetterSent">
    <vt:bool>false</vt:bool>
  </property>
  <property fmtid="{D5CDD505-2E9C-101B-9397-08002B2CF9AE}" pid="4" name="BillApp_AtbDocBillApprovalWorkflowInstanceId">
    <vt:lpwstr/>
  </property>
  <property fmtid="{D5CDD505-2E9C-101B-9397-08002B2CF9AE}" pid="5" name="PaymentComment">
    <vt:lpwstr/>
  </property>
  <property fmtid="{D5CDD505-2E9C-101B-9397-08002B2CF9AE}" pid="6" name="Payment">
    <vt:lpwstr/>
  </property>
  <property fmtid="{D5CDD505-2E9C-101B-9397-08002B2CF9AE}" pid="7" name="AdvertisingCompanyTitle">
    <vt:lpwstr/>
  </property>
  <property fmtid="{D5CDD505-2E9C-101B-9397-08002B2CF9AE}" pid="8" name="BillApp_InitialRepeaterItems">
    <vt:lpwstr/>
  </property>
  <property fmtid="{D5CDD505-2E9C-101B-9397-08002B2CF9AE}" pid="9" name="BillApp_FuncDep_String">
    <vt:lpwstr/>
  </property>
  <property fmtid="{D5CDD505-2E9C-101B-9397-08002B2CF9AE}" pid="10" name="BillApp_NumOfDep">
    <vt:lpwstr/>
  </property>
  <property fmtid="{D5CDD505-2E9C-101B-9397-08002B2CF9AE}" pid="11" name="RejectComment">
    <vt:lpwstr/>
  </property>
</Properties>
</file>