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evbrinaIS\Desktop\Объекты\Энергетики\"/>
    </mc:Choice>
  </mc:AlternateContent>
  <bookViews>
    <workbookView xWindow="0" yWindow="0" windowWidth="19410" windowHeight="14235"/>
  </bookViews>
  <sheets>
    <sheet name="Лист" sheetId="2" r:id="rId1"/>
  </sheets>
  <definedNames>
    <definedName name="_xlnm.Print_Area" localSheetId="0">Лист!$A$1:$I$70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2" i="2" l="1"/>
  <c r="G46" i="2" l="1"/>
  <c r="G23" i="2"/>
  <c r="G15" i="2"/>
</calcChain>
</file>

<file path=xl/sharedStrings.xml><?xml version="1.0" encoding="utf-8"?>
<sst xmlns="http://schemas.openxmlformats.org/spreadsheetml/2006/main" count="197" uniqueCount="157">
  <si>
    <t>ДЕФЕКТНАЯ ВЕДОМОСТЬ</t>
  </si>
  <si>
    <t>(наименование и инвентарный номер объекта, категория ремонта)</t>
  </si>
  <si>
    <t>№ пп</t>
  </si>
  <si>
    <t>Наименование составной части и дефекта</t>
  </si>
  <si>
    <t xml:space="preserve">Объем повреждений (дефектов) </t>
  </si>
  <si>
    <t>ЕИ</t>
  </si>
  <si>
    <t>Состав работ по устранению дефектов</t>
  </si>
  <si>
    <t>№ материала</t>
  </si>
  <si>
    <t>Объем работ</t>
  </si>
  <si>
    <t>Примечание</t>
  </si>
  <si>
    <t>УТВЕРЖДАЮ</t>
  </si>
  <si>
    <t xml:space="preserve">Командировочные расходы </t>
  </si>
  <si>
    <t xml:space="preserve">Проживание рабочих </t>
  </si>
  <si>
    <t>Непредвиденные работы и затраты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</si>
  <si>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</si>
  <si>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</si>
  <si>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</si>
  <si>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</si>
  <si>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</si>
  <si>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</si>
  <si>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</si>
  <si>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</si>
  <si>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</si>
  <si>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1.1</t>
  </si>
  <si>
    <t>1.2</t>
  </si>
  <si>
    <t>Зимнее удорожание</t>
  </si>
  <si>
    <t>Определяются расчетом в зависимости от нормативной трудоемкости не более 400 руб/сутки на человека (ТЗ+ТЗМ)/t*400,  где t -  продолжительность рабочего времени  с подтверждением фактических затрат</t>
  </si>
  <si>
    <t>В зависимости от нормативной трудоемкости (ТЗ+ТЗМ)/t*Рсут, где t -  продолжнительность рабочего времени; Рсут - размер суточных в зависимости от стоимости ремонтных работ до начисления лимитированных затрат: до 1 млн.₽ - 550 ₽ в сутки;свыше 1 млн. ₽ до 5 млн.₽ - 600 ₽ в сутки; свыше 5 млн. ₽  - 650 ₽ в сутки с подтверждением фактических затрат</t>
  </si>
  <si>
    <t>Технический директор АО "Дальтрансуголь"</t>
  </si>
  <si>
    <t xml:space="preserve">              _________________________Березнев М.В.</t>
  </si>
  <si>
    <t>Методика определения дополнительных затрат при производстве работ в зимнее время по приказу Минстроя России № 325/пр от 25.05.2021г. Принимаются только в зимний период времени (26.X - 15.IV) для V температурной зоны</t>
  </si>
  <si>
    <t>Накладные расходы на СМР по видам работ от ФОТ (согласно приказов 812/пр, 636/пр и 611/пр для районов, приравненных к районам Крайнего Севера)</t>
  </si>
  <si>
    <t>Сметная прибыль на СМР по видам работ от ФОТ (согласно приказов 774/пр и 317/пр для районов, приравненных к районам Крайнего Севера)</t>
  </si>
  <si>
    <t xml:space="preserve">Проверил: Начальник ОКС </t>
  </si>
  <si>
    <t>Калабина Д.А.</t>
  </si>
  <si>
    <t xml:space="preserve">        Начальник отдела экономической 
        безопасности  </t>
  </si>
  <si>
    <t>Ниязов В.А.</t>
  </si>
  <si>
    <t>Перевозка мусора осуществляется до полигона бытовых отходов в г. Советская Гавань автомобилями-самосвалами грузоподъемностью до 15 т на расстояние 35 км по усовершенствованному покрытию</t>
  </si>
  <si>
    <t>"_____"__________________ 2024 г.</t>
  </si>
  <si>
    <t>10</t>
  </si>
  <si>
    <t xml:space="preserve">Индекс-дефлятор </t>
  </si>
  <si>
    <t>Код субъекта РФ, на территории которого находиться объект строительства - 27. Хабаровский край</t>
  </si>
  <si>
    <t>Подрайон, ценовая зона в составе основного региона (субъект РФ)  - 2. Ванинский район, центр ЦЗ - г. Комсомольск-на-Амуре (удаленность составляет 512 км)</t>
  </si>
  <si>
    <t>Определение стоимости материальных ресурсов, машин, затрат труда (рабочих и машинистов) - прямые текущие цены из ФГИС ЦС https://fgiscs.minstroyrf.ru/prices, в случае отсутствия данных во ФГИС ЦС допускается их определение на основании сбора основании сбора информации о текущих ценах (конъюктурный анализ)</t>
  </si>
  <si>
    <t>Перевозка рабочих на расстояние свыше 3 км - не более 2,5 % от СМР</t>
  </si>
  <si>
    <t xml:space="preserve">по данным МЭК России строка "Транспорт, вкл. трубопроводный" из расчета на </t>
  </si>
  <si>
    <t>Кд =∑д.с. /∑с.с.</t>
  </si>
  <si>
    <t>Коэффициент достижения цены договора  (Кд). Коэффициент начисляется к итогу расчетов (с учетом  непредвиденных), до начисления НДС и равен отношению суммы договора на итоговую сметную стоимость. Иные коэффициенты, не указанные в настоящем разделе, не применяются, все остальные потребности Подрядчика отражаются в договорном коэффициенте.</t>
  </si>
  <si>
    <t>Корректировка стоимости материалов внутри 2ой ценовой зоны осуществляется перевозкой тоннажа необходимых материалов разделенных на классы груза из г. Комсомольск-на-Амуре бортовым автомобилем 20 т на расстояние 512 км по усовершенствованному покрытию</t>
  </si>
  <si>
    <t>Локальные сметные расчеты (сметы) составляются ресурсно-индексным методом (РИМ) с применением сметных норм ФСНБ-2022 и индексов в актуальной редакции</t>
  </si>
  <si>
    <t>11</t>
  </si>
  <si>
    <t>12</t>
  </si>
  <si>
    <t>13</t>
  </si>
  <si>
    <t>14</t>
  </si>
  <si>
    <t>15</t>
  </si>
  <si>
    <t>16</t>
  </si>
  <si>
    <t>17</t>
  </si>
  <si>
    <t>1.3</t>
  </si>
  <si>
    <t>1.4</t>
  </si>
  <si>
    <t>1.5</t>
  </si>
  <si>
    <t>1.6</t>
  </si>
  <si>
    <t>Требования по ценообразованию</t>
  </si>
  <si>
    <t>Расчет за фактически выполненные работы  (на основании распоряжения заказчика), но не более 2% по объектам непроизводственного назначения, 3% по объектам производственного назначения</t>
  </si>
  <si>
    <t>Коэффициенты, учитывающие усложняющие факторы и условия производства работ следует принимать из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 (согласно приказу Минстроя России от 4 августа 2020 года № 421/пр, в редакции приказа Минстроя России от 7 июля 2022 года № 557/пр) на основании ДВ; к сметам должны прикладываться листы конъюктурного анализа на материалы стоимость которых включена в смету по прайс-листам.</t>
  </si>
  <si>
    <t>Подготовил: специалист ОКС</t>
  </si>
  <si>
    <t>Енаки А.В.</t>
  </si>
  <si>
    <t>м2</t>
  </si>
  <si>
    <r>
      <t>м</t>
    </r>
    <r>
      <rPr>
        <vertAlign val="superscript"/>
        <sz val="14"/>
        <rFont val="Times New Roman"/>
        <family val="1"/>
        <charset val="204"/>
      </rPr>
      <t>2</t>
    </r>
  </si>
  <si>
    <t>Очистка щетками бетонного покрытия пола на глубину до 10 мм</t>
  </si>
  <si>
    <t xml:space="preserve">Отсутствует напольное покрытие, частично разобран пол </t>
  </si>
  <si>
    <t xml:space="preserve">Демнтаж досок настила пола </t>
  </si>
  <si>
    <t xml:space="preserve">Демонтаж керамогранитной плитки </t>
  </si>
  <si>
    <t xml:space="preserve">Демонтаж лаг </t>
  </si>
  <si>
    <t>т</t>
  </si>
  <si>
    <t>Бетонконтакт Церезит CT19, расход 0,2 кг/м²</t>
  </si>
  <si>
    <t>Огрунтовка поверхности пола в 2 слоя</t>
  </si>
  <si>
    <t>Подливка пола нивелирующим составом, толщина 4,5 мм</t>
  </si>
  <si>
    <r>
      <t>м</t>
    </r>
    <r>
      <rPr>
        <vertAlign val="superscript"/>
        <sz val="14"/>
        <rFont val="Times New Roman"/>
        <family val="1"/>
        <charset val="204"/>
      </rPr>
      <t>3</t>
    </r>
  </si>
  <si>
    <t>Устройство лаг пола из доски лиственных пород</t>
  </si>
  <si>
    <t xml:space="preserve">Монтаж пароизоляции </t>
  </si>
  <si>
    <t xml:space="preserve">Монтаж утеплителя </t>
  </si>
  <si>
    <t>Пеноплекс толщиной 100 мм</t>
  </si>
  <si>
    <t xml:space="preserve">Устройство дощатого настила </t>
  </si>
  <si>
    <t xml:space="preserve">Монтаж фанеры </t>
  </si>
  <si>
    <t>Монтаж плинтуса ПВХ</t>
  </si>
  <si>
    <t>м</t>
  </si>
  <si>
    <t xml:space="preserve">Монтаж напольного покрытия из керамогранита </t>
  </si>
  <si>
    <t xml:space="preserve">Материал старогодний </t>
  </si>
  <si>
    <t xml:space="preserve">Герметизация углов и примыканий герметиком 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</si>
  <si>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</si>
  <si>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</si>
  <si>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</si>
  <si>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</si>
  <si>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</si>
  <si>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</si>
  <si>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</si>
  <si>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</si>
  <si>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</si>
  <si>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</si>
  <si>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</si>
  <si>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Раздел 1. Напольное покрытие</t>
  </si>
  <si>
    <t xml:space="preserve">Раздел 2. Перегородки </t>
  </si>
  <si>
    <t xml:space="preserve">Коррозия металлического каркаса перегородки </t>
  </si>
  <si>
    <t xml:space="preserve">Демонтаж обшивки стен из ГВЛ </t>
  </si>
  <si>
    <t>Демонтаж подвесного реечного потолка</t>
  </si>
  <si>
    <t xml:space="preserve">Обшивка стен листами ГВЛв (со стороны раздевалки) </t>
  </si>
  <si>
    <t>Обшивка стен аквапанелями (со стороны душевой)</t>
  </si>
  <si>
    <t xml:space="preserve">Облицовка стен композитными панелями на клею с соединительными вставками </t>
  </si>
  <si>
    <t xml:space="preserve">Монтаж реечного потолка 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</si>
  <si>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</si>
  <si>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</si>
  <si>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</si>
  <si>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</si>
  <si>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</si>
  <si>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</si>
  <si>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</si>
  <si>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</si>
  <si>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</si>
  <si>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 xml:space="preserve">Демонтаж дверного блока </t>
  </si>
  <si>
    <t>Раздел 3. Дверной проем</t>
  </si>
  <si>
    <t>3.1</t>
  </si>
  <si>
    <t>3.2</t>
  </si>
  <si>
    <t>3.3</t>
  </si>
  <si>
    <t>3.4</t>
  </si>
  <si>
    <t>Пароизоляция Axton</t>
  </si>
  <si>
    <t>Герметик силиконовый Kudo Praktik санитарный нейтральный прозрачный 260 мл</t>
  </si>
  <si>
    <t>С сохранением материала для обратного устройства подвесного реечного потолка</t>
  </si>
  <si>
    <t>Лист ГВЛв 1200х2500 - 3 шт</t>
  </si>
  <si>
    <t xml:space="preserve">Разбухание дверного полотна </t>
  </si>
  <si>
    <t xml:space="preserve">26,64 кг - ГВЛ, 45,75 кг - стартовый профиль </t>
  </si>
  <si>
    <t>Доска 50х150 мм</t>
  </si>
  <si>
    <t>Монтаж каркаса из стоечного профиля</t>
  </si>
  <si>
    <t>Демонтаж металлического каркаса из стоечного профиля 40х100</t>
  </si>
  <si>
    <t>Монтаж перегородки из стоечного профиля</t>
  </si>
  <si>
    <t>Профиль стоечный 150х50 - 9,6 м
Пеноплекс 100 мм - 1,89 кв.м
*Уточнить объем после демонтажа дверного блока</t>
  </si>
  <si>
    <t xml:space="preserve">Обшивка стен листами ГВЛ с двух сторон </t>
  </si>
  <si>
    <t>ГВЛ 1200х2500 - 2 шт
*Уточнить объем после демонтажа дверного блока</t>
  </si>
  <si>
    <t>Наливной пол Vetonit 4100 20 кг, расход 1,6кг/м² при тольщине слоя 1 мм</t>
  </si>
  <si>
    <t>Ремонтные работы в помещениях 24, 26 Административно-бытового комплекса (инв. №8100-800000031606-0000)</t>
  </si>
  <si>
    <t>Гидроизоляция Knauf Флэхендихт эластичная бесшовная, расход на 1 слой 1,05 кг/кв.м
Лента гидроизоляционная SmartFix силиконовая 25 мм - 9 м</t>
  </si>
  <si>
    <t>Устройство гидроизоляции пола/стен в 2 слоя с проклейкой гидроизоляционной лентой стыков , углов</t>
  </si>
  <si>
    <t>Фнера влагостойкая шлифованная (береза) толщиной 18 мм, сорт 3</t>
  </si>
  <si>
    <t>Доски 50х150 мм</t>
  </si>
  <si>
    <r>
      <t xml:space="preserve">Лаги 50х150 мм длиной 2,7 м - </t>
    </r>
    <r>
      <rPr>
        <i/>
        <sz val="14"/>
        <color rgb="FFFF0000"/>
        <rFont val="Times New Roman"/>
        <family val="1"/>
        <charset val="204"/>
      </rPr>
      <t>7 шт</t>
    </r>
    <r>
      <rPr>
        <i/>
        <sz val="14"/>
        <rFont val="Times New Roman"/>
        <family val="1"/>
        <charset val="204"/>
      </rPr>
      <t xml:space="preserve">
Шаг 400 мм</t>
    </r>
  </si>
  <si>
    <r>
      <rPr>
        <i/>
        <sz val="14"/>
        <rFont val="Times New Roman"/>
        <family val="1"/>
        <charset val="204"/>
      </rPr>
      <t xml:space="preserve">Лаги 50х150 мм длиной 2,7 м - </t>
    </r>
    <r>
      <rPr>
        <i/>
        <sz val="14"/>
        <color rgb="FFFF0000"/>
        <rFont val="Times New Roman"/>
        <family val="1"/>
        <charset val="204"/>
      </rPr>
      <t>7 шт</t>
    </r>
  </si>
  <si>
    <r>
      <rPr>
        <i/>
        <strike/>
        <sz val="14"/>
        <rFont val="Times New Roman"/>
        <family val="1"/>
        <charset val="204"/>
      </rPr>
      <t>Частично материал старогодний - 2,88 кв.м.</t>
    </r>
    <r>
      <rPr>
        <i/>
        <sz val="14"/>
        <rFont val="Times New Roman"/>
        <family val="1"/>
        <charset val="204"/>
      </rPr>
      <t xml:space="preserve">
Доска 50х150 мм -</t>
    </r>
    <r>
      <rPr>
        <i/>
        <sz val="14"/>
        <color rgb="FFFF0000"/>
        <rFont val="Times New Roman"/>
        <family val="1"/>
        <charset val="204"/>
      </rPr>
      <t xml:space="preserve"> 76,1 м</t>
    </r>
  </si>
  <si>
    <r>
      <t xml:space="preserve">Устройство покрытия пола из линолеума </t>
    </r>
    <r>
      <rPr>
        <sz val="14"/>
        <color rgb="FFFF0000"/>
        <rFont val="Times New Roman"/>
        <family val="1"/>
        <charset val="204"/>
      </rPr>
      <t xml:space="preserve">с установкой порожков </t>
    </r>
  </si>
  <si>
    <r>
      <t xml:space="preserve">Линолеум 42-43 класса, цвет согласовать с Заказчиком, </t>
    </r>
    <r>
      <rPr>
        <i/>
        <strike/>
        <sz val="14"/>
        <color rgb="FFFF0000"/>
        <rFont val="Times New Roman"/>
        <family val="1"/>
        <charset val="204"/>
      </rPr>
      <t>шов выполнить сваркой</t>
    </r>
    <r>
      <rPr>
        <i/>
        <sz val="14"/>
        <color rgb="FFFF0000"/>
        <rFont val="Times New Roman"/>
        <family val="1"/>
        <charset val="204"/>
      </rPr>
      <t>, Порог одноуровневый (стык) Artens 30x900 мм в цвет линолеума - 4 шт</t>
    </r>
  </si>
  <si>
    <r>
      <t xml:space="preserve">Аквапанель </t>
    </r>
    <r>
      <rPr>
        <i/>
        <sz val="14"/>
        <color rgb="FFFF0000"/>
        <rFont val="Times New Roman"/>
        <family val="1"/>
        <charset val="204"/>
      </rPr>
      <t xml:space="preserve">8 мм </t>
    </r>
    <r>
      <rPr>
        <i/>
        <sz val="14"/>
        <rFont val="Times New Roman"/>
        <family val="1"/>
        <charset val="204"/>
      </rPr>
      <t>1200х2400 - 2 шт</t>
    </r>
  </si>
  <si>
    <r>
      <t xml:space="preserve">Профиль стоечный 40х100 мм
Пеноплекс 50 мм - 8 кв.м
</t>
    </r>
    <r>
      <rPr>
        <i/>
        <sz val="14"/>
        <color rgb="FFFF0000"/>
        <rFont val="Times New Roman"/>
        <family val="1"/>
        <charset val="204"/>
      </rPr>
      <t>Лента-герметик Никобенд шириной 100 мм - 10 м</t>
    </r>
  </si>
  <si>
    <t xml:space="preserve">Условия выполнения работ: стесненные условия с остановкой рабочего процесса </t>
  </si>
  <si>
    <t>Вывоз мусора на расстояние до 35 км</t>
  </si>
  <si>
    <t>Плинтус ПВХ высотой 48 мм, заглушки 4 шт, внутренний уголок - 8 шт, внешний уголок - 4 шт, соединители - 6 шт</t>
  </si>
  <si>
    <t>Плитка керамогранитная 400х400х8 мм - 8 шт, цвет аналогичный существующей</t>
  </si>
  <si>
    <r>
      <rPr>
        <i/>
        <sz val="14"/>
        <color rgb="FFFF0000"/>
        <rFont val="Times New Roman"/>
        <family val="1"/>
        <charset val="204"/>
      </rPr>
      <t>Композитные панели - старогодние 11 кв.м
Новые композитные панели, толщина 4 мм (цвет согласовать с Заказчиком) - 5,2 кв.м (обшивка старого дверного проема)</t>
    </r>
    <r>
      <rPr>
        <i/>
        <sz val="14"/>
        <rFont val="Times New Roman"/>
        <family val="1"/>
        <charset val="204"/>
      </rPr>
      <t xml:space="preserve">
Рейка прижимная 30 мм - </t>
    </r>
    <r>
      <rPr>
        <i/>
        <sz val="14"/>
        <color rgb="FFFF0000"/>
        <rFont val="Times New Roman"/>
        <family val="1"/>
        <charset val="204"/>
      </rPr>
      <t>15,4 м</t>
    </r>
    <r>
      <rPr>
        <i/>
        <sz val="14"/>
        <rFont val="Times New Roman"/>
        <family val="1"/>
        <charset val="204"/>
      </rPr>
      <t xml:space="preserve">
Уголок прижимной 30х30 мм  - </t>
    </r>
    <r>
      <rPr>
        <i/>
        <sz val="14"/>
        <color rgb="FFFF0000"/>
        <rFont val="Times New Roman"/>
        <family val="1"/>
        <charset val="204"/>
      </rPr>
      <t>10 м</t>
    </r>
  </si>
  <si>
    <t>месяцев от даты локального сметного расчета</t>
  </si>
  <si>
    <t xml:space="preserve">по формуле 1,053^(1/12)^(n мес) 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</si>
</sst>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i/>
      <strike/>
      <sz val="14"/>
      <name val="Times New Roman"/>
      <family val="1"/>
      <charset val="204"/>
    </font>
    <font>
      <i/>
      <strike/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49" fontId="1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/>
    <xf numFmtId="49" fontId="3" fillId="2" borderId="0" xfId="0" applyNumberFormat="1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right" vertical="top" wrapText="1"/>
    </xf>
    <xf numFmtId="49" fontId="1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vertical="top"/>
    </xf>
    <xf numFmtId="0" fontId="1" fillId="2" borderId="0" xfId="0" applyNumberFormat="1" applyFont="1" applyFill="1" applyAlignment="1">
      <alignment horizontal="left" vertical="top" wrapText="1"/>
    </xf>
    <xf numFmtId="49" fontId="7" fillId="2" borderId="0" xfId="0" applyNumberFormat="1" applyFont="1" applyFill="1" applyAlignment="1">
      <alignment horizontal="center" vertical="top"/>
    </xf>
    <xf numFmtId="0" fontId="7" fillId="2" borderId="0" xfId="0" applyFont="1" applyFill="1" applyAlignment="1">
      <alignment horizontal="left" vertical="top" wrapText="1"/>
    </xf>
    <xf numFmtId="0" fontId="8" fillId="2" borderId="0" xfId="0" applyNumberFormat="1" applyFont="1" applyFill="1" applyAlignment="1">
      <alignment vertical="top" wrapText="1"/>
    </xf>
    <xf numFmtId="0" fontId="4" fillId="2" borderId="0" xfId="0" applyFont="1" applyFill="1"/>
    <xf numFmtId="0" fontId="9" fillId="2" borderId="0" xfId="0" applyFont="1" applyFill="1"/>
    <xf numFmtId="49" fontId="2" fillId="2" borderId="0" xfId="0" applyNumberFormat="1" applyFont="1" applyFill="1" applyAlignment="1">
      <alignment horizontal="center" vertical="top"/>
    </xf>
    <xf numFmtId="49" fontId="2" fillId="2" borderId="0" xfId="0" applyNumberFormat="1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2" fillId="2" borderId="0" xfId="0" applyFont="1" applyFill="1" applyAlignment="1">
      <alignment vertical="top" wrapText="1"/>
    </xf>
    <xf numFmtId="0" fontId="4" fillId="2" borderId="0" xfId="0" applyNumberFormat="1" applyFont="1" applyFill="1" applyAlignment="1">
      <alignment vertical="top"/>
    </xf>
    <xf numFmtId="0" fontId="4" fillId="0" borderId="0" xfId="0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left" vertical="top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49" fontId="2" fillId="0" borderId="3" xfId="0" applyNumberFormat="1" applyFont="1" applyBorder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11" fillId="0" borderId="3" xfId="0" applyNumberFormat="1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49" fontId="2" fillId="0" borderId="3" xfId="0" quotePrefix="1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top" wrapText="1"/>
    </xf>
    <xf numFmtId="0" fontId="3" fillId="0" borderId="0" xfId="0" applyFont="1"/>
    <xf numFmtId="0" fontId="2" fillId="2" borderId="0" xfId="0" applyFont="1" applyFill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/>
    </xf>
    <xf numFmtId="49" fontId="2" fillId="2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left"/>
    </xf>
    <xf numFmtId="0" fontId="2" fillId="2" borderId="0" xfId="0" applyNumberFormat="1" applyFont="1" applyFill="1" applyAlignment="1">
      <alignment horizontal="left" wrapText="1"/>
    </xf>
    <xf numFmtId="0" fontId="3" fillId="0" borderId="0" xfId="0" applyFont="1" applyAlignment="1"/>
    <xf numFmtId="49" fontId="2" fillId="2" borderId="0" xfId="0" applyNumberFormat="1" applyFont="1" applyFill="1" applyAlignment="1">
      <alignment horizontal="center" vertical="top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vertical="center" wrapText="1"/>
    </xf>
    <xf numFmtId="0" fontId="9" fillId="2" borderId="1" xfId="0" applyFont="1" applyFill="1" applyBorder="1"/>
    <xf numFmtId="0" fontId="2" fillId="0" borderId="3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9" fontId="14" fillId="0" borderId="3" xfId="0" applyNumberFormat="1" applyFont="1" applyFill="1" applyBorder="1" applyAlignment="1">
      <alignment horizontal="left" vertical="center" wrapText="1"/>
    </xf>
    <xf numFmtId="0" fontId="15" fillId="2" borderId="0" xfId="0" applyFont="1" applyFill="1"/>
    <xf numFmtId="49" fontId="14" fillId="0" borderId="3" xfId="0" applyNumberFormat="1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11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49" fontId="10" fillId="3" borderId="5" xfId="0" quotePrefix="1" applyNumberFormat="1" applyFont="1" applyFill="1" applyBorder="1" applyAlignment="1">
      <alignment horizontal="left" vertical="center" wrapText="1"/>
    </xf>
    <xf numFmtId="49" fontId="10" fillId="3" borderId="7" xfId="0" applyNumberFormat="1" applyFont="1" applyFill="1" applyBorder="1" applyAlignment="1">
      <alignment horizontal="left" vertical="center" wrapText="1"/>
    </xf>
    <xf numFmtId="49" fontId="10" fillId="3" borderId="6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center" vertical="top"/>
    </xf>
    <xf numFmtId="0" fontId="2" fillId="0" borderId="9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NumberFormat="1" applyFont="1" applyAlignment="1">
      <alignment horizontal="right" vertical="top"/>
    </xf>
    <xf numFmtId="0" fontId="5" fillId="2" borderId="0" xfId="0" applyFont="1" applyFill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49" fontId="10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tabSelected="1" zoomScale="70" zoomScaleNormal="70" zoomScaleSheetLayoutView="70" workbookViewId="0">
      <selection activeCell="B63" sqref="B63:I63"/>
    </sheetView>
  </sheetViews>
  <sheetFormatPr defaultColWidth="9.140625" defaultRowHeight="12.75" x14ac:dyDescent="0.2"/>
  <cols>
    <col min="1" max="1" width="7.42578125" style="1" customWidth="1"/>
    <col min="2" max="2" width="30.140625" style="1" customWidth="1"/>
    <col min="3" max="3" width="17.28515625" style="1" customWidth="1"/>
    <col min="4" max="4" width="10" style="1" customWidth="1"/>
    <col min="5" max="5" width="52.5703125" style="2" customWidth="1"/>
    <col min="6" max="6" width="14.5703125" style="2" customWidth="1"/>
    <col min="7" max="7" width="12.28515625" style="1" customWidth="1"/>
    <col min="8" max="8" width="11" style="1" customWidth="1"/>
    <col min="9" max="9" width="60.28515625" style="11" customWidth="1"/>
    <col min="10" max="16384" width="9.140625" style="3"/>
  </cols>
  <sheetData>
    <row r="1" spans="1:9" ht="20.25" x14ac:dyDescent="0.2">
      <c r="A1" s="4"/>
      <c r="B1" s="4"/>
      <c r="C1" s="4"/>
      <c r="D1" s="4"/>
      <c r="E1" s="5"/>
      <c r="F1" s="22"/>
      <c r="G1" s="23"/>
      <c r="H1" s="23"/>
      <c r="I1" s="24" t="s">
        <v>10</v>
      </c>
    </row>
    <row r="2" spans="1:9" ht="20.25" x14ac:dyDescent="0.2">
      <c r="E2" s="20"/>
      <c r="F2" s="91" t="s">
        <v>28</v>
      </c>
      <c r="G2" s="91"/>
      <c r="H2" s="91"/>
      <c r="I2" s="91"/>
    </row>
    <row r="3" spans="1:9" ht="6.6" customHeight="1" x14ac:dyDescent="0.2">
      <c r="E3" s="20"/>
      <c r="F3" s="25"/>
      <c r="G3" s="25"/>
      <c r="H3" s="25"/>
      <c r="I3" s="26"/>
    </row>
    <row r="4" spans="1:9" ht="20.25" x14ac:dyDescent="0.2">
      <c r="E4" s="6"/>
      <c r="F4" s="91" t="s">
        <v>29</v>
      </c>
      <c r="G4" s="91"/>
      <c r="H4" s="91"/>
      <c r="I4" s="91"/>
    </row>
    <row r="5" spans="1:9" ht="20.25" x14ac:dyDescent="0.2">
      <c r="E5" s="6"/>
      <c r="F5" s="92" t="s">
        <v>38</v>
      </c>
      <c r="G5" s="92"/>
      <c r="H5" s="92"/>
      <c r="I5" s="92"/>
    </row>
    <row r="6" spans="1:9" ht="1.1499999999999999" customHeight="1" x14ac:dyDescent="0.2">
      <c r="A6" s="7"/>
      <c r="B6" s="7"/>
      <c r="C6" s="7"/>
      <c r="D6" s="7"/>
      <c r="E6" s="8"/>
      <c r="F6" s="9"/>
      <c r="G6" s="21"/>
      <c r="H6" s="21"/>
      <c r="I6" s="21"/>
    </row>
    <row r="7" spans="1:9" ht="20.45" customHeight="1" x14ac:dyDescent="0.2">
      <c r="A7" s="93" t="s">
        <v>0</v>
      </c>
      <c r="B7" s="93"/>
      <c r="C7" s="93"/>
      <c r="D7" s="93"/>
      <c r="E7" s="93"/>
      <c r="F7" s="93"/>
      <c r="G7" s="93"/>
      <c r="H7" s="93"/>
      <c r="I7" s="93"/>
    </row>
    <row r="8" spans="1:9" s="10" customFormat="1" ht="20.25" x14ac:dyDescent="0.25">
      <c r="A8" s="96" t="s">
        <v>138</v>
      </c>
      <c r="B8" s="96"/>
      <c r="C8" s="96"/>
      <c r="D8" s="96"/>
      <c r="E8" s="96"/>
      <c r="F8" s="96"/>
      <c r="G8" s="96"/>
      <c r="H8" s="96"/>
      <c r="I8" s="96"/>
    </row>
    <row r="9" spans="1:9" ht="15" customHeight="1" x14ac:dyDescent="0.2">
      <c r="A9" s="94" t="s">
        <v>1</v>
      </c>
      <c r="B9" s="94"/>
      <c r="C9" s="94"/>
      <c r="D9" s="94"/>
      <c r="E9" s="94"/>
      <c r="F9" s="94"/>
      <c r="G9" s="94"/>
      <c r="H9" s="94"/>
      <c r="I9" s="94"/>
    </row>
    <row r="10" spans="1:9" ht="5.25" customHeight="1" x14ac:dyDescent="0.2">
      <c r="A10" s="95"/>
      <c r="B10" s="95"/>
      <c r="C10" s="95"/>
      <c r="D10" s="95"/>
      <c r="E10" s="95"/>
      <c r="F10" s="95"/>
      <c r="G10" s="95"/>
      <c r="H10" s="95"/>
      <c r="I10" s="95"/>
    </row>
    <row r="11" spans="1:9" hidden="1" x14ac:dyDescent="0.2">
      <c r="A11" s="12"/>
      <c r="B11" s="12"/>
      <c r="C11" s="12"/>
      <c r="D11" s="12"/>
      <c r="E11" s="13"/>
      <c r="F11" s="13"/>
      <c r="G11" s="12"/>
      <c r="H11" s="12"/>
      <c r="I11" s="14"/>
    </row>
    <row r="12" spans="1:9" s="15" customFormat="1" ht="56.25" x14ac:dyDescent="0.3">
      <c r="A12" s="28" t="s">
        <v>2</v>
      </c>
      <c r="B12" s="29" t="s">
        <v>3</v>
      </c>
      <c r="C12" s="30" t="s">
        <v>4</v>
      </c>
      <c r="D12" s="31" t="s">
        <v>5</v>
      </c>
      <c r="E12" s="32" t="s">
        <v>6</v>
      </c>
      <c r="F12" s="32" t="s">
        <v>7</v>
      </c>
      <c r="G12" s="30" t="s">
        <v>8</v>
      </c>
      <c r="H12" s="31" t="s">
        <v>5</v>
      </c>
      <c r="I12" s="30" t="s">
        <v>9</v>
      </c>
    </row>
    <row r="13" spans="1:9" s="15" customFormat="1" ht="20.25" x14ac:dyDescent="0.3">
      <c r="A13" s="28" t="s">
        <v>14</v>
      </c>
      <c r="B13" s="28" t="s">
        <v>15</v>
      </c>
      <c r="C13" s="28" t="s">
        <v>16</v>
      </c>
      <c r="D13" s="28" t="s">
        <v>17</v>
      </c>
      <c r="E13" s="28" t="s">
        <v>18</v>
      </c>
      <c r="F13" s="28" t="s">
        <v>19</v>
      </c>
      <c r="G13" s="28" t="s">
        <v>20</v>
      </c>
      <c r="H13" s="28" t="s">
        <v>21</v>
      </c>
      <c r="I13" s="28" t="s">
        <v>22</v>
      </c>
    </row>
    <row r="14" spans="1:9" s="15" customFormat="1" ht="20.25" x14ac:dyDescent="0.3">
      <c r="A14" s="71" t="s">
        <v>100</v>
      </c>
      <c r="B14" s="72"/>
      <c r="C14" s="72"/>
      <c r="D14" s="72"/>
      <c r="E14" s="72"/>
      <c r="F14" s="72"/>
      <c r="G14" s="72"/>
      <c r="H14" s="72"/>
      <c r="I14" s="73"/>
    </row>
    <row r="15" spans="1:9" s="15" customFormat="1" ht="56.25" customHeight="1" x14ac:dyDescent="0.3">
      <c r="A15" s="36" t="s">
        <v>23</v>
      </c>
      <c r="B15" s="68" t="s">
        <v>69</v>
      </c>
      <c r="C15" s="62">
        <v>23.48</v>
      </c>
      <c r="D15" s="65" t="s">
        <v>67</v>
      </c>
      <c r="E15" s="33" t="s">
        <v>68</v>
      </c>
      <c r="F15" s="37"/>
      <c r="G15" s="35">
        <f>1.2*1.35</f>
        <v>1.62</v>
      </c>
      <c r="H15" s="35" t="s">
        <v>67</v>
      </c>
      <c r="I15" s="57"/>
    </row>
    <row r="16" spans="1:9" s="15" customFormat="1" ht="22.5" x14ac:dyDescent="0.3">
      <c r="A16" s="36" t="s">
        <v>24</v>
      </c>
      <c r="B16" s="69"/>
      <c r="C16" s="63"/>
      <c r="D16" s="66"/>
      <c r="E16" s="33" t="s">
        <v>70</v>
      </c>
      <c r="F16" s="37"/>
      <c r="G16" s="35">
        <v>2.88</v>
      </c>
      <c r="H16" s="35" t="s">
        <v>67</v>
      </c>
      <c r="I16" s="57" t="s">
        <v>142</v>
      </c>
    </row>
    <row r="17" spans="1:11" s="15" customFormat="1" ht="22.5" x14ac:dyDescent="0.3">
      <c r="A17" s="36" t="s">
        <v>57</v>
      </c>
      <c r="B17" s="69"/>
      <c r="C17" s="63"/>
      <c r="D17" s="66"/>
      <c r="E17" s="33" t="s">
        <v>71</v>
      </c>
      <c r="F17" s="37"/>
      <c r="G17" s="58">
        <v>1.44</v>
      </c>
      <c r="H17" s="35" t="s">
        <v>67</v>
      </c>
      <c r="I17" s="59"/>
    </row>
    <row r="18" spans="1:11" s="15" customFormat="1" ht="22.5" x14ac:dyDescent="0.3">
      <c r="A18" s="36" t="s">
        <v>58</v>
      </c>
      <c r="B18" s="69"/>
      <c r="C18" s="63"/>
      <c r="D18" s="66"/>
      <c r="E18" s="33" t="s">
        <v>72</v>
      </c>
      <c r="F18" s="37"/>
      <c r="G18" s="35">
        <v>7.64</v>
      </c>
      <c r="H18" s="35" t="s">
        <v>67</v>
      </c>
      <c r="I18" s="59" t="s">
        <v>144</v>
      </c>
      <c r="K18" s="60"/>
    </row>
    <row r="19" spans="1:11" s="15" customFormat="1" ht="20.25" x14ac:dyDescent="0.3">
      <c r="A19" s="36" t="s">
        <v>59</v>
      </c>
      <c r="B19" s="69"/>
      <c r="C19" s="63"/>
      <c r="D19" s="66"/>
      <c r="E19" s="33" t="s">
        <v>151</v>
      </c>
      <c r="F19" s="37"/>
      <c r="G19" s="35">
        <v>6.5000000000000002E-2</v>
      </c>
      <c r="H19" s="35" t="s">
        <v>73</v>
      </c>
      <c r="I19" s="57" t="s">
        <v>130</v>
      </c>
    </row>
    <row r="20" spans="1:11" s="16" customFormat="1" ht="23.25" x14ac:dyDescent="0.35">
      <c r="A20" s="36" t="s">
        <v>60</v>
      </c>
      <c r="B20" s="69"/>
      <c r="C20" s="63"/>
      <c r="D20" s="66"/>
      <c r="E20" s="33" t="s">
        <v>75</v>
      </c>
      <c r="F20" s="37"/>
      <c r="G20" s="35">
        <v>1.62</v>
      </c>
      <c r="H20" s="35" t="s">
        <v>67</v>
      </c>
      <c r="I20" s="34" t="s">
        <v>74</v>
      </c>
    </row>
    <row r="21" spans="1:11" s="16" customFormat="1" ht="40.5" customHeight="1" x14ac:dyDescent="0.35">
      <c r="A21" s="36" t="s">
        <v>89</v>
      </c>
      <c r="B21" s="69"/>
      <c r="C21" s="63"/>
      <c r="D21" s="66"/>
      <c r="E21" s="33" t="s">
        <v>76</v>
      </c>
      <c r="F21" s="37"/>
      <c r="G21" s="35">
        <v>7.0000000000000007E-2</v>
      </c>
      <c r="H21" s="35" t="s">
        <v>77</v>
      </c>
      <c r="I21" s="34" t="s">
        <v>137</v>
      </c>
    </row>
    <row r="22" spans="1:11" s="16" customFormat="1" ht="37.5" x14ac:dyDescent="0.35">
      <c r="A22" s="36" t="s">
        <v>90</v>
      </c>
      <c r="B22" s="69"/>
      <c r="C22" s="63"/>
      <c r="D22" s="66"/>
      <c r="E22" s="33" t="s">
        <v>78</v>
      </c>
      <c r="F22" s="37"/>
      <c r="G22" s="35">
        <v>7.64</v>
      </c>
      <c r="H22" s="35" t="s">
        <v>67</v>
      </c>
      <c r="I22" s="34" t="s">
        <v>143</v>
      </c>
    </row>
    <row r="23" spans="1:11" s="16" customFormat="1" ht="23.25" x14ac:dyDescent="0.35">
      <c r="A23" s="36" t="s">
        <v>91</v>
      </c>
      <c r="B23" s="69"/>
      <c r="C23" s="63"/>
      <c r="D23" s="66"/>
      <c r="E23" s="33" t="s">
        <v>79</v>
      </c>
      <c r="F23" s="37"/>
      <c r="G23" s="35">
        <f>(1.37*1.45)+(2.7*2.8)</f>
        <v>9.5465</v>
      </c>
      <c r="H23" s="35" t="s">
        <v>67</v>
      </c>
      <c r="I23" s="34" t="s">
        <v>124</v>
      </c>
    </row>
    <row r="24" spans="1:11" s="16" customFormat="1" ht="23.25" x14ac:dyDescent="0.35">
      <c r="A24" s="36" t="s">
        <v>92</v>
      </c>
      <c r="B24" s="69"/>
      <c r="C24" s="63"/>
      <c r="D24" s="66"/>
      <c r="E24" s="33" t="s">
        <v>80</v>
      </c>
      <c r="F24" s="37"/>
      <c r="G24" s="35">
        <v>7.4</v>
      </c>
      <c r="H24" s="35" t="s">
        <v>67</v>
      </c>
      <c r="I24" s="34" t="s">
        <v>81</v>
      </c>
    </row>
    <row r="25" spans="1:11" s="16" customFormat="1" ht="37.5" x14ac:dyDescent="0.35">
      <c r="A25" s="36" t="s">
        <v>93</v>
      </c>
      <c r="B25" s="69"/>
      <c r="C25" s="63"/>
      <c r="D25" s="66"/>
      <c r="E25" s="33" t="s">
        <v>82</v>
      </c>
      <c r="F25" s="37"/>
      <c r="G25" s="35">
        <v>11</v>
      </c>
      <c r="H25" s="35" t="s">
        <v>67</v>
      </c>
      <c r="I25" s="34" t="s">
        <v>145</v>
      </c>
    </row>
    <row r="26" spans="1:11" s="16" customFormat="1" ht="42" customHeight="1" x14ac:dyDescent="0.35">
      <c r="A26" s="36" t="s">
        <v>94</v>
      </c>
      <c r="B26" s="69"/>
      <c r="C26" s="63"/>
      <c r="D26" s="66"/>
      <c r="E26" s="33" t="s">
        <v>83</v>
      </c>
      <c r="F26" s="37"/>
      <c r="G26" s="35">
        <v>23.48</v>
      </c>
      <c r="H26" s="35" t="s">
        <v>67</v>
      </c>
      <c r="I26" s="34" t="s">
        <v>141</v>
      </c>
    </row>
    <row r="27" spans="1:11" s="16" customFormat="1" ht="83.25" customHeight="1" x14ac:dyDescent="0.35">
      <c r="A27" s="36" t="s">
        <v>95</v>
      </c>
      <c r="B27" s="69"/>
      <c r="C27" s="63"/>
      <c r="D27" s="66"/>
      <c r="E27" s="33" t="s">
        <v>146</v>
      </c>
      <c r="F27" s="37"/>
      <c r="G27" s="35">
        <v>23.48</v>
      </c>
      <c r="H27" s="35" t="s">
        <v>67</v>
      </c>
      <c r="I27" s="34" t="s">
        <v>147</v>
      </c>
    </row>
    <row r="28" spans="1:11" s="16" customFormat="1" ht="60.75" customHeight="1" x14ac:dyDescent="0.35">
      <c r="A28" s="36" t="s">
        <v>96</v>
      </c>
      <c r="B28" s="69"/>
      <c r="C28" s="63"/>
      <c r="D28" s="66"/>
      <c r="E28" s="33" t="s">
        <v>84</v>
      </c>
      <c r="F28" s="37"/>
      <c r="G28" s="35">
        <v>24.98</v>
      </c>
      <c r="H28" s="35" t="s">
        <v>85</v>
      </c>
      <c r="I28" s="34" t="s">
        <v>152</v>
      </c>
    </row>
    <row r="29" spans="1:11" s="16" customFormat="1" ht="75" x14ac:dyDescent="0.35">
      <c r="A29" s="36" t="s">
        <v>97</v>
      </c>
      <c r="B29" s="69"/>
      <c r="C29" s="63"/>
      <c r="D29" s="66"/>
      <c r="E29" s="33" t="s">
        <v>140</v>
      </c>
      <c r="F29" s="37"/>
      <c r="G29" s="58">
        <v>2.3199999999999998</v>
      </c>
      <c r="H29" s="35" t="s">
        <v>67</v>
      </c>
      <c r="I29" s="34" t="s">
        <v>139</v>
      </c>
    </row>
    <row r="30" spans="1:11" s="16" customFormat="1" ht="47.25" customHeight="1" x14ac:dyDescent="0.35">
      <c r="A30" s="36" t="s">
        <v>98</v>
      </c>
      <c r="B30" s="69"/>
      <c r="C30" s="63"/>
      <c r="D30" s="66"/>
      <c r="E30" s="33" t="s">
        <v>86</v>
      </c>
      <c r="F30" s="37"/>
      <c r="G30" s="58">
        <v>1.44</v>
      </c>
      <c r="H30" s="35" t="s">
        <v>67</v>
      </c>
      <c r="I30" s="61" t="s">
        <v>153</v>
      </c>
    </row>
    <row r="31" spans="1:11" s="16" customFormat="1" ht="44.25" customHeight="1" x14ac:dyDescent="0.35">
      <c r="A31" s="36" t="s">
        <v>99</v>
      </c>
      <c r="B31" s="70"/>
      <c r="C31" s="64"/>
      <c r="D31" s="67"/>
      <c r="E31" s="33" t="s">
        <v>88</v>
      </c>
      <c r="F31" s="37"/>
      <c r="G31" s="35">
        <v>2.2000000000000002</v>
      </c>
      <c r="H31" s="35" t="s">
        <v>85</v>
      </c>
      <c r="I31" s="34" t="s">
        <v>125</v>
      </c>
    </row>
    <row r="32" spans="1:11" s="16" customFormat="1" ht="23.25" x14ac:dyDescent="0.35">
      <c r="A32" s="71" t="s">
        <v>101</v>
      </c>
      <c r="B32" s="72"/>
      <c r="C32" s="72"/>
      <c r="D32" s="72"/>
      <c r="E32" s="72"/>
      <c r="F32" s="72"/>
      <c r="G32" s="72"/>
      <c r="H32" s="72"/>
      <c r="I32" s="73"/>
    </row>
    <row r="33" spans="1:9" s="16" customFormat="1" ht="56.25" customHeight="1" x14ac:dyDescent="0.35">
      <c r="A33" s="36" t="s">
        <v>109</v>
      </c>
      <c r="B33" s="68" t="s">
        <v>102</v>
      </c>
      <c r="C33" s="62">
        <v>14.43</v>
      </c>
      <c r="D33" s="65" t="s">
        <v>67</v>
      </c>
      <c r="E33" s="33" t="s">
        <v>104</v>
      </c>
      <c r="F33" s="37"/>
      <c r="G33" s="35">
        <v>3.44</v>
      </c>
      <c r="H33" s="35" t="s">
        <v>67</v>
      </c>
      <c r="I33" s="34" t="s">
        <v>126</v>
      </c>
    </row>
    <row r="34" spans="1:9" s="16" customFormat="1" ht="23.25" x14ac:dyDescent="0.35">
      <c r="A34" s="36" t="s">
        <v>110</v>
      </c>
      <c r="B34" s="69"/>
      <c r="C34" s="63"/>
      <c r="D34" s="66"/>
      <c r="E34" s="33" t="s">
        <v>103</v>
      </c>
      <c r="F34" s="37"/>
      <c r="G34" s="35">
        <v>2.2200000000000002</v>
      </c>
      <c r="H34" s="35" t="s">
        <v>67</v>
      </c>
      <c r="I34" s="34"/>
    </row>
    <row r="35" spans="1:9" s="16" customFormat="1" ht="37.5" x14ac:dyDescent="0.35">
      <c r="A35" s="36" t="s">
        <v>111</v>
      </c>
      <c r="B35" s="69"/>
      <c r="C35" s="63"/>
      <c r="D35" s="66"/>
      <c r="E35" s="33" t="s">
        <v>132</v>
      </c>
      <c r="F35" s="37"/>
      <c r="G35" s="35">
        <v>6.74</v>
      </c>
      <c r="H35" s="35" t="s">
        <v>67</v>
      </c>
      <c r="I35" s="34"/>
    </row>
    <row r="36" spans="1:9" s="16" customFormat="1" ht="23.25" x14ac:dyDescent="0.35">
      <c r="A36" s="36" t="s">
        <v>112</v>
      </c>
      <c r="B36" s="69"/>
      <c r="C36" s="63"/>
      <c r="D36" s="66"/>
      <c r="E36" s="33" t="s">
        <v>151</v>
      </c>
      <c r="F36" s="37"/>
      <c r="G36" s="35">
        <v>7.1999999999999995E-2</v>
      </c>
      <c r="H36" s="35" t="s">
        <v>73</v>
      </c>
      <c r="I36" s="34" t="s">
        <v>129</v>
      </c>
    </row>
    <row r="37" spans="1:9" s="16" customFormat="1" ht="59.25" customHeight="1" x14ac:dyDescent="0.35">
      <c r="A37" s="36" t="s">
        <v>113</v>
      </c>
      <c r="B37" s="69"/>
      <c r="C37" s="63"/>
      <c r="D37" s="66"/>
      <c r="E37" s="33" t="s">
        <v>133</v>
      </c>
      <c r="F37" s="37"/>
      <c r="G37" s="35">
        <v>8</v>
      </c>
      <c r="H37" s="35" t="s">
        <v>67</v>
      </c>
      <c r="I37" s="34" t="s">
        <v>149</v>
      </c>
    </row>
    <row r="38" spans="1:9" s="16" customFormat="1" ht="37.5" x14ac:dyDescent="0.35">
      <c r="A38" s="36" t="s">
        <v>114</v>
      </c>
      <c r="B38" s="69"/>
      <c r="C38" s="63"/>
      <c r="D38" s="66"/>
      <c r="E38" s="33" t="s">
        <v>105</v>
      </c>
      <c r="F38" s="37"/>
      <c r="G38" s="35">
        <v>6.68</v>
      </c>
      <c r="H38" s="35" t="s">
        <v>67</v>
      </c>
      <c r="I38" s="34" t="s">
        <v>127</v>
      </c>
    </row>
    <row r="39" spans="1:9" s="16" customFormat="1" ht="37.5" x14ac:dyDescent="0.35">
      <c r="A39" s="36" t="s">
        <v>115</v>
      </c>
      <c r="B39" s="69"/>
      <c r="C39" s="63"/>
      <c r="D39" s="66"/>
      <c r="E39" s="33" t="s">
        <v>106</v>
      </c>
      <c r="F39" s="37"/>
      <c r="G39" s="35">
        <v>4.34</v>
      </c>
      <c r="H39" s="35" t="s">
        <v>67</v>
      </c>
      <c r="I39" s="34" t="s">
        <v>148</v>
      </c>
    </row>
    <row r="40" spans="1:9" s="16" customFormat="1" ht="120" customHeight="1" x14ac:dyDescent="0.35">
      <c r="A40" s="36" t="s">
        <v>116</v>
      </c>
      <c r="B40" s="69"/>
      <c r="C40" s="63"/>
      <c r="D40" s="66"/>
      <c r="E40" s="33" t="s">
        <v>107</v>
      </c>
      <c r="F40" s="37"/>
      <c r="G40" s="58">
        <v>16.2</v>
      </c>
      <c r="H40" s="35" t="s">
        <v>67</v>
      </c>
      <c r="I40" s="34" t="s">
        <v>154</v>
      </c>
    </row>
    <row r="41" spans="1:9" s="16" customFormat="1" ht="23.25" x14ac:dyDescent="0.35">
      <c r="A41" s="36" t="s">
        <v>117</v>
      </c>
      <c r="B41" s="70"/>
      <c r="C41" s="64"/>
      <c r="D41" s="67"/>
      <c r="E41" s="33" t="s">
        <v>108</v>
      </c>
      <c r="F41" s="37"/>
      <c r="G41" s="35">
        <v>3.44</v>
      </c>
      <c r="H41" s="35" t="s">
        <v>67</v>
      </c>
      <c r="I41" s="34" t="s">
        <v>87</v>
      </c>
    </row>
    <row r="42" spans="1:9" s="16" customFormat="1" ht="23.25" x14ac:dyDescent="0.35">
      <c r="A42" s="71" t="s">
        <v>119</v>
      </c>
      <c r="B42" s="72"/>
      <c r="C42" s="72"/>
      <c r="D42" s="72"/>
      <c r="E42" s="72"/>
      <c r="F42" s="72"/>
      <c r="G42" s="72"/>
      <c r="H42" s="72"/>
      <c r="I42" s="73"/>
    </row>
    <row r="43" spans="1:9" s="16" customFormat="1" ht="23.25" x14ac:dyDescent="0.35">
      <c r="A43" s="36" t="s">
        <v>120</v>
      </c>
      <c r="B43" s="68" t="s">
        <v>128</v>
      </c>
      <c r="C43" s="62">
        <v>1.89</v>
      </c>
      <c r="D43" s="65" t="s">
        <v>66</v>
      </c>
      <c r="E43" s="33" t="s">
        <v>118</v>
      </c>
      <c r="F43" s="37"/>
      <c r="G43" s="35">
        <v>1.89</v>
      </c>
      <c r="H43" s="35" t="s">
        <v>67</v>
      </c>
      <c r="I43" s="34"/>
    </row>
    <row r="44" spans="1:9" s="16" customFormat="1" ht="23.25" x14ac:dyDescent="0.35">
      <c r="A44" s="36" t="s">
        <v>121</v>
      </c>
      <c r="B44" s="69"/>
      <c r="C44" s="63"/>
      <c r="D44" s="66"/>
      <c r="E44" s="33" t="s">
        <v>151</v>
      </c>
      <c r="F44" s="37"/>
      <c r="G44" s="35">
        <v>0.04</v>
      </c>
      <c r="H44" s="35" t="s">
        <v>73</v>
      </c>
      <c r="I44" s="34"/>
    </row>
    <row r="45" spans="1:9" s="16" customFormat="1" ht="75" x14ac:dyDescent="0.35">
      <c r="A45" s="36" t="s">
        <v>122</v>
      </c>
      <c r="B45" s="69"/>
      <c r="C45" s="63"/>
      <c r="D45" s="66"/>
      <c r="E45" s="33" t="s">
        <v>131</v>
      </c>
      <c r="F45" s="37"/>
      <c r="G45" s="35">
        <v>1.89</v>
      </c>
      <c r="H45" s="35" t="s">
        <v>67</v>
      </c>
      <c r="I45" s="34" t="s">
        <v>134</v>
      </c>
    </row>
    <row r="46" spans="1:9" s="16" customFormat="1" ht="56.25" x14ac:dyDescent="0.35">
      <c r="A46" s="36" t="s">
        <v>123</v>
      </c>
      <c r="B46" s="70"/>
      <c r="C46" s="64"/>
      <c r="D46" s="67"/>
      <c r="E46" s="33" t="s">
        <v>135</v>
      </c>
      <c r="F46" s="37"/>
      <c r="G46" s="35">
        <f>1.89*2</f>
        <v>3.78</v>
      </c>
      <c r="H46" s="35" t="s">
        <v>67</v>
      </c>
      <c r="I46" s="34" t="s">
        <v>136</v>
      </c>
    </row>
    <row r="47" spans="1:9" s="16" customFormat="1" ht="23.25" x14ac:dyDescent="0.35">
      <c r="A47" s="74" t="s">
        <v>61</v>
      </c>
      <c r="B47" s="74"/>
      <c r="C47" s="74"/>
      <c r="D47" s="74"/>
      <c r="E47" s="74"/>
      <c r="F47" s="74"/>
      <c r="G47" s="74"/>
      <c r="H47" s="74"/>
      <c r="I47" s="74"/>
    </row>
    <row r="48" spans="1:9" s="16" customFormat="1" ht="23.25" x14ac:dyDescent="0.35">
      <c r="A48" s="27" t="s">
        <v>14</v>
      </c>
      <c r="B48" s="89" t="s">
        <v>49</v>
      </c>
      <c r="C48" s="89"/>
      <c r="D48" s="89"/>
      <c r="E48" s="89"/>
      <c r="F48" s="89"/>
      <c r="G48" s="89"/>
      <c r="H48" s="89"/>
      <c r="I48" s="89"/>
    </row>
    <row r="49" spans="1:9" s="16" customFormat="1" ht="23.25" customHeight="1" x14ac:dyDescent="0.35">
      <c r="A49" s="27" t="s">
        <v>15</v>
      </c>
      <c r="B49" s="89" t="s">
        <v>31</v>
      </c>
      <c r="C49" s="89"/>
      <c r="D49" s="89"/>
      <c r="E49" s="89"/>
      <c r="F49" s="89"/>
      <c r="G49" s="89"/>
      <c r="H49" s="89"/>
      <c r="I49" s="89"/>
    </row>
    <row r="50" spans="1:9" s="16" customFormat="1" ht="23.25" customHeight="1" x14ac:dyDescent="0.35">
      <c r="A50" s="27" t="s">
        <v>16</v>
      </c>
      <c r="B50" s="89" t="s">
        <v>32</v>
      </c>
      <c r="C50" s="89"/>
      <c r="D50" s="89"/>
      <c r="E50" s="89"/>
      <c r="F50" s="89"/>
      <c r="G50" s="89"/>
      <c r="H50" s="89"/>
      <c r="I50" s="89"/>
    </row>
    <row r="51" spans="1:9" s="16" customFormat="1" ht="23.25" customHeight="1" x14ac:dyDescent="0.35">
      <c r="A51" s="27" t="s">
        <v>17</v>
      </c>
      <c r="B51" s="77" t="s">
        <v>41</v>
      </c>
      <c r="C51" s="78"/>
      <c r="D51" s="78"/>
      <c r="E51" s="78"/>
      <c r="F51" s="78"/>
      <c r="G51" s="78"/>
      <c r="H51" s="78"/>
      <c r="I51" s="79"/>
    </row>
    <row r="52" spans="1:9" s="16" customFormat="1" ht="23.25" customHeight="1" x14ac:dyDescent="0.35">
      <c r="A52" s="27" t="s">
        <v>18</v>
      </c>
      <c r="B52" s="77" t="s">
        <v>42</v>
      </c>
      <c r="C52" s="78"/>
      <c r="D52" s="78"/>
      <c r="E52" s="78"/>
      <c r="F52" s="78"/>
      <c r="G52" s="78"/>
      <c r="H52" s="78"/>
      <c r="I52" s="79"/>
    </row>
    <row r="53" spans="1:9" s="16" customFormat="1" ht="36" customHeight="1" x14ac:dyDescent="0.35">
      <c r="A53" s="27" t="s">
        <v>19</v>
      </c>
      <c r="B53" s="77" t="s">
        <v>43</v>
      </c>
      <c r="C53" s="78"/>
      <c r="D53" s="78"/>
      <c r="E53" s="78"/>
      <c r="F53" s="78"/>
      <c r="G53" s="78"/>
      <c r="H53" s="78"/>
      <c r="I53" s="79"/>
    </row>
    <row r="54" spans="1:9" s="16" customFormat="1" ht="46.5" customHeight="1" x14ac:dyDescent="0.35">
      <c r="A54" s="27" t="s">
        <v>20</v>
      </c>
      <c r="B54" s="77" t="s">
        <v>48</v>
      </c>
      <c r="C54" s="78"/>
      <c r="D54" s="78"/>
      <c r="E54" s="78"/>
      <c r="F54" s="78"/>
      <c r="G54" s="78"/>
      <c r="H54" s="78"/>
      <c r="I54" s="79"/>
    </row>
    <row r="55" spans="1:9" s="16" customFormat="1" ht="23.25" x14ac:dyDescent="0.35">
      <c r="A55" s="27" t="s">
        <v>21</v>
      </c>
      <c r="B55" s="84" t="s">
        <v>44</v>
      </c>
      <c r="C55" s="85"/>
      <c r="D55" s="85"/>
      <c r="E55" s="85"/>
      <c r="F55" s="85"/>
      <c r="G55" s="85"/>
      <c r="H55" s="85"/>
      <c r="I55" s="86"/>
    </row>
    <row r="56" spans="1:9" s="16" customFormat="1" ht="45" customHeight="1" x14ac:dyDescent="0.35">
      <c r="A56" s="27" t="s">
        <v>22</v>
      </c>
      <c r="B56" s="41" t="s">
        <v>25</v>
      </c>
      <c r="C56" s="77" t="s">
        <v>30</v>
      </c>
      <c r="D56" s="78"/>
      <c r="E56" s="78"/>
      <c r="F56" s="78"/>
      <c r="G56" s="78"/>
      <c r="H56" s="78"/>
      <c r="I56" s="79"/>
    </row>
    <row r="57" spans="1:9" s="16" customFormat="1" ht="61.9" customHeight="1" x14ac:dyDescent="0.35">
      <c r="A57" s="27" t="s">
        <v>39</v>
      </c>
      <c r="B57" s="42" t="s">
        <v>11</v>
      </c>
      <c r="C57" s="77" t="s">
        <v>27</v>
      </c>
      <c r="D57" s="78"/>
      <c r="E57" s="78"/>
      <c r="F57" s="78"/>
      <c r="G57" s="78"/>
      <c r="H57" s="78"/>
      <c r="I57" s="79"/>
    </row>
    <row r="58" spans="1:9" s="16" customFormat="1" ht="40.9" customHeight="1" x14ac:dyDescent="0.35">
      <c r="A58" s="27" t="s">
        <v>50</v>
      </c>
      <c r="B58" s="42" t="s">
        <v>12</v>
      </c>
      <c r="C58" s="77" t="s">
        <v>26</v>
      </c>
      <c r="D58" s="78"/>
      <c r="E58" s="78"/>
      <c r="F58" s="78"/>
      <c r="G58" s="78"/>
      <c r="H58" s="78"/>
      <c r="I58" s="79"/>
    </row>
    <row r="59" spans="1:9" s="16" customFormat="1" ht="37.5" customHeight="1" x14ac:dyDescent="0.35">
      <c r="A59" s="27" t="s">
        <v>51</v>
      </c>
      <c r="B59" s="42" t="s">
        <v>13</v>
      </c>
      <c r="C59" s="89" t="s">
        <v>62</v>
      </c>
      <c r="D59" s="89"/>
      <c r="E59" s="89"/>
      <c r="F59" s="89"/>
      <c r="G59" s="89"/>
      <c r="H59" s="89"/>
      <c r="I59" s="89"/>
    </row>
    <row r="60" spans="1:9" s="16" customFormat="1" ht="81" customHeight="1" x14ac:dyDescent="0.35">
      <c r="A60" s="27" t="s">
        <v>52</v>
      </c>
      <c r="B60" s="89" t="s">
        <v>63</v>
      </c>
      <c r="C60" s="89"/>
      <c r="D60" s="89"/>
      <c r="E60" s="89"/>
      <c r="F60" s="89"/>
      <c r="G60" s="89"/>
      <c r="H60" s="89"/>
      <c r="I60" s="89"/>
    </row>
    <row r="61" spans="1:9" s="16" customFormat="1" ht="23.25" x14ac:dyDescent="0.35">
      <c r="A61" s="87" t="s">
        <v>53</v>
      </c>
      <c r="B61" s="80" t="s">
        <v>40</v>
      </c>
      <c r="C61" s="75" t="s">
        <v>45</v>
      </c>
      <c r="D61" s="76"/>
      <c r="E61" s="76"/>
      <c r="F61" s="76"/>
      <c r="G61" s="56">
        <v>3</v>
      </c>
      <c r="H61" s="90" t="s">
        <v>155</v>
      </c>
      <c r="I61" s="90"/>
    </row>
    <row r="62" spans="1:9" s="16" customFormat="1" ht="23.25" customHeight="1" x14ac:dyDescent="0.35">
      <c r="A62" s="88"/>
      <c r="B62" s="81"/>
      <c r="C62" s="82" t="s">
        <v>156</v>
      </c>
      <c r="D62" s="83"/>
      <c r="E62" s="83"/>
      <c r="F62" s="52">
        <f>1.053^(1/12)^(G61)</f>
        <v>1.0129945126155537</v>
      </c>
      <c r="G62" s="53"/>
      <c r="H62" s="53"/>
      <c r="I62" s="54"/>
    </row>
    <row r="63" spans="1:9" s="16" customFormat="1" ht="23.25" x14ac:dyDescent="0.35">
      <c r="A63" s="27" t="s">
        <v>54</v>
      </c>
      <c r="B63" s="100" t="s">
        <v>150</v>
      </c>
      <c r="C63" s="101"/>
      <c r="D63" s="101"/>
      <c r="E63" s="101"/>
      <c r="F63" s="101"/>
      <c r="G63" s="101"/>
      <c r="H63" s="101"/>
      <c r="I63" s="102"/>
    </row>
    <row r="64" spans="1:9" s="16" customFormat="1" ht="37.5" customHeight="1" x14ac:dyDescent="0.35">
      <c r="A64" s="27" t="s">
        <v>55</v>
      </c>
      <c r="B64" s="77" t="s">
        <v>37</v>
      </c>
      <c r="C64" s="78"/>
      <c r="D64" s="78"/>
      <c r="E64" s="78"/>
      <c r="F64" s="78"/>
      <c r="G64" s="78"/>
      <c r="H64" s="78"/>
      <c r="I64" s="79"/>
    </row>
    <row r="65" spans="1:9" s="16" customFormat="1" ht="63" customHeight="1" x14ac:dyDescent="0.35">
      <c r="A65" s="27" t="s">
        <v>56</v>
      </c>
      <c r="B65" s="77" t="s">
        <v>47</v>
      </c>
      <c r="C65" s="78"/>
      <c r="D65" s="78"/>
      <c r="E65" s="78"/>
      <c r="F65" s="78"/>
      <c r="G65" s="78"/>
      <c r="H65" s="79"/>
      <c r="I65" s="55" t="s">
        <v>46</v>
      </c>
    </row>
    <row r="66" spans="1:9" s="16" customFormat="1" ht="23.25" x14ac:dyDescent="0.35">
      <c r="A66" s="50"/>
      <c r="B66" s="51"/>
      <c r="C66" s="51"/>
      <c r="D66" s="51"/>
      <c r="E66" s="51"/>
      <c r="F66" s="51"/>
      <c r="G66" s="51"/>
      <c r="H66" s="51"/>
      <c r="I66" s="51"/>
    </row>
    <row r="67" spans="1:9" s="48" customFormat="1" ht="18.75" x14ac:dyDescent="0.3">
      <c r="A67" s="43" t="s">
        <v>64</v>
      </c>
      <c r="B67" s="44"/>
      <c r="C67" s="44"/>
      <c r="D67" s="44"/>
      <c r="E67" s="45" t="s">
        <v>65</v>
      </c>
      <c r="F67" s="46"/>
      <c r="G67" s="43"/>
      <c r="H67" s="44"/>
      <c r="I67" s="47"/>
    </row>
    <row r="68" spans="1:9" s="39" customFormat="1" ht="12" customHeight="1" x14ac:dyDescent="0.25">
      <c r="A68" s="97"/>
      <c r="B68" s="98"/>
      <c r="C68" s="98"/>
      <c r="D68" s="98"/>
      <c r="E68" s="99"/>
      <c r="F68" s="99"/>
      <c r="G68" s="99"/>
      <c r="H68" s="99"/>
      <c r="I68" s="99"/>
    </row>
    <row r="69" spans="1:9" s="39" customFormat="1" ht="18.75" x14ac:dyDescent="0.25">
      <c r="A69" s="18" t="s">
        <v>33</v>
      </c>
      <c r="B69" s="17"/>
      <c r="C69" s="17"/>
      <c r="D69" s="17"/>
      <c r="E69" s="38" t="s">
        <v>34</v>
      </c>
      <c r="F69" s="19"/>
      <c r="G69" s="18"/>
      <c r="H69" s="17"/>
      <c r="I69" s="40"/>
    </row>
    <row r="70" spans="1:9" ht="37.5" customHeight="1" x14ac:dyDescent="0.3">
      <c r="A70" s="3"/>
      <c r="B70" s="98" t="s">
        <v>35</v>
      </c>
      <c r="C70" s="98"/>
      <c r="D70" s="49"/>
      <c r="E70" s="45" t="s">
        <v>36</v>
      </c>
    </row>
  </sheetData>
  <mergeCells count="43">
    <mergeCell ref="A68:I68"/>
    <mergeCell ref="B70:C70"/>
    <mergeCell ref="C56:I56"/>
    <mergeCell ref="C58:I58"/>
    <mergeCell ref="C59:I59"/>
    <mergeCell ref="B60:I60"/>
    <mergeCell ref="B64:I64"/>
    <mergeCell ref="B63:I63"/>
    <mergeCell ref="B65:H65"/>
    <mergeCell ref="F2:I2"/>
    <mergeCell ref="F5:I5"/>
    <mergeCell ref="A7:I7"/>
    <mergeCell ref="A9:I9"/>
    <mergeCell ref="A10:I10"/>
    <mergeCell ref="F4:I4"/>
    <mergeCell ref="A8:I8"/>
    <mergeCell ref="A47:I47"/>
    <mergeCell ref="A14:I14"/>
    <mergeCell ref="C61:F61"/>
    <mergeCell ref="B51:I51"/>
    <mergeCell ref="B52:I52"/>
    <mergeCell ref="B53:I53"/>
    <mergeCell ref="B61:B62"/>
    <mergeCell ref="C62:E62"/>
    <mergeCell ref="B55:I55"/>
    <mergeCell ref="A61:A62"/>
    <mergeCell ref="B48:I48"/>
    <mergeCell ref="B49:I49"/>
    <mergeCell ref="B50:I50"/>
    <mergeCell ref="C57:I57"/>
    <mergeCell ref="B54:I54"/>
    <mergeCell ref="H61:I61"/>
    <mergeCell ref="C43:C46"/>
    <mergeCell ref="D43:D46"/>
    <mergeCell ref="B43:B46"/>
    <mergeCell ref="D15:D31"/>
    <mergeCell ref="C15:C31"/>
    <mergeCell ref="B15:B31"/>
    <mergeCell ref="A32:I32"/>
    <mergeCell ref="A42:I42"/>
    <mergeCell ref="D33:D41"/>
    <mergeCell ref="C33:C41"/>
    <mergeCell ref="B33:B41"/>
  </mergeCells>
  <pageMargins left="0.23622047244094491" right="0.23622047244094491" top="0.35433070866141736" bottom="0.35433070866141736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KalabinaDA</dc:creator>
  <cp:lastModifiedBy>Кевбрина Ирина Сергеевна \ Irina Kevbrina</cp:lastModifiedBy>
  <cp:lastPrinted>2024-01-22T02:26:01Z</cp:lastPrinted>
  <dcterms:created xsi:type="dcterms:W3CDTF">2018-06-13T07:24:18Z</dcterms:created>
  <dcterms:modified xsi:type="dcterms:W3CDTF">2024-10-09T05:24:59Z</dcterms:modified>
</cp:coreProperties>
</file>