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nance\УЗ\Тендеры\Сенкевич\2024\Клининг\на площадку\"/>
    </mc:Choice>
  </mc:AlternateContent>
  <xr:revisionPtr revIDLastSave="0" documentId="8_{BD74B84E-CD24-4937-ADA6-3C12FD0D5A21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Структура цены" sheetId="68" r:id="rId1"/>
    <sheet name="Лист2" sheetId="66" state="hidden" r:id="rId2"/>
  </sheets>
  <definedNames>
    <definedName name="VATRate">0.18</definedName>
    <definedName name="_xlnm.Print_Area" localSheetId="0">'Структура цены'!$A$2:$G$64</definedName>
  </definedNames>
  <calcPr calcId="191029"/>
</workbook>
</file>

<file path=xl/calcChain.xml><?xml version="1.0" encoding="utf-8"?>
<calcChain xmlns="http://schemas.openxmlformats.org/spreadsheetml/2006/main">
  <c r="D8" i="68" l="1"/>
  <c r="D7" i="68"/>
  <c r="B5" i="68"/>
  <c r="B6" i="68"/>
  <c r="B7" i="68"/>
  <c r="B16" i="68" l="1"/>
  <c r="E16" i="68" s="1"/>
  <c r="B15" i="68"/>
  <c r="B8" i="68"/>
  <c r="B9" i="68"/>
  <c r="B10" i="68"/>
  <c r="B19" i="68" l="1"/>
  <c r="B18" i="68"/>
  <c r="B17" i="68"/>
  <c r="A6" i="68"/>
  <c r="A7" i="68"/>
  <c r="A8" i="68"/>
  <c r="A9" i="68"/>
  <c r="A10" i="68"/>
  <c r="A5" i="68"/>
  <c r="E15" i="68" l="1"/>
  <c r="C11" i="68"/>
  <c r="F36" i="68"/>
  <c r="F35" i="68"/>
  <c r="F34" i="68"/>
  <c r="F33" i="68"/>
  <c r="F32" i="68"/>
  <c r="F31" i="68"/>
  <c r="F30" i="68"/>
  <c r="E19" i="68"/>
  <c r="E18" i="68"/>
  <c r="E17" i="68"/>
  <c r="D5" i="68" l="1"/>
  <c r="D10" i="68"/>
  <c r="D6" i="68"/>
  <c r="D9" i="68"/>
  <c r="F20" i="68"/>
  <c r="F24" i="68"/>
  <c r="F25" i="68"/>
  <c r="F26" i="68"/>
  <c r="F27" i="68"/>
  <c r="F28" i="68"/>
  <c r="F29" i="68"/>
  <c r="F37" i="68"/>
  <c r="F23" i="68"/>
  <c r="F42" i="68"/>
  <c r="F43" i="68"/>
  <c r="F44" i="68"/>
  <c r="F45" i="68"/>
  <c r="F46" i="68"/>
  <c r="F47" i="68"/>
  <c r="F48" i="68"/>
  <c r="F49" i="68"/>
  <c r="F50" i="68"/>
  <c r="F51" i="68"/>
  <c r="F52" i="68"/>
  <c r="F53" i="68"/>
  <c r="F54" i="68"/>
  <c r="F55" i="68"/>
  <c r="F56" i="68"/>
  <c r="F57" i="68"/>
  <c r="F58" i="68"/>
  <c r="F41" i="68"/>
  <c r="B11" i="68"/>
  <c r="E8" i="68" l="1"/>
  <c r="E9" i="68"/>
  <c r="E10" i="68"/>
  <c r="E5" i="68"/>
  <c r="E6" i="68"/>
  <c r="E7" i="68"/>
  <c r="F59" i="68"/>
  <c r="F38" i="68"/>
  <c r="F61" i="68" l="1"/>
  <c r="E11" i="68"/>
  <c r="D11" i="68" l="1"/>
  <c r="F64" i="68"/>
  <c r="F6" i="68" l="1"/>
  <c r="G6" i="68" s="1"/>
  <c r="F8" i="68"/>
  <c r="G8" i="68" s="1"/>
  <c r="F10" i="68"/>
  <c r="G10" i="68" s="1"/>
  <c r="F7" i="68"/>
  <c r="G7" i="68" s="1"/>
  <c r="F5" i="68"/>
  <c r="F9" i="68"/>
  <c r="G9" i="68" s="1"/>
  <c r="F11" i="68" l="1"/>
  <c r="G5" i="68"/>
  <c r="G11" i="68" s="1"/>
</calcChain>
</file>

<file path=xl/sharedStrings.xml><?xml version="1.0" encoding="utf-8"?>
<sst xmlns="http://schemas.openxmlformats.org/spreadsheetml/2006/main" count="67" uniqueCount="54">
  <si>
    <t>Стоимость ежемесячного обслуживания, рублей без НДС</t>
  </si>
  <si>
    <t>Расходные материалы</t>
  </si>
  <si>
    <t>Персонал</t>
  </si>
  <si>
    <t>Итого</t>
  </si>
  <si>
    <t>Должность</t>
  </si>
  <si>
    <t>Количество персонала, человек</t>
  </si>
  <si>
    <t>Налоговая и иная нагрузка на ФОТ, процентов</t>
  </si>
  <si>
    <t>Итого затраты на персонал с учетом налоговой и иной нагрузки на ФОТ, рублей</t>
  </si>
  <si>
    <t>Примечание</t>
  </si>
  <si>
    <t>Прочие затраты</t>
  </si>
  <si>
    <t>Затраты на персонал в месяц</t>
  </si>
  <si>
    <t>Наименование затрат</t>
  </si>
  <si>
    <t>Единица измерения</t>
  </si>
  <si>
    <t>Затраты на 1 единицу, рублей</t>
  </si>
  <si>
    <t>Количество единиц в месяц</t>
  </si>
  <si>
    <t>ФОТ</t>
  </si>
  <si>
    <t>Прочие затраты на персонал</t>
  </si>
  <si>
    <t>Подмены/компенсация отпусков</t>
  </si>
  <si>
    <t>Обучение и аттестация персонала</t>
  </si>
  <si>
    <t>Прочие затраты (в том числе налоговая и иная нагрузка)</t>
  </si>
  <si>
    <t>Структура стоимости услуг</t>
  </si>
  <si>
    <t>Налоговая нагрузка на прибыль (указывается в процентах)</t>
  </si>
  <si>
    <t>Итого затраты без учета налоговой нагрузки на прибыль, рублей в месяц</t>
  </si>
  <si>
    <t>Прибыль контрагента в месяц (указывается в процентах)</t>
  </si>
  <si>
    <t>Итого стоимость услуг в месяц, рублей</t>
  </si>
  <si>
    <t>Итого, затраты на ФОТ, рублей</t>
  </si>
  <si>
    <t>Итого затраты на персонал, кроме ФОТ</t>
  </si>
  <si>
    <t>Итого, иные затраты</t>
  </si>
  <si>
    <t>Накладные затраты, рублей</t>
  </si>
  <si>
    <t>Объект</t>
  </si>
  <si>
    <t>Спецодежда и СИЗ</t>
  </si>
  <si>
    <t>Итого по объекту</t>
  </si>
  <si>
    <t>Обеспечение специальной одеждой и обувью, средствами индивидуальной защиты</t>
  </si>
  <si>
    <t>Площадь объекта, квадратных метров</t>
  </si>
  <si>
    <t>Кофе-леди</t>
  </si>
  <si>
    <t>Техник</t>
  </si>
  <si>
    <t>Справочные данные</t>
  </si>
  <si>
    <t>Минимально требуемое количетсво сотрудников, ШЕ</t>
  </si>
  <si>
    <t>Уборщик помещений (утро)</t>
  </si>
  <si>
    <t>Уборщик помещений (день)</t>
  </si>
  <si>
    <t>Менеджер объекта</t>
  </si>
  <si>
    <t>Затраты на заработную плату для одного сотрудника, рублей в месяц</t>
  </si>
  <si>
    <t>В примечании участник вправе указать особенности начисления заработных плат например, указать, что заработная плата рассчитана исходя из неполной занятости сотрудника на объекте и прочие условия</t>
  </si>
  <si>
    <t>Заполняется только сумма на расходные материалы, все прочие расходы заполняются автоматически исходя из введенных ниже значений</t>
  </si>
  <si>
    <t>В данном разделе указываются прочие затраты на оказание услуг, которые участник посчитает нужным указать, данный раздел не обязателен к заполнению.</t>
  </si>
  <si>
    <t>В данном разделе указываются прочие затраты на персонал, например, затраты на административный и прочий сопутствующий персонал, напрямую не задействованный в уборке, и иные не предусмотренные формой затраты, связанные с персоналом.
Данный раздел частично обязателен к заполнению, заранее обозначенные заказчиком в форме затраты, должны быть отображены участником.</t>
  </si>
  <si>
    <t>В данные строки участник указывает размер накладных затрат, связанных с исполнением договора, а также процент прибыли и  процент налоговой нагрузки на нее, ячейки.</t>
  </si>
  <si>
    <t>К заполнению доступны только ячейки с желтой заливкой! Изменение ячеек, не выделенных желтой заливкой, не допускается!</t>
  </si>
  <si>
    <t>Москва-Сити , Пресненская набережная дом 12, башня Федерация, этажи – 60, 57, 20</t>
  </si>
  <si>
    <t>Москва-Сити , Пресненская набережная дом 12, Москва, Пресненская наб. д. 12, башня Запад, этаж 39</t>
  </si>
  <si>
    <t>Зеленоград, Москва, ЗИТЦ. Г. г. Зеленоград, Солнечная алея 2</t>
  </si>
  <si>
    <t xml:space="preserve">Алкон, Москва, Ленинградский проспект дом 70 </t>
  </si>
  <si>
    <t>Искра-Парк г. Москва Ленинградский проспект д.35, стр.1</t>
  </si>
  <si>
    <t>г. Москва, Алтуфьевское шоссе, д.1, офис №319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</si>
</sst>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0"/>
      <color theme="8"/>
      <name val="Times New Roman"/>
      <family val="1"/>
      <charset val="204"/>
    </font>
    <font>
      <b/>
      <sz val="10"/>
      <color theme="8"/>
      <name val="Times New Roman"/>
      <family val="1"/>
      <charset val="204"/>
    </font>
    <font>
      <b/>
      <sz val="14"/>
      <color rgb="FFFFFFAB"/>
      <name val="Times New Roman"/>
      <family val="1"/>
      <charset val="204"/>
    </font>
    <font>
      <b/>
      <i/>
      <sz val="10"/>
      <color rgb="FFFFFFAB"/>
      <name val="Times New Roman"/>
      <family val="1"/>
      <charset val="204"/>
    </font>
    <font>
      <b/>
      <sz val="10"/>
      <color rgb="FFFFFFAB"/>
      <name val="Times New Roman"/>
      <family val="1"/>
      <charset val="204"/>
    </font>
    <font>
      <sz val="11"/>
      <color rgb="FFFFFFAB"/>
      <name val="Times New Roman"/>
      <family val="1"/>
      <charset val="204"/>
    </font>
    <font>
      <i/>
      <sz val="11"/>
      <color rgb="FFFFFFAB"/>
      <name val="Times New Roman"/>
      <family val="1"/>
      <charset val="204"/>
    </font>
    <font>
      <b/>
      <sz val="11"/>
      <color rgb="FFFFFFAB"/>
      <name val="Times New Roman"/>
      <family val="1"/>
      <charset val="204"/>
    </font>
    <font>
      <sz val="10"/>
      <color rgb="FFFFFFA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92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3" fontId="9" fillId="0" borderId="1" xfId="7" applyNumberFormat="1" applyFont="1" applyFill="1" applyBorder="1" applyAlignment="1">
      <alignment horizontal="center" vertical="center" wrapText="1"/>
    </xf>
    <xf numFmtId="3" fontId="9" fillId="0" borderId="1" xfId="6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4" fontId="9" fillId="3" borderId="1" xfId="7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9" fillId="3" borderId="1" xfId="7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" fontId="9" fillId="0" borderId="1" xfId="7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4" fontId="9" fillId="0" borderId="1" xfId="7" applyNumberFormat="1" applyFont="1" applyFill="1" applyBorder="1" applyAlignment="1" applyProtection="1">
      <alignment horizontal="center" vertical="center" wrapText="1"/>
      <protection hidden="1"/>
    </xf>
    <xf numFmtId="0" fontId="22" fillId="4" borderId="1" xfId="0" applyFont="1" applyFill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22" fillId="4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4" fontId="9" fillId="0" borderId="2" xfId="7" applyNumberFormat="1" applyFont="1" applyFill="1" applyBorder="1" applyAlignment="1" applyProtection="1">
      <alignment horizontal="center" vertical="center" wrapText="1"/>
      <protection hidden="1"/>
    </xf>
    <xf numFmtId="4" fontId="9" fillId="0" borderId="4" xfId="7" applyNumberFormat="1" applyFont="1" applyFill="1" applyBorder="1" applyAlignment="1" applyProtection="1">
      <alignment horizontal="center" vertical="center" wrapText="1"/>
      <protection hidden="1"/>
    </xf>
    <xf numFmtId="0" fontId="12" fillId="2" borderId="2" xfId="7" applyFont="1" applyFill="1" applyBorder="1" applyAlignment="1">
      <alignment horizontal="center" vertical="center" wrapText="1"/>
    </xf>
    <xf numFmtId="0" fontId="12" fillId="2" borderId="3" xfId="7" applyFont="1" applyFill="1" applyBorder="1" applyAlignment="1">
      <alignment horizontal="center" vertical="center" wrapText="1"/>
    </xf>
    <xf numFmtId="0" fontId="12" fillId="2" borderId="4" xfId="7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2" borderId="1" xfId="7" applyFont="1" applyFill="1" applyBorder="1" applyAlignment="1">
      <alignment horizontal="center" vertical="center" wrapText="1"/>
    </xf>
    <xf numFmtId="4" fontId="9" fillId="0" borderId="1" xfId="7" applyNumberFormat="1" applyFont="1" applyFill="1" applyBorder="1" applyAlignment="1">
      <alignment horizontal="center" vertical="center" wrapText="1"/>
    </xf>
    <xf numFmtId="4" fontId="14" fillId="3" borderId="1" xfId="7" applyNumberFormat="1" applyFont="1" applyFill="1" applyBorder="1" applyAlignment="1" applyProtection="1">
      <alignment horizontal="left" vertical="center" wrapText="1"/>
      <protection locked="0" hidden="1"/>
    </xf>
    <xf numFmtId="4" fontId="15" fillId="3" borderId="2" xfId="7" applyNumberFormat="1" applyFont="1" applyFill="1" applyBorder="1" applyAlignment="1" applyProtection="1">
      <alignment horizontal="left" vertical="center" wrapText="1"/>
      <protection locked="0" hidden="1"/>
    </xf>
    <xf numFmtId="0" fontId="11" fillId="0" borderId="1" xfId="0" applyFont="1" applyFill="1" applyBorder="1" applyAlignment="1">
      <alignment horizontal="right" vertical="center" wrapText="1"/>
    </xf>
    <xf numFmtId="4" fontId="9" fillId="0" borderId="1" xfId="7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right" vertical="center" wrapText="1"/>
      <protection locked="0"/>
    </xf>
    <xf numFmtId="0" fontId="11" fillId="0" borderId="3" xfId="0" applyFont="1" applyFill="1" applyBorder="1" applyAlignment="1" applyProtection="1">
      <alignment horizontal="right" vertical="center" wrapText="1"/>
      <protection locked="0"/>
    </xf>
    <xf numFmtId="0" fontId="11" fillId="0" borderId="4" xfId="0" applyFont="1" applyFill="1" applyBorder="1" applyAlignment="1" applyProtection="1">
      <alignment horizontal="right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10" fontId="5" fillId="3" borderId="2" xfId="0" applyNumberFormat="1" applyFont="1" applyFill="1" applyBorder="1" applyAlignment="1" applyProtection="1">
      <alignment horizontal="center" vertical="center"/>
      <protection locked="0"/>
    </xf>
    <xf numFmtId="10" fontId="5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20" fillId="4" borderId="11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4" fontId="17" fillId="4" borderId="0" xfId="7" applyNumberFormat="1" applyFont="1" applyFill="1" applyBorder="1" applyAlignment="1" applyProtection="1">
      <alignment horizontal="left" vertical="center" wrapText="1"/>
      <protection locked="0" hidden="1"/>
    </xf>
    <xf numFmtId="4" fontId="17" fillId="4" borderId="11" xfId="7" applyNumberFormat="1" applyFont="1" applyFill="1" applyBorder="1" applyAlignment="1" applyProtection="1">
      <alignment horizontal="left" vertical="center" wrapText="1"/>
      <protection locked="0" hidden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" fontId="5" fillId="3" borderId="4" xfId="0" applyNumberFormat="1" applyFont="1" applyFill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 applyProtection="1">
      <alignment horizontal="center" vertical="center"/>
      <protection hidden="1"/>
    </xf>
    <xf numFmtId="4" fontId="8" fillId="0" borderId="1" xfId="0" applyNumberFormat="1" applyFont="1" applyBorder="1" applyAlignment="1" applyProtection="1">
      <alignment horizontal="center" vertical="center" wrapText="1"/>
      <protection hidden="1"/>
    </xf>
  </cellXfs>
  <cellStyles count="8">
    <cellStyle name="Normal" xfId="2" xr:uid="{00000000-0005-0000-0000-000000000000}"/>
    <cellStyle name="Обычный" xfId="0" builtinId="0"/>
    <cellStyle name="Обычный 10" xfId="3" xr:uid="{00000000-0005-0000-0000-000002000000}"/>
    <cellStyle name="Обычный 12" xfId="4" xr:uid="{00000000-0005-0000-0000-000003000000}"/>
    <cellStyle name="Обычный 2" xfId="5" xr:uid="{00000000-0005-0000-0000-000004000000}"/>
    <cellStyle name="Обычный 2 2" xfId="7" xr:uid="{B155098A-4524-4EDF-96C0-8ED353553408}"/>
    <cellStyle name="Обычный 3" xfId="1" xr:uid="{00000000-0005-0000-0000-000005000000}"/>
    <cellStyle name="Финансовый" xfId="6" builtinId="3"/>
  </cellStyles>
  <dxfs count="0"/>
  <tableStyles count="0" defaultTableStyle="TableStyleMedium2" defaultPivotStyle="PivotStyleLight16"/>
  <colors>
    <mruColors>
      <color rgb="FFFFFFAB"/>
      <color rgb="FF6699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9242A-BA73-4CE9-926A-F68C200E9F02}">
  <dimension ref="A1:I73"/>
  <sheetViews>
    <sheetView tabSelected="1" view="pageBreakPreview" topLeftCell="A4" zoomScale="90" zoomScaleNormal="100" zoomScaleSheetLayoutView="90" workbookViewId="0">
      <selection activeCell="F6" sqref="F6"/>
    </sheetView>
  </sheetViews>
  <sheetFormatPr defaultRowHeight="13.8" x14ac:dyDescent="0.3"/>
  <cols>
    <col min="1" max="1" width="52.88671875" style="28" customWidth="1"/>
    <col min="2" max="5" width="22.77734375" style="28" customWidth="1"/>
    <col min="6" max="6" width="19.77734375" style="28" customWidth="1"/>
    <col min="7" max="7" width="17.77734375" style="28" customWidth="1"/>
    <col min="8" max="8" width="19.77734375" style="28" customWidth="1"/>
    <col min="9" max="9" width="17.77734375" style="28" customWidth="1"/>
    <col min="10" max="16384" width="8.88671875" style="28"/>
  </cols>
  <sheetData>
    <row r="1" spans="1:9" ht="17.399999999999999" x14ac:dyDescent="0.3">
      <c r="A1" s="80" t="s">
        <v>47</v>
      </c>
      <c r="B1" s="80"/>
      <c r="C1" s="80"/>
      <c r="D1" s="80"/>
      <c r="E1" s="80"/>
      <c r="F1" s="80"/>
      <c r="G1" s="80"/>
    </row>
    <row r="2" spans="1:9" s="6" customFormat="1" ht="17.399999999999999" x14ac:dyDescent="0.3">
      <c r="A2" s="46" t="s">
        <v>20</v>
      </c>
      <c r="B2" s="46"/>
      <c r="C2" s="46"/>
      <c r="D2" s="46"/>
      <c r="E2" s="46"/>
      <c r="F2" s="46"/>
      <c r="G2" s="46"/>
    </row>
    <row r="3" spans="1:9" ht="14.4" customHeight="1" x14ac:dyDescent="0.3">
      <c r="A3" s="47" t="s">
        <v>29</v>
      </c>
      <c r="B3" s="57" t="s">
        <v>33</v>
      </c>
      <c r="C3" s="54" t="s">
        <v>0</v>
      </c>
      <c r="D3" s="55"/>
      <c r="E3" s="55"/>
      <c r="F3" s="55"/>
      <c r="G3" s="56"/>
    </row>
    <row r="4" spans="1:9" x14ac:dyDescent="0.3">
      <c r="A4" s="47"/>
      <c r="B4" s="58"/>
      <c r="C4" s="1" t="s">
        <v>1</v>
      </c>
      <c r="D4" s="1" t="s">
        <v>2</v>
      </c>
      <c r="E4" s="1" t="s">
        <v>30</v>
      </c>
      <c r="F4" s="29" t="s">
        <v>9</v>
      </c>
      <c r="G4" s="30" t="s">
        <v>31</v>
      </c>
    </row>
    <row r="5" spans="1:9" ht="28.8" customHeight="1" x14ac:dyDescent="0.3">
      <c r="A5" s="24" t="str">
        <f t="shared" ref="A5:B10" si="0">IF(A68&gt;0,A68,"-")</f>
        <v>Москва-Сити , Пресненская набережная дом 12, башня Федерация, этажи – 60, 57, 20</v>
      </c>
      <c r="B5" s="25">
        <f>IF(B68&gt;0,B68,"-")</f>
        <v>2664.3</v>
      </c>
      <c r="C5" s="26">
        <v>0</v>
      </c>
      <c r="D5" s="91">
        <f t="shared" ref="D5:D10" si="1">IFERROR(IF($C68&gt;0,$E$15/$B$15*$C68,0)+IF($D68&gt;0,$E$16/$B$16*$D68,0)+IF($E68&gt;0,$E$17/$B$17*$E68,0)+IF($F68&gt;0,$E$18/$B$18*$F68,0)+IF($G68&gt;0,$E$19/$B$19*$G68,0),"-")</f>
        <v>0</v>
      </c>
      <c r="E5" s="91">
        <f t="shared" ref="E5:E10" si="2">IFERROR(ROUND($F$23*($B5/$B$11),2),"-")</f>
        <v>0</v>
      </c>
      <c r="F5" s="27">
        <f t="shared" ref="F5:F10" si="3">IFERROR(ROUND(($F$64-$F$20-$F$38-$C$11)*($B5/$B$11),2),"-")</f>
        <v>0</v>
      </c>
      <c r="G5" s="91">
        <f>SUM(C5:F5)</f>
        <v>0</v>
      </c>
      <c r="H5" s="82" t="s">
        <v>43</v>
      </c>
      <c r="I5" s="81"/>
    </row>
    <row r="6" spans="1:9" ht="26.4" x14ac:dyDescent="0.3">
      <c r="A6" s="24" t="str">
        <f t="shared" si="0"/>
        <v>Москва-Сити , Пресненская набережная дом 12, Москва, Пресненская наб. д. 12, башня Запад, этаж 39</v>
      </c>
      <c r="B6" s="25">
        <f t="shared" si="0"/>
        <v>360</v>
      </c>
      <c r="C6" s="26">
        <v>0</v>
      </c>
      <c r="D6" s="91">
        <f t="shared" si="1"/>
        <v>0</v>
      </c>
      <c r="E6" s="91">
        <f t="shared" si="2"/>
        <v>0</v>
      </c>
      <c r="F6" s="27">
        <f t="shared" si="3"/>
        <v>0</v>
      </c>
      <c r="G6" s="91">
        <f t="shared" ref="G6:G10" si="4">SUM(C6:F6)</f>
        <v>0</v>
      </c>
      <c r="H6" s="82"/>
      <c r="I6" s="81"/>
    </row>
    <row r="7" spans="1:9" x14ac:dyDescent="0.3">
      <c r="A7" s="24" t="str">
        <f t="shared" si="0"/>
        <v>Зеленоград, Москва, ЗИТЦ. Г. г. Зеленоград, Солнечная алея 2</v>
      </c>
      <c r="B7" s="25">
        <f t="shared" si="0"/>
        <v>50.8</v>
      </c>
      <c r="C7" s="26">
        <v>0</v>
      </c>
      <c r="D7" s="91">
        <f t="shared" si="1"/>
        <v>0</v>
      </c>
      <c r="E7" s="91">
        <f t="shared" si="2"/>
        <v>0</v>
      </c>
      <c r="F7" s="27">
        <f t="shared" si="3"/>
        <v>0</v>
      </c>
      <c r="G7" s="91">
        <f t="shared" si="4"/>
        <v>0</v>
      </c>
      <c r="H7" s="82"/>
      <c r="I7" s="81"/>
    </row>
    <row r="8" spans="1:9" x14ac:dyDescent="0.3">
      <c r="A8" s="24" t="str">
        <f t="shared" si="0"/>
        <v xml:space="preserve">Алкон, Москва, Ленинградский проспект дом 70 </v>
      </c>
      <c r="B8" s="25">
        <f t="shared" si="0"/>
        <v>462.9</v>
      </c>
      <c r="C8" s="26">
        <v>0</v>
      </c>
      <c r="D8" s="91">
        <f t="shared" si="1"/>
        <v>0</v>
      </c>
      <c r="E8" s="91">
        <f t="shared" si="2"/>
        <v>0</v>
      </c>
      <c r="F8" s="27">
        <f t="shared" si="3"/>
        <v>0</v>
      </c>
      <c r="G8" s="91">
        <f t="shared" si="4"/>
        <v>0</v>
      </c>
      <c r="H8" s="82"/>
      <c r="I8" s="81"/>
    </row>
    <row r="9" spans="1:9" x14ac:dyDescent="0.3">
      <c r="A9" s="24" t="str">
        <f t="shared" si="0"/>
        <v>Искра-Парк г. Москва Ленинградский проспект д.35, стр.1</v>
      </c>
      <c r="B9" s="25">
        <f t="shared" si="0"/>
        <v>2082.4</v>
      </c>
      <c r="C9" s="26">
        <v>0</v>
      </c>
      <c r="D9" s="91">
        <f t="shared" si="1"/>
        <v>0</v>
      </c>
      <c r="E9" s="91">
        <f t="shared" si="2"/>
        <v>0</v>
      </c>
      <c r="F9" s="27">
        <f t="shared" si="3"/>
        <v>0</v>
      </c>
      <c r="G9" s="91">
        <f t="shared" si="4"/>
        <v>0</v>
      </c>
      <c r="H9" s="82"/>
      <c r="I9" s="81"/>
    </row>
    <row r="10" spans="1:9" x14ac:dyDescent="0.3">
      <c r="A10" s="24" t="str">
        <f t="shared" si="0"/>
        <v>г. Москва, Алтуфьевское шоссе, д.1, офис №319</v>
      </c>
      <c r="B10" s="25">
        <f t="shared" si="0"/>
        <v>269.52</v>
      </c>
      <c r="C10" s="26">
        <v>0</v>
      </c>
      <c r="D10" s="91">
        <f t="shared" si="1"/>
        <v>0</v>
      </c>
      <c r="E10" s="91">
        <f t="shared" si="2"/>
        <v>0</v>
      </c>
      <c r="F10" s="27">
        <f t="shared" si="3"/>
        <v>0</v>
      </c>
      <c r="G10" s="91">
        <f t="shared" si="4"/>
        <v>0</v>
      </c>
      <c r="H10" s="82"/>
      <c r="I10" s="81"/>
    </row>
    <row r="11" spans="1:9" x14ac:dyDescent="0.3">
      <c r="A11" s="31" t="s">
        <v>3</v>
      </c>
      <c r="B11" s="13">
        <f t="shared" ref="B11:G11" si="5">SUM(B5:B10)</f>
        <v>5889.92</v>
      </c>
      <c r="C11" s="90">
        <f t="shared" si="5"/>
        <v>0</v>
      </c>
      <c r="D11" s="90">
        <f t="shared" si="5"/>
        <v>0</v>
      </c>
      <c r="E11" s="90">
        <f t="shared" si="5"/>
        <v>0</v>
      </c>
      <c r="F11" s="90">
        <f t="shared" si="5"/>
        <v>0</v>
      </c>
      <c r="G11" s="90">
        <f t="shared" si="5"/>
        <v>0</v>
      </c>
    </row>
    <row r="12" spans="1:9" ht="17.399999999999999" x14ac:dyDescent="0.3">
      <c r="A12" s="48" t="s">
        <v>10</v>
      </c>
      <c r="B12" s="48"/>
      <c r="C12" s="48"/>
      <c r="D12" s="48"/>
      <c r="E12" s="48"/>
      <c r="F12" s="48"/>
      <c r="G12" s="48"/>
    </row>
    <row r="13" spans="1:9" ht="17.399999999999999" x14ac:dyDescent="0.3">
      <c r="A13" s="43" t="s">
        <v>15</v>
      </c>
      <c r="B13" s="44"/>
      <c r="C13" s="44"/>
      <c r="D13" s="44"/>
      <c r="E13" s="44"/>
      <c r="F13" s="44"/>
      <c r="G13" s="45"/>
    </row>
    <row r="14" spans="1:9" ht="66" x14ac:dyDescent="0.3">
      <c r="A14" s="2" t="s">
        <v>4</v>
      </c>
      <c r="B14" s="3" t="s">
        <v>5</v>
      </c>
      <c r="C14" s="3" t="s">
        <v>41</v>
      </c>
      <c r="D14" s="2" t="s">
        <v>6</v>
      </c>
      <c r="E14" s="15" t="s">
        <v>7</v>
      </c>
      <c r="F14" s="49" t="s">
        <v>8</v>
      </c>
      <c r="G14" s="49"/>
    </row>
    <row r="15" spans="1:9" ht="13.8" customHeight="1" x14ac:dyDescent="0.3">
      <c r="A15" s="14" t="s">
        <v>38</v>
      </c>
      <c r="B15" s="5">
        <f>SUM(C68:C73)</f>
        <v>11</v>
      </c>
      <c r="C15" s="9">
        <v>0</v>
      </c>
      <c r="D15" s="12">
        <v>0</v>
      </c>
      <c r="E15" s="21">
        <f>(C15+(C15*D15))*B15</f>
        <v>0</v>
      </c>
      <c r="F15" s="50"/>
      <c r="G15" s="51"/>
      <c r="H15" s="81" t="s">
        <v>42</v>
      </c>
      <c r="I15" s="81"/>
    </row>
    <row r="16" spans="1:9" ht="13.8" customHeight="1" x14ac:dyDescent="0.3">
      <c r="A16" s="14" t="s">
        <v>39</v>
      </c>
      <c r="B16" s="5">
        <f>SUM(D68:D73)</f>
        <v>3</v>
      </c>
      <c r="C16" s="9">
        <v>0</v>
      </c>
      <c r="D16" s="12">
        <v>0</v>
      </c>
      <c r="E16" s="21">
        <f t="shared" ref="E16" si="6">(C16+(C16*D16))*B16</f>
        <v>0</v>
      </c>
      <c r="F16" s="50"/>
      <c r="G16" s="51"/>
      <c r="H16" s="81"/>
      <c r="I16" s="81"/>
    </row>
    <row r="17" spans="1:9" ht="13.8" customHeight="1" x14ac:dyDescent="0.3">
      <c r="A17" s="4" t="s">
        <v>40</v>
      </c>
      <c r="B17" s="5">
        <f>SUM(E68:E73)</f>
        <v>2</v>
      </c>
      <c r="C17" s="9">
        <v>0</v>
      </c>
      <c r="D17" s="12">
        <v>0</v>
      </c>
      <c r="E17" s="21">
        <f t="shared" ref="E17:E19" si="7">(C17+(C17*D17))*B17</f>
        <v>0</v>
      </c>
      <c r="F17" s="50"/>
      <c r="G17" s="51"/>
      <c r="H17" s="81"/>
      <c r="I17" s="81"/>
    </row>
    <row r="18" spans="1:9" ht="13.8" customHeight="1" x14ac:dyDescent="0.3">
      <c r="A18" s="14" t="s">
        <v>34</v>
      </c>
      <c r="B18" s="5">
        <f>SUM(F68:F73)</f>
        <v>3</v>
      </c>
      <c r="C18" s="9">
        <v>0</v>
      </c>
      <c r="D18" s="12">
        <v>0</v>
      </c>
      <c r="E18" s="21">
        <f t="shared" si="7"/>
        <v>0</v>
      </c>
      <c r="F18" s="50"/>
      <c r="G18" s="51"/>
      <c r="H18" s="81"/>
      <c r="I18" s="81"/>
    </row>
    <row r="19" spans="1:9" ht="13.8" customHeight="1" x14ac:dyDescent="0.3">
      <c r="A19" s="14" t="s">
        <v>35</v>
      </c>
      <c r="B19" s="5">
        <f>SUM(G68:G73)</f>
        <v>3</v>
      </c>
      <c r="C19" s="9">
        <v>0</v>
      </c>
      <c r="D19" s="12">
        <v>0</v>
      </c>
      <c r="E19" s="21">
        <f t="shared" si="7"/>
        <v>0</v>
      </c>
      <c r="F19" s="50"/>
      <c r="G19" s="51"/>
      <c r="H19" s="81"/>
      <c r="I19" s="81"/>
    </row>
    <row r="20" spans="1:9" x14ac:dyDescent="0.3">
      <c r="A20" s="52" t="s">
        <v>25</v>
      </c>
      <c r="B20" s="52"/>
      <c r="C20" s="52"/>
      <c r="D20" s="52"/>
      <c r="E20" s="52"/>
      <c r="F20" s="53">
        <f>SUM(E15:E19)</f>
        <v>0</v>
      </c>
      <c r="G20" s="53"/>
    </row>
    <row r="21" spans="1:9" ht="17.399999999999999" x14ac:dyDescent="0.3">
      <c r="A21" s="43" t="s">
        <v>16</v>
      </c>
      <c r="B21" s="44"/>
      <c r="C21" s="44"/>
      <c r="D21" s="44"/>
      <c r="E21" s="44"/>
      <c r="F21" s="44"/>
      <c r="G21" s="45"/>
    </row>
    <row r="22" spans="1:9" ht="26.4" x14ac:dyDescent="0.3">
      <c r="A22" s="68" t="s">
        <v>11</v>
      </c>
      <c r="B22" s="69"/>
      <c r="C22" s="7" t="s">
        <v>12</v>
      </c>
      <c r="D22" s="15" t="s">
        <v>13</v>
      </c>
      <c r="E22" s="15" t="s">
        <v>14</v>
      </c>
      <c r="F22" s="68" t="s">
        <v>3</v>
      </c>
      <c r="G22" s="69"/>
    </row>
    <row r="23" spans="1:9" x14ac:dyDescent="0.3">
      <c r="A23" s="83" t="s">
        <v>32</v>
      </c>
      <c r="B23" s="84"/>
      <c r="C23" s="10"/>
      <c r="D23" s="11">
        <v>0</v>
      </c>
      <c r="E23" s="10">
        <v>0</v>
      </c>
      <c r="F23" s="41">
        <f>D23*E23</f>
        <v>0</v>
      </c>
      <c r="G23" s="42"/>
      <c r="H23" s="77" t="s">
        <v>45</v>
      </c>
      <c r="I23" s="78"/>
    </row>
    <row r="24" spans="1:9" x14ac:dyDescent="0.3">
      <c r="A24" s="83" t="s">
        <v>18</v>
      </c>
      <c r="B24" s="84"/>
      <c r="C24" s="10"/>
      <c r="D24" s="11">
        <v>0</v>
      </c>
      <c r="E24" s="10">
        <v>0</v>
      </c>
      <c r="F24" s="41">
        <f t="shared" ref="F24:F37" si="8">D24*E24</f>
        <v>0</v>
      </c>
      <c r="G24" s="42"/>
      <c r="H24" s="77"/>
      <c r="I24" s="78"/>
    </row>
    <row r="25" spans="1:9" x14ac:dyDescent="0.3">
      <c r="A25" s="83" t="s">
        <v>17</v>
      </c>
      <c r="B25" s="84"/>
      <c r="C25" s="10"/>
      <c r="D25" s="11">
        <v>0</v>
      </c>
      <c r="E25" s="10">
        <v>0</v>
      </c>
      <c r="F25" s="41">
        <f t="shared" si="8"/>
        <v>0</v>
      </c>
      <c r="G25" s="42"/>
      <c r="H25" s="77"/>
      <c r="I25" s="78"/>
    </row>
    <row r="26" spans="1:9" x14ac:dyDescent="0.3">
      <c r="A26" s="63"/>
      <c r="B26" s="64"/>
      <c r="C26" s="10"/>
      <c r="D26" s="11">
        <v>0</v>
      </c>
      <c r="E26" s="10">
        <v>0</v>
      </c>
      <c r="F26" s="41">
        <f t="shared" si="8"/>
        <v>0</v>
      </c>
      <c r="G26" s="42"/>
      <c r="H26" s="77"/>
      <c r="I26" s="78"/>
    </row>
    <row r="27" spans="1:9" x14ac:dyDescent="0.3">
      <c r="A27" s="63"/>
      <c r="B27" s="64"/>
      <c r="C27" s="10"/>
      <c r="D27" s="11">
        <v>0</v>
      </c>
      <c r="E27" s="10">
        <v>0</v>
      </c>
      <c r="F27" s="41">
        <f t="shared" si="8"/>
        <v>0</v>
      </c>
      <c r="G27" s="42"/>
      <c r="H27" s="77"/>
      <c r="I27" s="78"/>
    </row>
    <row r="28" spans="1:9" x14ac:dyDescent="0.3">
      <c r="A28" s="63"/>
      <c r="B28" s="64"/>
      <c r="C28" s="10"/>
      <c r="D28" s="11">
        <v>0</v>
      </c>
      <c r="E28" s="10">
        <v>0</v>
      </c>
      <c r="F28" s="41">
        <f t="shared" si="8"/>
        <v>0</v>
      </c>
      <c r="G28" s="42"/>
      <c r="H28" s="77"/>
      <c r="I28" s="78"/>
    </row>
    <row r="29" spans="1:9" x14ac:dyDescent="0.3">
      <c r="A29" s="63"/>
      <c r="B29" s="64"/>
      <c r="C29" s="10"/>
      <c r="D29" s="11">
        <v>0</v>
      </c>
      <c r="E29" s="10">
        <v>0</v>
      </c>
      <c r="F29" s="41">
        <f t="shared" si="8"/>
        <v>0</v>
      </c>
      <c r="G29" s="42"/>
      <c r="H29" s="77"/>
      <c r="I29" s="78"/>
    </row>
    <row r="30" spans="1:9" x14ac:dyDescent="0.3">
      <c r="A30" s="16"/>
      <c r="B30" s="17"/>
      <c r="C30" s="10"/>
      <c r="D30" s="11">
        <v>0</v>
      </c>
      <c r="E30" s="10">
        <v>0</v>
      </c>
      <c r="F30" s="41">
        <f t="shared" ref="F30:F36" si="9">D30*E30</f>
        <v>0</v>
      </c>
      <c r="G30" s="42"/>
      <c r="H30" s="77"/>
      <c r="I30" s="78"/>
    </row>
    <row r="31" spans="1:9" x14ac:dyDescent="0.3">
      <c r="A31" s="16"/>
      <c r="B31" s="17"/>
      <c r="C31" s="10"/>
      <c r="D31" s="11">
        <v>0</v>
      </c>
      <c r="E31" s="10">
        <v>0</v>
      </c>
      <c r="F31" s="41">
        <f t="shared" si="9"/>
        <v>0</v>
      </c>
      <c r="G31" s="42"/>
      <c r="H31" s="77"/>
      <c r="I31" s="78"/>
    </row>
    <row r="32" spans="1:9" x14ac:dyDescent="0.3">
      <c r="A32" s="16"/>
      <c r="B32" s="17"/>
      <c r="C32" s="10"/>
      <c r="D32" s="11">
        <v>0</v>
      </c>
      <c r="E32" s="10">
        <v>0</v>
      </c>
      <c r="F32" s="41">
        <f t="shared" si="9"/>
        <v>0</v>
      </c>
      <c r="G32" s="42"/>
      <c r="H32" s="77"/>
      <c r="I32" s="78"/>
    </row>
    <row r="33" spans="1:9" x14ac:dyDescent="0.3">
      <c r="A33" s="16"/>
      <c r="B33" s="17"/>
      <c r="C33" s="10"/>
      <c r="D33" s="11">
        <v>0</v>
      </c>
      <c r="E33" s="10">
        <v>0</v>
      </c>
      <c r="F33" s="41">
        <f t="shared" si="9"/>
        <v>0</v>
      </c>
      <c r="G33" s="42"/>
      <c r="H33" s="77"/>
      <c r="I33" s="78"/>
    </row>
    <row r="34" spans="1:9" x14ac:dyDescent="0.3">
      <c r="A34" s="16"/>
      <c r="B34" s="17"/>
      <c r="C34" s="10"/>
      <c r="D34" s="11">
        <v>0</v>
      </c>
      <c r="E34" s="10">
        <v>0</v>
      </c>
      <c r="F34" s="41">
        <f t="shared" si="9"/>
        <v>0</v>
      </c>
      <c r="G34" s="42"/>
      <c r="H34" s="77"/>
      <c r="I34" s="78"/>
    </row>
    <row r="35" spans="1:9" x14ac:dyDescent="0.3">
      <c r="A35" s="16"/>
      <c r="B35" s="17"/>
      <c r="C35" s="10"/>
      <c r="D35" s="11">
        <v>0</v>
      </c>
      <c r="E35" s="10">
        <v>0</v>
      </c>
      <c r="F35" s="41">
        <f t="shared" si="9"/>
        <v>0</v>
      </c>
      <c r="G35" s="42"/>
      <c r="H35" s="77"/>
      <c r="I35" s="78"/>
    </row>
    <row r="36" spans="1:9" x14ac:dyDescent="0.3">
      <c r="A36" s="16"/>
      <c r="B36" s="17"/>
      <c r="C36" s="10"/>
      <c r="D36" s="11">
        <v>0</v>
      </c>
      <c r="E36" s="10">
        <v>0</v>
      </c>
      <c r="F36" s="41">
        <f t="shared" si="9"/>
        <v>0</v>
      </c>
      <c r="G36" s="42"/>
      <c r="H36" s="77"/>
      <c r="I36" s="78"/>
    </row>
    <row r="37" spans="1:9" x14ac:dyDescent="0.3">
      <c r="A37" s="63"/>
      <c r="B37" s="64"/>
      <c r="C37" s="10"/>
      <c r="D37" s="11">
        <v>0</v>
      </c>
      <c r="E37" s="10">
        <v>0</v>
      </c>
      <c r="F37" s="41">
        <f t="shared" si="8"/>
        <v>0</v>
      </c>
      <c r="G37" s="42"/>
      <c r="H37" s="77"/>
      <c r="I37" s="78"/>
    </row>
    <row r="38" spans="1:9" x14ac:dyDescent="0.3">
      <c r="A38" s="65" t="s">
        <v>26</v>
      </c>
      <c r="B38" s="66"/>
      <c r="C38" s="66"/>
      <c r="D38" s="66"/>
      <c r="E38" s="67"/>
      <c r="F38" s="41">
        <f>SUM(F23:G37)</f>
        <v>0</v>
      </c>
      <c r="G38" s="42"/>
    </row>
    <row r="39" spans="1:9" ht="17.399999999999999" x14ac:dyDescent="0.3">
      <c r="A39" s="48" t="s">
        <v>19</v>
      </c>
      <c r="B39" s="48"/>
      <c r="C39" s="48"/>
      <c r="D39" s="48"/>
      <c r="E39" s="48"/>
      <c r="F39" s="48"/>
      <c r="G39" s="48"/>
    </row>
    <row r="40" spans="1:9" ht="31.8" customHeight="1" x14ac:dyDescent="0.3">
      <c r="A40" s="68" t="s">
        <v>11</v>
      </c>
      <c r="B40" s="69"/>
      <c r="C40" s="7" t="s">
        <v>12</v>
      </c>
      <c r="D40" s="15" t="s">
        <v>13</v>
      </c>
      <c r="E40" s="15" t="s">
        <v>14</v>
      </c>
      <c r="F40" s="68" t="s">
        <v>3</v>
      </c>
      <c r="G40" s="69"/>
    </row>
    <row r="41" spans="1:9" x14ac:dyDescent="0.3">
      <c r="A41" s="59"/>
      <c r="B41" s="60"/>
      <c r="C41" s="8"/>
      <c r="D41" s="9">
        <v>0</v>
      </c>
      <c r="E41" s="9">
        <v>0</v>
      </c>
      <c r="F41" s="61">
        <f>D41*E41</f>
        <v>0</v>
      </c>
      <c r="G41" s="62"/>
      <c r="H41" s="77" t="s">
        <v>44</v>
      </c>
      <c r="I41" s="78"/>
    </row>
    <row r="42" spans="1:9" x14ac:dyDescent="0.3">
      <c r="A42" s="59"/>
      <c r="B42" s="60"/>
      <c r="C42" s="8"/>
      <c r="D42" s="9">
        <v>0</v>
      </c>
      <c r="E42" s="9">
        <v>0</v>
      </c>
      <c r="F42" s="61">
        <f t="shared" ref="F42:F58" si="10">D42*E42</f>
        <v>0</v>
      </c>
      <c r="G42" s="62"/>
      <c r="H42" s="77"/>
      <c r="I42" s="78"/>
    </row>
    <row r="43" spans="1:9" x14ac:dyDescent="0.3">
      <c r="A43" s="59"/>
      <c r="B43" s="60"/>
      <c r="C43" s="8"/>
      <c r="D43" s="9">
        <v>0</v>
      </c>
      <c r="E43" s="9">
        <v>0</v>
      </c>
      <c r="F43" s="61">
        <f t="shared" si="10"/>
        <v>0</v>
      </c>
      <c r="G43" s="62"/>
      <c r="H43" s="77"/>
      <c r="I43" s="78"/>
    </row>
    <row r="44" spans="1:9" x14ac:dyDescent="0.3">
      <c r="A44" s="59"/>
      <c r="B44" s="60"/>
      <c r="C44" s="8"/>
      <c r="D44" s="9">
        <v>0</v>
      </c>
      <c r="E44" s="9">
        <v>0</v>
      </c>
      <c r="F44" s="61">
        <f t="shared" si="10"/>
        <v>0</v>
      </c>
      <c r="G44" s="62"/>
      <c r="H44" s="77"/>
      <c r="I44" s="78"/>
    </row>
    <row r="45" spans="1:9" x14ac:dyDescent="0.3">
      <c r="A45" s="59"/>
      <c r="B45" s="60"/>
      <c r="C45" s="8"/>
      <c r="D45" s="9">
        <v>0</v>
      </c>
      <c r="E45" s="9">
        <v>0</v>
      </c>
      <c r="F45" s="61">
        <f t="shared" si="10"/>
        <v>0</v>
      </c>
      <c r="G45" s="62"/>
      <c r="H45" s="77"/>
      <c r="I45" s="78"/>
    </row>
    <row r="46" spans="1:9" x14ac:dyDescent="0.3">
      <c r="A46" s="59"/>
      <c r="B46" s="60"/>
      <c r="C46" s="8"/>
      <c r="D46" s="9">
        <v>0</v>
      </c>
      <c r="E46" s="9">
        <v>0</v>
      </c>
      <c r="F46" s="61">
        <f t="shared" si="10"/>
        <v>0</v>
      </c>
      <c r="G46" s="62"/>
      <c r="H46" s="77"/>
      <c r="I46" s="78"/>
    </row>
    <row r="47" spans="1:9" x14ac:dyDescent="0.3">
      <c r="A47" s="59"/>
      <c r="B47" s="60"/>
      <c r="C47" s="8"/>
      <c r="D47" s="9">
        <v>0</v>
      </c>
      <c r="E47" s="9">
        <v>0</v>
      </c>
      <c r="F47" s="61">
        <f t="shared" si="10"/>
        <v>0</v>
      </c>
      <c r="G47" s="62"/>
      <c r="H47" s="77"/>
      <c r="I47" s="78"/>
    </row>
    <row r="48" spans="1:9" x14ac:dyDescent="0.3">
      <c r="A48" s="59"/>
      <c r="B48" s="60"/>
      <c r="C48" s="8"/>
      <c r="D48" s="9">
        <v>0</v>
      </c>
      <c r="E48" s="9">
        <v>0</v>
      </c>
      <c r="F48" s="61">
        <f t="shared" si="10"/>
        <v>0</v>
      </c>
      <c r="G48" s="62"/>
      <c r="H48" s="77"/>
      <c r="I48" s="78"/>
    </row>
    <row r="49" spans="1:9" x14ac:dyDescent="0.3">
      <c r="A49" s="59"/>
      <c r="B49" s="60"/>
      <c r="C49" s="8"/>
      <c r="D49" s="9">
        <v>0</v>
      </c>
      <c r="E49" s="9">
        <v>0</v>
      </c>
      <c r="F49" s="61">
        <f t="shared" si="10"/>
        <v>0</v>
      </c>
      <c r="G49" s="62"/>
      <c r="H49" s="77"/>
      <c r="I49" s="78"/>
    </row>
    <row r="50" spans="1:9" x14ac:dyDescent="0.3">
      <c r="A50" s="59"/>
      <c r="B50" s="60"/>
      <c r="C50" s="8"/>
      <c r="D50" s="9">
        <v>0</v>
      </c>
      <c r="E50" s="9">
        <v>0</v>
      </c>
      <c r="F50" s="61">
        <f t="shared" si="10"/>
        <v>0</v>
      </c>
      <c r="G50" s="62"/>
      <c r="H50" s="77"/>
      <c r="I50" s="78"/>
    </row>
    <row r="51" spans="1:9" x14ac:dyDescent="0.3">
      <c r="A51" s="59"/>
      <c r="B51" s="60"/>
      <c r="C51" s="8"/>
      <c r="D51" s="9">
        <v>0</v>
      </c>
      <c r="E51" s="9">
        <v>0</v>
      </c>
      <c r="F51" s="61">
        <f t="shared" si="10"/>
        <v>0</v>
      </c>
      <c r="G51" s="62"/>
      <c r="H51" s="77"/>
      <c r="I51" s="78"/>
    </row>
    <row r="52" spans="1:9" x14ac:dyDescent="0.3">
      <c r="A52" s="59"/>
      <c r="B52" s="60"/>
      <c r="C52" s="8"/>
      <c r="D52" s="9">
        <v>0</v>
      </c>
      <c r="E52" s="9">
        <v>0</v>
      </c>
      <c r="F52" s="61">
        <f t="shared" si="10"/>
        <v>0</v>
      </c>
      <c r="G52" s="62"/>
      <c r="H52" s="77"/>
      <c r="I52" s="78"/>
    </row>
    <row r="53" spans="1:9" x14ac:dyDescent="0.3">
      <c r="A53" s="59"/>
      <c r="B53" s="60"/>
      <c r="C53" s="8"/>
      <c r="D53" s="9">
        <v>0</v>
      </c>
      <c r="E53" s="9">
        <v>0</v>
      </c>
      <c r="F53" s="61">
        <f t="shared" si="10"/>
        <v>0</v>
      </c>
      <c r="G53" s="62"/>
      <c r="H53" s="77"/>
      <c r="I53" s="78"/>
    </row>
    <row r="54" spans="1:9" x14ac:dyDescent="0.3">
      <c r="A54" s="59"/>
      <c r="B54" s="60"/>
      <c r="C54" s="8"/>
      <c r="D54" s="9">
        <v>0</v>
      </c>
      <c r="E54" s="9">
        <v>0</v>
      </c>
      <c r="F54" s="61">
        <f t="shared" si="10"/>
        <v>0</v>
      </c>
      <c r="G54" s="62"/>
      <c r="H54" s="77"/>
      <c r="I54" s="78"/>
    </row>
    <row r="55" spans="1:9" x14ac:dyDescent="0.3">
      <c r="A55" s="59"/>
      <c r="B55" s="60"/>
      <c r="C55" s="8"/>
      <c r="D55" s="9">
        <v>0</v>
      </c>
      <c r="E55" s="9">
        <v>0</v>
      </c>
      <c r="F55" s="61">
        <f t="shared" si="10"/>
        <v>0</v>
      </c>
      <c r="G55" s="62"/>
      <c r="H55" s="77"/>
      <c r="I55" s="78"/>
    </row>
    <row r="56" spans="1:9" x14ac:dyDescent="0.3">
      <c r="A56" s="59"/>
      <c r="B56" s="60"/>
      <c r="C56" s="8"/>
      <c r="D56" s="9">
        <v>0</v>
      </c>
      <c r="E56" s="9">
        <v>0</v>
      </c>
      <c r="F56" s="61">
        <f t="shared" si="10"/>
        <v>0</v>
      </c>
      <c r="G56" s="62"/>
      <c r="H56" s="77"/>
      <c r="I56" s="78"/>
    </row>
    <row r="57" spans="1:9" x14ac:dyDescent="0.3">
      <c r="A57" s="59"/>
      <c r="B57" s="60"/>
      <c r="C57" s="8"/>
      <c r="D57" s="9">
        <v>0</v>
      </c>
      <c r="E57" s="9">
        <v>0</v>
      </c>
      <c r="F57" s="61">
        <f t="shared" si="10"/>
        <v>0</v>
      </c>
      <c r="G57" s="62"/>
      <c r="H57" s="77"/>
      <c r="I57" s="78"/>
    </row>
    <row r="58" spans="1:9" x14ac:dyDescent="0.3">
      <c r="A58" s="59"/>
      <c r="B58" s="60"/>
      <c r="C58" s="8"/>
      <c r="D58" s="9">
        <v>0</v>
      </c>
      <c r="E58" s="9">
        <v>0</v>
      </c>
      <c r="F58" s="61">
        <f t="shared" si="10"/>
        <v>0</v>
      </c>
      <c r="G58" s="62"/>
      <c r="H58" s="77"/>
      <c r="I58" s="78"/>
    </row>
    <row r="59" spans="1:9" ht="14.4" customHeight="1" x14ac:dyDescent="0.3">
      <c r="A59" s="74" t="s">
        <v>27</v>
      </c>
      <c r="B59" s="75"/>
      <c r="C59" s="75"/>
      <c r="D59" s="75"/>
      <c r="E59" s="76"/>
      <c r="F59" s="61">
        <f>SUM(F41:G58)</f>
        <v>0</v>
      </c>
      <c r="G59" s="62"/>
    </row>
    <row r="60" spans="1:9" ht="14.4" customHeight="1" x14ac:dyDescent="0.3">
      <c r="A60" s="74" t="s">
        <v>28</v>
      </c>
      <c r="B60" s="75"/>
      <c r="C60" s="75"/>
      <c r="D60" s="75"/>
      <c r="E60" s="76"/>
      <c r="F60" s="88">
        <v>0</v>
      </c>
      <c r="G60" s="89"/>
      <c r="H60" s="77" t="s">
        <v>46</v>
      </c>
      <c r="I60" s="79"/>
    </row>
    <row r="61" spans="1:9" ht="14.4" customHeight="1" x14ac:dyDescent="0.3">
      <c r="A61" s="70" t="s">
        <v>22</v>
      </c>
      <c r="B61" s="70"/>
      <c r="C61" s="70"/>
      <c r="D61" s="70"/>
      <c r="E61" s="70"/>
      <c r="F61" s="71">
        <f>SUM(C11,F20,F38,F59,F60)</f>
        <v>0</v>
      </c>
      <c r="G61" s="71"/>
      <c r="H61" s="77"/>
      <c r="I61" s="79"/>
    </row>
    <row r="62" spans="1:9" ht="14.4" customHeight="1" x14ac:dyDescent="0.3">
      <c r="A62" s="70" t="s">
        <v>23</v>
      </c>
      <c r="B62" s="70"/>
      <c r="C62" s="70"/>
      <c r="D62" s="70"/>
      <c r="E62" s="70"/>
      <c r="F62" s="72">
        <v>0</v>
      </c>
      <c r="G62" s="73"/>
      <c r="H62" s="77"/>
      <c r="I62" s="79"/>
    </row>
    <row r="63" spans="1:9" ht="14.4" customHeight="1" x14ac:dyDescent="0.3">
      <c r="A63" s="70" t="s">
        <v>21</v>
      </c>
      <c r="B63" s="70"/>
      <c r="C63" s="70"/>
      <c r="D63" s="70"/>
      <c r="E63" s="70"/>
      <c r="F63" s="72">
        <v>0</v>
      </c>
      <c r="G63" s="73"/>
      <c r="H63" s="77"/>
      <c r="I63" s="79"/>
    </row>
    <row r="64" spans="1:9" ht="14.4" customHeight="1" x14ac:dyDescent="0.3">
      <c r="A64" s="85" t="s">
        <v>24</v>
      </c>
      <c r="B64" s="85"/>
      <c r="C64" s="85"/>
      <c r="D64" s="85"/>
      <c r="E64" s="85"/>
      <c r="F64" s="86">
        <f>F61+(F61*F62)+((F61*F62)*F63)</f>
        <v>0</v>
      </c>
      <c r="G64" s="87"/>
      <c r="H64" s="77"/>
      <c r="I64" s="79"/>
    </row>
    <row r="65" spans="1:7" x14ac:dyDescent="0.3">
      <c r="A65" s="33" t="s">
        <v>36</v>
      </c>
      <c r="B65" s="33"/>
      <c r="C65" s="33"/>
      <c r="D65" s="33"/>
      <c r="E65" s="33"/>
      <c r="F65" s="33"/>
      <c r="G65" s="33"/>
    </row>
    <row r="66" spans="1:7" ht="13.8" customHeight="1" x14ac:dyDescent="0.3">
      <c r="A66" s="34" t="s">
        <v>29</v>
      </c>
      <c r="B66" s="36" t="s">
        <v>33</v>
      </c>
      <c r="C66" s="38" t="s">
        <v>37</v>
      </c>
      <c r="D66" s="39"/>
      <c r="E66" s="39"/>
      <c r="F66" s="39"/>
      <c r="G66" s="40"/>
    </row>
    <row r="67" spans="1:7" ht="27.6" x14ac:dyDescent="0.3">
      <c r="A67" s="35"/>
      <c r="B67" s="37"/>
      <c r="C67" s="18" t="s">
        <v>38</v>
      </c>
      <c r="D67" s="18" t="s">
        <v>39</v>
      </c>
      <c r="E67" s="19" t="s">
        <v>40</v>
      </c>
      <c r="F67" s="19" t="s">
        <v>34</v>
      </c>
      <c r="G67" s="19" t="s">
        <v>35</v>
      </c>
    </row>
    <row r="68" spans="1:7" ht="26.4" x14ac:dyDescent="0.3">
      <c r="A68" s="22" t="s">
        <v>48</v>
      </c>
      <c r="B68" s="23">
        <v>2664.3</v>
      </c>
      <c r="C68" s="20">
        <v>4</v>
      </c>
      <c r="D68" s="20">
        <v>1</v>
      </c>
      <c r="E68" s="20">
        <v>1</v>
      </c>
      <c r="F68" s="20">
        <v>1</v>
      </c>
      <c r="G68" s="20">
        <v>2</v>
      </c>
    </row>
    <row r="69" spans="1:7" ht="26.4" x14ac:dyDescent="0.3">
      <c r="A69" s="22" t="s">
        <v>49</v>
      </c>
      <c r="B69" s="23">
        <v>360</v>
      </c>
      <c r="C69" s="20">
        <v>2</v>
      </c>
      <c r="D69" s="20">
        <v>1</v>
      </c>
      <c r="E69" s="20"/>
      <c r="F69" s="20">
        <v>1</v>
      </c>
      <c r="G69" s="20"/>
    </row>
    <row r="70" spans="1:7" x14ac:dyDescent="0.3">
      <c r="A70" s="22" t="s">
        <v>50</v>
      </c>
      <c r="B70" s="23">
        <v>50.8</v>
      </c>
      <c r="C70" s="20"/>
      <c r="D70" s="20"/>
      <c r="E70" s="20"/>
      <c r="F70" s="20"/>
      <c r="G70" s="20"/>
    </row>
    <row r="71" spans="1:7" x14ac:dyDescent="0.3">
      <c r="A71" s="22" t="s">
        <v>51</v>
      </c>
      <c r="B71" s="23">
        <v>462.9</v>
      </c>
      <c r="C71" s="20"/>
      <c r="D71" s="20"/>
      <c r="E71" s="20"/>
      <c r="F71" s="20"/>
      <c r="G71" s="20"/>
    </row>
    <row r="72" spans="1:7" x14ac:dyDescent="0.3">
      <c r="A72" s="32" t="s">
        <v>52</v>
      </c>
      <c r="B72" s="23">
        <v>2082.4</v>
      </c>
      <c r="C72" s="20">
        <v>4</v>
      </c>
      <c r="D72" s="20">
        <v>1</v>
      </c>
      <c r="E72" s="20">
        <v>1</v>
      </c>
      <c r="F72" s="20">
        <v>1</v>
      </c>
      <c r="G72" s="20">
        <v>1</v>
      </c>
    </row>
    <row r="73" spans="1:7" x14ac:dyDescent="0.3">
      <c r="A73" s="32" t="s">
        <v>53</v>
      </c>
      <c r="B73" s="23">
        <v>269.52</v>
      </c>
      <c r="C73" s="20">
        <v>1</v>
      </c>
      <c r="D73" s="20"/>
      <c r="E73" s="20"/>
      <c r="F73" s="20"/>
      <c r="G73" s="20"/>
    </row>
  </sheetData>
  <sheetProtection algorithmName="SHA-512" hashValue="bjY2wwjEthzWA1vB3AXLoUeaVH5/vJUDGDMhVMnTTa2C/06/22/hzyMq54adIpU54e839a4UJk7JC5v6YwwFNw==" saltValue="m4qMhLY5opW88MPlV+9daA==" spinCount="100000" sheet="1"/>
  <mergeCells count="103">
    <mergeCell ref="H23:I37"/>
    <mergeCell ref="H41:I58"/>
    <mergeCell ref="H60:I64"/>
    <mergeCell ref="F16:G16"/>
    <mergeCell ref="A1:G1"/>
    <mergeCell ref="H15:I19"/>
    <mergeCell ref="H5:I10"/>
    <mergeCell ref="A25:B25"/>
    <mergeCell ref="F25:G25"/>
    <mergeCell ref="A26:B26"/>
    <mergeCell ref="F26:G26"/>
    <mergeCell ref="A27:B27"/>
    <mergeCell ref="F27:G27"/>
    <mergeCell ref="A22:B22"/>
    <mergeCell ref="F22:G22"/>
    <mergeCell ref="A23:B23"/>
    <mergeCell ref="F23:G23"/>
    <mergeCell ref="A24:B24"/>
    <mergeCell ref="A63:E63"/>
    <mergeCell ref="F63:G63"/>
    <mergeCell ref="A64:E64"/>
    <mergeCell ref="F64:G64"/>
    <mergeCell ref="A60:E60"/>
    <mergeCell ref="F60:G60"/>
    <mergeCell ref="A61:E61"/>
    <mergeCell ref="F61:G61"/>
    <mergeCell ref="A62:E62"/>
    <mergeCell ref="F62:G62"/>
    <mergeCell ref="A57:B57"/>
    <mergeCell ref="F57:G57"/>
    <mergeCell ref="A58:B58"/>
    <mergeCell ref="F58:G58"/>
    <mergeCell ref="A59:E59"/>
    <mergeCell ref="F59:G59"/>
    <mergeCell ref="A54:B54"/>
    <mergeCell ref="F54:G54"/>
    <mergeCell ref="A55:B55"/>
    <mergeCell ref="F55:G55"/>
    <mergeCell ref="A56:B56"/>
    <mergeCell ref="F56:G56"/>
    <mergeCell ref="A51:B51"/>
    <mergeCell ref="F51:G51"/>
    <mergeCell ref="A52:B52"/>
    <mergeCell ref="F52:G52"/>
    <mergeCell ref="A53:B53"/>
    <mergeCell ref="F53:G53"/>
    <mergeCell ref="A48:B48"/>
    <mergeCell ref="F48:G48"/>
    <mergeCell ref="A49:B49"/>
    <mergeCell ref="F49:G49"/>
    <mergeCell ref="A50:B50"/>
    <mergeCell ref="F50:G50"/>
    <mergeCell ref="A45:B45"/>
    <mergeCell ref="F45:G45"/>
    <mergeCell ref="A46:B46"/>
    <mergeCell ref="F46:G46"/>
    <mergeCell ref="A47:B47"/>
    <mergeCell ref="F47:G47"/>
    <mergeCell ref="F43:G43"/>
    <mergeCell ref="A44:B44"/>
    <mergeCell ref="F44:G44"/>
    <mergeCell ref="A41:B41"/>
    <mergeCell ref="F41:G41"/>
    <mergeCell ref="A28:B28"/>
    <mergeCell ref="F28:G28"/>
    <mergeCell ref="A29:B29"/>
    <mergeCell ref="F29:G29"/>
    <mergeCell ref="A37:B37"/>
    <mergeCell ref="F37:G37"/>
    <mergeCell ref="A38:E38"/>
    <mergeCell ref="F38:G38"/>
    <mergeCell ref="A39:G39"/>
    <mergeCell ref="A40:B40"/>
    <mergeCell ref="F40:G40"/>
    <mergeCell ref="F33:G33"/>
    <mergeCell ref="F34:G34"/>
    <mergeCell ref="F35:G35"/>
    <mergeCell ref="F36:G36"/>
    <mergeCell ref="F30:G30"/>
    <mergeCell ref="A65:G65"/>
    <mergeCell ref="A66:A67"/>
    <mergeCell ref="B66:B67"/>
    <mergeCell ref="C66:G66"/>
    <mergeCell ref="F31:G31"/>
    <mergeCell ref="F32:G32"/>
    <mergeCell ref="F24:G24"/>
    <mergeCell ref="A21:G21"/>
    <mergeCell ref="A2:G2"/>
    <mergeCell ref="A3:A4"/>
    <mergeCell ref="A12:G12"/>
    <mergeCell ref="A13:G13"/>
    <mergeCell ref="F14:G14"/>
    <mergeCell ref="F15:G15"/>
    <mergeCell ref="A20:E20"/>
    <mergeCell ref="F20:G20"/>
    <mergeCell ref="F17:G17"/>
    <mergeCell ref="F18:G18"/>
    <mergeCell ref="F19:G19"/>
    <mergeCell ref="C3:G3"/>
    <mergeCell ref="B3:B4"/>
    <mergeCell ref="A42:B42"/>
    <mergeCell ref="F42:G42"/>
    <mergeCell ref="A43:B43"/>
  </mergeCells>
  <dataValidations count="1">
    <dataValidation type="custom" allowBlank="1" showInputMessage="1" showErrorMessage="1" sqref="D11" xr:uid="{9E4EFBAF-75D5-42AE-A761-6F496F72E271}">
      <formula1>D11=F20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816D-2174-4EC5-B7AA-BEB6DD9061F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Структура цены</vt:lpstr>
      <vt:lpstr>Лист2</vt:lpstr>
      <vt:lpstr>'Структура цены'!Область_печати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Аниканов Владимир Владимирович</dc:creator>
  <cp:lastModifiedBy>Сенкевич Оксана Сергеевна</cp:lastModifiedBy>
  <cp:lastPrinted>2023-11-14T15:43:27Z</cp:lastPrinted>
  <dcterms:created xsi:type="dcterms:W3CDTF">2017-06-07T06:07:56Z</dcterms:created>
  <dcterms:modified xsi:type="dcterms:W3CDTF">2024-02-26T17:31:14Z</dcterms:modified>
</cp:coreProperties>
</file>