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fs.inno.local\Documents\UD\Отдел эксплуатации\Регионы Сервионика\Екатеринбург\СМР для зак процедур\"/>
    </mc:Choice>
  </mc:AlternateContent>
  <xr:revisionPtr revIDLastSave="0" documentId="8_{9358FA3D-2D60-48AD-A4A2-48C826E98F55}" xr6:coauthVersionLast="36" xr6:coauthVersionMax="36" xr10:uidLastSave="{00000000-0000-0000-0000-000000000000}"/>
  <bookViews>
    <workbookView xWindow="0" yWindow="0" windowWidth="23040" windowHeight="9780" tabRatio="797" xr2:uid="{00000000-000D-0000-FFFF-FFFF00000000}"/>
  </bookViews>
  <sheets>
    <sheet name="ТЗ" sheetId="30" r:id="rId1"/>
    <sheet name="План с нумерацией" sheetId="31" r:id="rId2"/>
  </sheets>
  <externalReferences>
    <externalReference r:id="rId3"/>
  </externalReferences>
  <definedNames>
    <definedName name="______uu1" hidden="1">{#N/A,#N/A,TRUE,"Engineering Dept";#N/A,#N/A,TRUE,"Sales Dept";#N/A,#N/A,TRUE,"Marketing Dept";#N/A,#N/A,TRUE,"Admin Dept"}</definedName>
    <definedName name="____uu1" hidden="1">{#N/A,#N/A,TRUE,"Engineering Dept";#N/A,#N/A,TRUE,"Sales Dept";#N/A,#N/A,TRUE,"Marketing Dept";#N/A,#N/A,TRUE,"Admin Dept"}</definedName>
    <definedName name="___thinkcellPEMAAAAAAAAAAAAA0.K2p1XW.EOgIfQ.o_Owdg" hidden="1">#REF!</definedName>
    <definedName name="___thinkcellPEMAAAAAAAAAAAAA1ESr.MHtQkCsneVej2CQng" hidden="1">#REF!</definedName>
    <definedName name="___thinkcellPEMAAAAAAAAAAAAA41bF83NWpkKGp0HukVf8Uw" hidden="1">#REF!</definedName>
    <definedName name="___thinkcellPEMAAAAAAAAAAAAAErlC04hObEGKzuCqcf1Log" hidden="1">#REF!</definedName>
    <definedName name="___thinkcellPEMAAAAAAAAAAAAArF5_E.4KnU6Y555mXi8ISg" hidden="1">#REF!</definedName>
    <definedName name="___thinkcellPEMAAAAAAAAAAAAAumJLlNn6tUS8gfq.XreEUg" hidden="1">#REF!</definedName>
    <definedName name="___thinkcellPEMAAAAAAAACAAAAOTg_esnn7UieDPu8l.EzvA" hidden="1">#REF!</definedName>
    <definedName name="___thinkcellPEMAAAAAAAALAAAAZLQT.RIQ50.LQ88clWf87g" hidden="1">#REF!</definedName>
    <definedName name="___uu1" hidden="1">{#N/A,#N/A,TRUE,"Engineering Dept";#N/A,#N/A,TRUE,"Sales Dept";#N/A,#N/A,TRUE,"Marketing Dept";#N/A,#N/A,TRUE,"Admin Dept"}</definedName>
    <definedName name="__123Graph_D" hidden="1">[1]Proforma!#REF!</definedName>
    <definedName name="__AS22006" hidden="1">"AS2DocumentBrowse"</definedName>
    <definedName name="__FDS_HYPERLINK_TOGGLE_STATE__" hidden="1">"ON"</definedName>
    <definedName name="__IntlFixup" hidden="1">TRUE</definedName>
    <definedName name="_AS22006" hidden="1">"AS2DocumentBrowse"</definedName>
    <definedName name="_Order1" hidden="1">0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uu1" hidden="1">{#N/A,#N/A,TRUE,"Engineering Dept";#N/A,#N/A,TRUE,"Sales Dept";#N/A,#N/A,TRUE,"Marketing Dept";#N/A,#N/A,TRUE,"Admin Dept"}</definedName>
    <definedName name="_xlnm._FilterDatabase" localSheetId="0" hidden="1">ТЗ!$A$12:$S$234</definedName>
    <definedName name="a00" hidden="1">{#N/A,#N/A,TRUE,"Engineering Dept";#N/A,#N/A,TRUE,"Sales Dept";#N/A,#N/A,TRUE,"Marketing Dept";#N/A,#N/A,TRUE,"Admin Dept"}</definedName>
    <definedName name="aa" hidden="1">{#N/A,#N/A,FALSE,"Aging Summary";#N/A,#N/A,FALSE,"Ratio Analysis";#N/A,#N/A,FALSE,"Test 120 Day Accts";#N/A,#N/A,FALSE,"Tickmarks"}</definedName>
    <definedName name="aaa" hidden="1">{#N/A,#N/A,FALSE,"Aging Summary";#N/A,#N/A,FALSE,"Ratio Analysis";#N/A,#N/A,FALSE,"Test 120 Day Accts";#N/A,#N/A,FALSE,"Tickmarks"}</definedName>
    <definedName name="aaa0" hidden="1">{#N/A,#N/A,FALSE,"Aging Summary";#N/A,#N/A,FALSE,"Ratio Analysis";#N/A,#N/A,FALSE,"Test 120 Day Accts";#N/A,#N/A,FALSE,"Tickmarks"}</definedName>
    <definedName name="aaaaaa" hidden="1">{#VALUE!,#N/A,TRUE,0;#N/A,#N/A,TRUE,0;#N/A,#N/A,TRUE,0;#N/A,#N/A,TRUE,0}</definedName>
    <definedName name="abc" hidden="1">{#N/A,#N/A,FALSE,"Aging Summary";#N/A,#N/A,FALSE,"Ratio Analysis";#N/A,#N/A,FALSE,"Test 120 Day Accts";#N/A,#N/A,FALSE,"Tickmarks"}</definedName>
    <definedName name="AccessDatabase" hidden="1">"L:\k338\TATA\Plan041198.mdb"</definedName>
    <definedName name="anscount" hidden="1">1</definedName>
    <definedName name="AS2DocOpenMode" hidden="1">"AS2DocumentEdit"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bb" hidden="1">{#N/A,#N/A,FALSE,"Aging Summary";#N/A,#N/A,FALSE,"Ratio Analysis";#N/A,#N/A,FALSE,"Test 120 Day Accts";#N/A,#N/A,FALSE,"Tickmarks"}</definedName>
    <definedName name="bbb" hidden="1">{#N/A,#N/A,FALSE,"Aging Summary";#N/A,#N/A,FALSE,"Ratio Analysis";#N/A,#N/A,FALSE,"Test 120 Day Accts";#N/A,#N/A,FALSE,"Tickmarks"}</definedName>
    <definedName name="BG_Del" hidden="1">15</definedName>
    <definedName name="BG_Ins" hidden="1">4</definedName>
    <definedName name="BG_Mod" hidden="1">6</definedName>
    <definedName name="dfgdfgd" hidden="1">#REF!</definedName>
    <definedName name="fgdfg" hidden="1">#REF!</definedName>
    <definedName name="uu" hidden="1">{#N/A,#N/A,TRUE,"Engineering Dept";#N/A,#N/A,TRUE,"Sales Dept";#N/A,#N/A,TRUE,"Marketing Dept";#N/A,#N/A,TRUE,"Admin Dept"}</definedName>
    <definedName name="wrn.Departmentals." hidden="1">{#N/A,#N/A,TRUE,"Engineering Dept";#N/A,#N/A,TRUE,"Sales Dept";#N/A,#N/A,TRUE,"Marketing Dept";#N/A,#N/A,TRUE,"Admin Dept"}</definedName>
    <definedName name="wrn.Departments." hidden="1">{#N/A,#N/A,FALSE,"Engineering Dept";#N/A,#N/A,FALSE,"Sales Dept";#N/A,#N/A,FALSE,"Marketing Dept";#N/A,#N/A,FALSE,"Admin Dept";#N/A,#N/A,FALSE,"Total Operating Expenses"}</definedName>
    <definedName name="wrn.Financials." hidden="1">{#N/A,#N/A,TRUE,"Balance Sheet";#N/A,#N/A,TRUE,"Income Statement";#N/A,#N/A,TRUE,"Statement of Cash Flows";#N/A,#N/A,TRUE,"Key Indicators"}</definedName>
    <definedName name="А1" hidden="1">#REF!</definedName>
    <definedName name="в" hidden="1">#REF!</definedName>
    <definedName name="ключ">#REF!</definedName>
    <definedName name="Лот_1">#REF!</definedName>
    <definedName name="Лот_10">#REF!</definedName>
    <definedName name="Лот_11">#REF!</definedName>
    <definedName name="Лот_12">#REF!</definedName>
    <definedName name="Лот_13">#REF!</definedName>
    <definedName name="Лот_14">#REF!</definedName>
    <definedName name="Лот_15">#REF!</definedName>
    <definedName name="Лот_2">#REF!</definedName>
    <definedName name="Лот_3">#REF!</definedName>
    <definedName name="Лот_4">#REF!</definedName>
    <definedName name="Лот_5">#REF!</definedName>
    <definedName name="Лот_6">#REF!</definedName>
    <definedName name="Лот_7">#REF!</definedName>
    <definedName name="Лот_8">#REF!</definedName>
    <definedName name="Лот_9">#REF!</definedName>
    <definedName name="_xlnm.Print_Area" localSheetId="0">ТЗ!$A$4:$Q$239</definedName>
    <definedName name="цен" hidden="1">[1]Proforma!#REF!</definedName>
  </definedNames>
  <calcPr calcId="191029"/>
  <customWorkbookViews>
    <customWorkbookView name="smorozov - Личное представление" guid="{02D748BF-E445-4985-918F-DB35A452B520}" mergeInterval="0" personalView="1" maximized="1" windowWidth="1148" windowHeight="699" tabRatio="877" activeSheetId="1"/>
    <customWorkbookView name="dap - Personal View" guid="{EF5CBE7C-66EC-400E-96AD-E16011F8CD7F}" mergeInterval="0" personalView="1" maximized="1" windowWidth="1276" windowHeight="833" tabRatio="877" activeSheetId="10"/>
    <customWorkbookView name="ibuklov - Личное представление" guid="{A8FCD74B-6B4F-47DB-A878-1BA6477E840B}" mergeInterval="0" personalView="1" maximized="1" xWindow="1" yWindow="1" windowWidth="1280" windowHeight="791" tabRatio="877" activeSheetId="14"/>
  </customWorkbookViews>
</workbook>
</file>

<file path=xl/calcChain.xml><?xml version="1.0" encoding="utf-8"?>
<calcChain xmlns="http://schemas.openxmlformats.org/spreadsheetml/2006/main">
  <c r="Q234" i="30" l="1"/>
  <c r="Q233" i="30"/>
  <c r="Q232" i="30"/>
  <c r="S231" i="30"/>
  <c r="Q231" i="30"/>
  <c r="S219" i="30"/>
  <c r="Q219" i="30"/>
  <c r="H34" i="30" l="1"/>
  <c r="F36" i="30"/>
  <c r="G36" i="30"/>
  <c r="H36" i="30"/>
  <c r="I36" i="30"/>
  <c r="J36" i="30"/>
  <c r="H37" i="30"/>
  <c r="H38" i="30" s="1"/>
  <c r="E38" i="30"/>
  <c r="F38" i="30"/>
  <c r="G38" i="30"/>
  <c r="I38" i="30"/>
  <c r="J38" i="30"/>
  <c r="E39" i="30"/>
  <c r="E40" i="30" s="1"/>
  <c r="F39" i="30"/>
  <c r="F40" i="30" s="1"/>
  <c r="G39" i="30"/>
  <c r="G40" i="30" s="1"/>
  <c r="I39" i="30"/>
  <c r="I40" i="30" s="1"/>
  <c r="J39" i="30"/>
  <c r="J40" i="30" s="1"/>
  <c r="H39" i="30" l="1"/>
  <c r="H40" i="30" s="1"/>
  <c r="K72" i="30"/>
  <c r="D179" i="30" l="1"/>
  <c r="S179" i="30" s="1"/>
  <c r="A179" i="30"/>
  <c r="D178" i="30"/>
  <c r="Q178" i="30" s="1"/>
  <c r="A178" i="30"/>
  <c r="D85" i="30"/>
  <c r="S85" i="30" s="1"/>
  <c r="A85" i="30"/>
  <c r="D84" i="30"/>
  <c r="Q84" i="30" s="1"/>
  <c r="A84" i="30"/>
  <c r="D177" i="30"/>
  <c r="S177" i="30" s="1"/>
  <c r="A177" i="30"/>
  <c r="D174" i="30"/>
  <c r="S174" i="30" s="1"/>
  <c r="A174" i="30"/>
  <c r="D83" i="30"/>
  <c r="S83" i="30" s="1"/>
  <c r="A83" i="30"/>
  <c r="D80" i="30"/>
  <c r="S80" i="30" s="1"/>
  <c r="A80" i="30"/>
  <c r="M182" i="30"/>
  <c r="K88" i="30"/>
  <c r="G88" i="30"/>
  <c r="H88" i="30"/>
  <c r="I88" i="30"/>
  <c r="D169" i="30" l="1"/>
  <c r="S169" i="30" s="1"/>
  <c r="A169" i="30"/>
  <c r="D168" i="30"/>
  <c r="Q168" i="30" s="1"/>
  <c r="A168" i="30"/>
  <c r="D75" i="30"/>
  <c r="S75" i="30" s="1"/>
  <c r="A75" i="30"/>
  <c r="D74" i="30"/>
  <c r="Q74" i="30" s="1"/>
  <c r="A74" i="30"/>
  <c r="O167" i="30"/>
  <c r="K73" i="30"/>
  <c r="D176" i="30"/>
  <c r="S176" i="30" s="1"/>
  <c r="D173" i="30"/>
  <c r="S173" i="30" s="1"/>
  <c r="A176" i="30"/>
  <c r="D175" i="30"/>
  <c r="Q175" i="30" s="1"/>
  <c r="A175" i="30"/>
  <c r="A173" i="30"/>
  <c r="D172" i="30"/>
  <c r="Q172" i="30" s="1"/>
  <c r="A172" i="30"/>
  <c r="D82" i="30"/>
  <c r="S82" i="30" s="1"/>
  <c r="A82" i="30"/>
  <c r="D81" i="30"/>
  <c r="Q81" i="30" s="1"/>
  <c r="A81" i="30"/>
  <c r="A79" i="30"/>
  <c r="A78" i="30"/>
  <c r="K160" i="30"/>
  <c r="K161" i="30" s="1"/>
  <c r="I160" i="30"/>
  <c r="I161" i="30" s="1"/>
  <c r="H160" i="30"/>
  <c r="H161" i="30" s="1"/>
  <c r="F160" i="30"/>
  <c r="F161" i="30" s="1"/>
  <c r="G160" i="30"/>
  <c r="G161" i="30" s="1"/>
  <c r="E160" i="30"/>
  <c r="E161" i="30" s="1"/>
  <c r="A161" i="30"/>
  <c r="A160" i="30"/>
  <c r="A67" i="30"/>
  <c r="H66" i="30"/>
  <c r="H67" i="30" s="1"/>
  <c r="G66" i="30"/>
  <c r="G67" i="30" s="1"/>
  <c r="D66" i="30"/>
  <c r="A66" i="30"/>
  <c r="K191" i="30"/>
  <c r="D191" i="30" s="1"/>
  <c r="A191" i="30"/>
  <c r="K190" i="30"/>
  <c r="D190" i="30" s="1"/>
  <c r="A190" i="30"/>
  <c r="K189" i="30"/>
  <c r="D189" i="30" s="1"/>
  <c r="A189" i="30"/>
  <c r="D188" i="30"/>
  <c r="A188" i="30"/>
  <c r="D147" i="30"/>
  <c r="S147" i="30" s="1"/>
  <c r="D145" i="30"/>
  <c r="S145" i="30" s="1"/>
  <c r="D144" i="30"/>
  <c r="S144" i="30" s="1"/>
  <c r="D143" i="30"/>
  <c r="S143" i="30" s="1"/>
  <c r="D142" i="30"/>
  <c r="S142" i="30" s="1"/>
  <c r="D141" i="30"/>
  <c r="S141" i="30" s="1"/>
  <c r="D148" i="30"/>
  <c r="S148" i="30" s="1"/>
  <c r="A148" i="30"/>
  <c r="A147" i="30"/>
  <c r="A146" i="30"/>
  <c r="A145" i="30"/>
  <c r="A144" i="30"/>
  <c r="A143" i="30"/>
  <c r="A142" i="30"/>
  <c r="A141" i="30"/>
  <c r="D140" i="30"/>
  <c r="Q140" i="30" s="1"/>
  <c r="A140" i="30"/>
  <c r="J109" i="30"/>
  <c r="K181" i="30"/>
  <c r="K182" i="30"/>
  <c r="J182" i="30"/>
  <c r="J181" i="30"/>
  <c r="J125" i="30"/>
  <c r="J126" i="30" s="1"/>
  <c r="J124" i="30"/>
  <c r="J122" i="30"/>
  <c r="I158" i="30"/>
  <c r="I182" i="30"/>
  <c r="A136" i="30"/>
  <c r="D135" i="30"/>
  <c r="S135" i="30" s="1"/>
  <c r="A135" i="30"/>
  <c r="D134" i="30"/>
  <c r="Q134" i="30" s="1"/>
  <c r="A134" i="30"/>
  <c r="D107" i="30"/>
  <c r="Q107" i="30" s="1"/>
  <c r="A107" i="30"/>
  <c r="M187" i="30"/>
  <c r="S96" i="30"/>
  <c r="D95" i="30"/>
  <c r="A95" i="30"/>
  <c r="N187" i="30"/>
  <c r="A187" i="30"/>
  <c r="D186" i="30"/>
  <c r="A186" i="30"/>
  <c r="D185" i="30"/>
  <c r="A185" i="30"/>
  <c r="N182" i="30"/>
  <c r="N181" i="30"/>
  <c r="H158" i="30"/>
  <c r="A158" i="30"/>
  <c r="H182" i="30"/>
  <c r="L182" i="30"/>
  <c r="L181" i="30"/>
  <c r="L125" i="30"/>
  <c r="L126" i="30" s="1"/>
  <c r="L124" i="30"/>
  <c r="L122" i="30"/>
  <c r="G182" i="30"/>
  <c r="G124" i="30"/>
  <c r="G122" i="30"/>
  <c r="D132" i="30"/>
  <c r="S132" i="30" s="1"/>
  <c r="A132" i="30"/>
  <c r="D67" i="30" l="1"/>
  <c r="D160" i="30"/>
  <c r="D161" i="30"/>
  <c r="D146" i="30"/>
  <c r="Q146" i="30" s="1"/>
  <c r="I125" i="30"/>
  <c r="I126" i="30" s="1"/>
  <c r="D136" i="30"/>
  <c r="S136" i="30" s="1"/>
  <c r="D187" i="30"/>
  <c r="S192" i="30" s="1"/>
  <c r="G125" i="30"/>
  <c r="G126" i="30" s="1"/>
  <c r="I122" i="30" l="1"/>
  <c r="I124" i="30"/>
  <c r="D130" i="30" l="1"/>
  <c r="S130" i="30" s="1"/>
  <c r="D139" i="30"/>
  <c r="S139" i="30" s="1"/>
  <c r="A139" i="30"/>
  <c r="D138" i="30"/>
  <c r="S138" i="30" s="1"/>
  <c r="A138" i="30"/>
  <c r="D137" i="30"/>
  <c r="Q137" i="30" s="1"/>
  <c r="A137" i="30"/>
  <c r="D133" i="30"/>
  <c r="S133" i="30" s="1"/>
  <c r="A133" i="30"/>
  <c r="D131" i="30"/>
  <c r="S131" i="30" s="1"/>
  <c r="A131" i="30"/>
  <c r="A130" i="30"/>
  <c r="D129" i="30"/>
  <c r="Q129" i="30" s="1"/>
  <c r="A129" i="30"/>
  <c r="F182" i="30"/>
  <c r="E182" i="30"/>
  <c r="L157" i="30"/>
  <c r="S196" i="30"/>
  <c r="A195" i="30"/>
  <c r="A194" i="30"/>
  <c r="Q192" i="30"/>
  <c r="A182" i="30"/>
  <c r="A181" i="30"/>
  <c r="D180" i="30"/>
  <c r="A180" i="30"/>
  <c r="D171" i="30"/>
  <c r="S171" i="30" s="1"/>
  <c r="A171" i="30"/>
  <c r="D170" i="30"/>
  <c r="Q170" i="30" s="1"/>
  <c r="A170" i="30"/>
  <c r="D167" i="30"/>
  <c r="A167" i="30"/>
  <c r="D166" i="30"/>
  <c r="A166" i="30"/>
  <c r="D165" i="30"/>
  <c r="S165" i="30" s="1"/>
  <c r="A165" i="30"/>
  <c r="D164" i="30"/>
  <c r="A164" i="30"/>
  <c r="D159" i="30"/>
  <c r="A159" i="30"/>
  <c r="A157" i="30"/>
  <c r="D156" i="30"/>
  <c r="A156" i="30"/>
  <c r="D153" i="30"/>
  <c r="S153" i="30" s="1"/>
  <c r="A153" i="30"/>
  <c r="D152" i="30"/>
  <c r="S152" i="30" s="1"/>
  <c r="A152" i="30"/>
  <c r="D151" i="30"/>
  <c r="Q151" i="30" s="1"/>
  <c r="A151" i="30"/>
  <c r="A126" i="30"/>
  <c r="A125" i="30"/>
  <c r="A124" i="30"/>
  <c r="A123" i="30"/>
  <c r="A122" i="30"/>
  <c r="D121" i="30"/>
  <c r="A121" i="30"/>
  <c r="A120" i="30"/>
  <c r="A119" i="30"/>
  <c r="A118" i="30"/>
  <c r="A117" i="30"/>
  <c r="D116" i="30"/>
  <c r="S116" i="30" s="1"/>
  <c r="A116" i="30"/>
  <c r="D115" i="30"/>
  <c r="Q115" i="30" s="1"/>
  <c r="A115" i="30"/>
  <c r="S113" i="30"/>
  <c r="D112" i="30"/>
  <c r="Q112" i="30" s="1"/>
  <c r="A112" i="30"/>
  <c r="D111" i="30"/>
  <c r="Q111" i="30" s="1"/>
  <c r="A111" i="30"/>
  <c r="D110" i="30"/>
  <c r="A110" i="30"/>
  <c r="D109" i="30"/>
  <c r="A109" i="30"/>
  <c r="D108" i="30"/>
  <c r="Q108" i="30" s="1"/>
  <c r="A108" i="30"/>
  <c r="D106" i="30"/>
  <c r="Q106" i="30" s="1"/>
  <c r="A106" i="30"/>
  <c r="D105" i="30"/>
  <c r="Q105" i="30" s="1"/>
  <c r="A105" i="30"/>
  <c r="D104" i="30"/>
  <c r="A104" i="30"/>
  <c r="D24" i="30"/>
  <c r="Q24" i="30" s="1"/>
  <c r="A24" i="30"/>
  <c r="D94" i="30"/>
  <c r="D93" i="30"/>
  <c r="J88" i="30"/>
  <c r="J87" i="30"/>
  <c r="D23" i="30"/>
  <c r="Q23" i="30" s="1"/>
  <c r="A23" i="30"/>
  <c r="D20" i="30"/>
  <c r="Q20" i="30" s="1"/>
  <c r="A20" i="30"/>
  <c r="Q162" i="30" l="1"/>
  <c r="Q149" i="30"/>
  <c r="S149" i="30"/>
  <c r="D157" i="30"/>
  <c r="D158" i="30"/>
  <c r="Q196" i="30"/>
  <c r="D182" i="30"/>
  <c r="Q154" i="30"/>
  <c r="D181" i="30"/>
  <c r="Q113" i="30"/>
  <c r="S154" i="30"/>
  <c r="Q183" i="30"/>
  <c r="D118" i="30"/>
  <c r="S118" i="30" s="1"/>
  <c r="D119" i="30"/>
  <c r="S119" i="30" s="1"/>
  <c r="D117" i="30"/>
  <c r="Q117" i="30" s="1"/>
  <c r="S162" i="30" l="1"/>
  <c r="S183" i="30"/>
  <c r="D122" i="30"/>
  <c r="D120" i="30"/>
  <c r="D124" i="30" l="1"/>
  <c r="D123" i="30"/>
  <c r="D126" i="30" l="1"/>
  <c r="S127" i="30" s="1"/>
  <c r="S197" i="30" s="1"/>
  <c r="D125" i="30"/>
  <c r="Q127" i="30" s="1"/>
  <c r="Q197" i="30" s="1"/>
  <c r="A55" i="30" l="1"/>
  <c r="D54" i="30"/>
  <c r="Q54" i="30" s="1"/>
  <c r="A54" i="30"/>
  <c r="D65" i="30"/>
  <c r="A65" i="30"/>
  <c r="E64" i="30"/>
  <c r="D64" i="30" s="1"/>
  <c r="A64" i="30"/>
  <c r="D63" i="30"/>
  <c r="A63" i="30"/>
  <c r="G62" i="30"/>
  <c r="D62" i="30"/>
  <c r="A62" i="30"/>
  <c r="D61" i="30"/>
  <c r="A61" i="30"/>
  <c r="F90" i="30"/>
  <c r="D90" i="30" s="1"/>
  <c r="A90" i="30"/>
  <c r="D89" i="30"/>
  <c r="A89" i="30"/>
  <c r="Q68" i="30" l="1"/>
  <c r="S68" i="30"/>
  <c r="D55" i="30"/>
  <c r="S55" i="30" s="1"/>
  <c r="A33" i="30"/>
  <c r="D31" i="30"/>
  <c r="Q31" i="30" s="1"/>
  <c r="A32" i="30"/>
  <c r="A31" i="30"/>
  <c r="D30" i="30"/>
  <c r="S30" i="30" s="1"/>
  <c r="A30" i="30"/>
  <c r="D29" i="30"/>
  <c r="Q29" i="30" s="1"/>
  <c r="A29" i="30"/>
  <c r="D19" i="30"/>
  <c r="A19" i="30"/>
  <c r="A48" i="30"/>
  <c r="A47" i="30"/>
  <c r="A46" i="30"/>
  <c r="A45" i="30"/>
  <c r="A44" i="30"/>
  <c r="D43" i="30"/>
  <c r="Q43" i="30" s="1"/>
  <c r="A43" i="30"/>
  <c r="A58" i="30"/>
  <c r="F88" i="30"/>
  <c r="A88" i="30"/>
  <c r="D35" i="30"/>
  <c r="A35" i="30"/>
  <c r="D51" i="30"/>
  <c r="S51" i="30" s="1"/>
  <c r="A51" i="30"/>
  <c r="A50" i="30"/>
  <c r="D49" i="30"/>
  <c r="Q49" i="30" s="1"/>
  <c r="A49" i="30"/>
  <c r="D17" i="30"/>
  <c r="Q17" i="30" s="1"/>
  <c r="A17" i="30"/>
  <c r="D45" i="30" l="1"/>
  <c r="S45" i="30" s="1"/>
  <c r="D47" i="30"/>
  <c r="S47" i="30" s="1"/>
  <c r="D58" i="30"/>
  <c r="S58" i="30" s="1"/>
  <c r="D44" i="30"/>
  <c r="S44" i="30" s="1"/>
  <c r="D48" i="30"/>
  <c r="S48" i="30" s="1"/>
  <c r="D88" i="30"/>
  <c r="D46" i="30"/>
  <c r="S46" i="30" s="1"/>
  <c r="D33" i="30"/>
  <c r="S33" i="30" s="1"/>
  <c r="D32" i="30"/>
  <c r="S32" i="30" s="1"/>
  <c r="D50" i="30"/>
  <c r="S50" i="30" s="1"/>
  <c r="A94" i="30" l="1"/>
  <c r="A93" i="30"/>
  <c r="Q96" i="30" l="1"/>
  <c r="A40" i="30" l="1"/>
  <c r="A39" i="30"/>
  <c r="A38" i="30"/>
  <c r="A37" i="30"/>
  <c r="S100" i="30" l="1"/>
  <c r="A99" i="30"/>
  <c r="A98" i="30"/>
  <c r="D72" i="30"/>
  <c r="A72" i="30"/>
  <c r="D87" i="30"/>
  <c r="A87" i="30"/>
  <c r="A86" i="30"/>
  <c r="A77" i="30"/>
  <c r="D76" i="30"/>
  <c r="Q76" i="30" s="1"/>
  <c r="A76" i="30"/>
  <c r="A73" i="30"/>
  <c r="D71" i="30"/>
  <c r="S71" i="30" s="1"/>
  <c r="A71" i="30"/>
  <c r="A70" i="30"/>
  <c r="A57" i="30"/>
  <c r="D56" i="30"/>
  <c r="Q56" i="30" s="1"/>
  <c r="Q59" i="30" s="1"/>
  <c r="A56" i="30"/>
  <c r="Q100" i="30" l="1"/>
  <c r="D77" i="30"/>
  <c r="S77" i="30" s="1"/>
  <c r="D86" i="30"/>
  <c r="D70" i="30"/>
  <c r="D73" i="30"/>
  <c r="D57" i="30"/>
  <c r="S57" i="30" s="1"/>
  <c r="S59" i="30" s="1"/>
  <c r="S27" i="30" l="1"/>
  <c r="Q52" i="30" l="1"/>
  <c r="S52" i="30" l="1"/>
  <c r="A36" i="30" l="1"/>
  <c r="D25" i="30"/>
  <c r="D22" i="30"/>
  <c r="D21" i="30"/>
  <c r="D26" i="30"/>
  <c r="D18" i="30"/>
  <c r="D16" i="30"/>
  <c r="D34" i="30" l="1"/>
  <c r="D37" i="30" l="1"/>
  <c r="D36" i="30"/>
  <c r="D38" i="30" l="1"/>
  <c r="D40" i="30"/>
  <c r="D39" i="30"/>
  <c r="S41" i="30" l="1"/>
  <c r="Q26" i="30"/>
  <c r="A26" i="30"/>
  <c r="Q25" i="30"/>
  <c r="A25" i="30"/>
  <c r="A22" i="30"/>
  <c r="Q21" i="30"/>
  <c r="Q18" i="30"/>
  <c r="A18" i="30"/>
  <c r="A34" i="30"/>
  <c r="A21" i="30"/>
  <c r="A16" i="30"/>
  <c r="Q41" i="30"/>
  <c r="Q27" i="30" l="1"/>
  <c r="D79" i="30"/>
  <c r="S79" i="30" s="1"/>
  <c r="S91" i="30" s="1"/>
  <c r="S101" i="30" s="1"/>
  <c r="S198" i="30" s="1"/>
  <c r="Q199" i="30" s="1"/>
  <c r="D78" i="30"/>
  <c r="Q78" i="30" s="1"/>
  <c r="Q91" i="30" s="1"/>
  <c r="Q101" i="30" l="1"/>
  <c r="Q198" i="30" s="1"/>
  <c r="Q200" i="30" s="1"/>
  <c r="C7" i="30" l="1"/>
  <c r="C8" i="30"/>
  <c r="C9" i="30" l="1"/>
  <c r="C10" i="30" l="1"/>
</calcChain>
</file>

<file path=xl/sharedStrings.xml><?xml version="1.0" encoding="utf-8"?>
<sst xmlns="http://schemas.openxmlformats.org/spreadsheetml/2006/main" count="457" uniqueCount="167">
  <si>
    <t>шт.</t>
  </si>
  <si>
    <t>Ед. изм.</t>
  </si>
  <si>
    <t>№ п/п</t>
  </si>
  <si>
    <t>НДС 20%</t>
  </si>
  <si>
    <t>м</t>
  </si>
  <si>
    <t>Раздел 1. Демонтажные работы</t>
  </si>
  <si>
    <t>ИТОГО по смете, руб. с учетом НДС:</t>
  </si>
  <si>
    <t>НДС 20%:</t>
  </si>
  <si>
    <t>Итого по смете с учетом НДС:</t>
  </si>
  <si>
    <t>Итого по смете без учета НДС:</t>
  </si>
  <si>
    <t>ИТОГО по смете, руб. без учета НДС:</t>
  </si>
  <si>
    <t>м2</t>
  </si>
  <si>
    <t>Демонтаж плинтуса</t>
  </si>
  <si>
    <t>Демонтаж светильников</t>
  </si>
  <si>
    <t>Демонтаж пожарных оповещателей и датчиков дыма</t>
  </si>
  <si>
    <t>Наименование работ/материалов</t>
  </si>
  <si>
    <t>Объем работ/материалов</t>
  </si>
  <si>
    <t>Итого по разделу:</t>
  </si>
  <si>
    <t>Цена за ед. изм. работ, руб. без учета НДС</t>
  </si>
  <si>
    <t>Сумма по работам, руб. без учета НДС</t>
  </si>
  <si>
    <t>Цена за ед. изм. материалов, руб. без учета НДС</t>
  </si>
  <si>
    <t>Сумма по материалам, руб. без учета НДС</t>
  </si>
  <si>
    <t>ИТОГО:</t>
  </si>
  <si>
    <t>Цена 1 м2 с учетом НДС:</t>
  </si>
  <si>
    <t>Объем работ/материалов по помещению №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</si>
  <si>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</si>
  <si>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</si>
  <si>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</si>
  <si>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</si>
  <si>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</si>
  <si>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</si>
  <si>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</si>
  <si>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</si>
  <si>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</si>
  <si>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</si>
  <si>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4.11.</t>
  </si>
  <si>
    <t>Демонтаж ламината</t>
  </si>
  <si>
    <t>Раздел 2. Стены</t>
  </si>
  <si>
    <t>Раздел 3. Полы</t>
  </si>
  <si>
    <t>Грунтовка глубокого проникновения</t>
  </si>
  <si>
    <t>л</t>
  </si>
  <si>
    <t>Пом. №</t>
  </si>
  <si>
    <t>Плитка керамогранитная</t>
  </si>
  <si>
    <t>Клей для плитки</t>
  </si>
  <si>
    <t>кг</t>
  </si>
  <si>
    <t>Крестики для плитки</t>
  </si>
  <si>
    <t>Затирка для швов цементная</t>
  </si>
  <si>
    <t>Клей для гибких напольных покрытий</t>
  </si>
  <si>
    <t>Установка плинтуса напольного пластикового</t>
  </si>
  <si>
    <t>Плинтус напольный пластиковый</t>
  </si>
  <si>
    <t>Углы, заглушки, соединители для плинтуса пластикового</t>
  </si>
  <si>
    <t>Изготовление и монтаж плинтуса из керамогранитной плитки</t>
  </si>
  <si>
    <t>Клей монтажный "Жидкие гвозди"</t>
  </si>
  <si>
    <t>Демонтаж дверных блоков</t>
  </si>
  <si>
    <t>Смеситель</t>
  </si>
  <si>
    <t>Кабель силовой 3х2,5</t>
  </si>
  <si>
    <t>Гофротруба 16 мм с клипсами</t>
  </si>
  <si>
    <t>Прокладка кабеля силового сечением до 6 мм2 с затяжкой в гофротрубу</t>
  </si>
  <si>
    <t>Кабель силовой 3х1,5</t>
  </si>
  <si>
    <t>т</t>
  </si>
  <si>
    <t>Вывоз строительного мусора</t>
  </si>
  <si>
    <t>м3</t>
  </si>
  <si>
    <t>Разгрузка, транспортировка и складирование материалов</t>
  </si>
  <si>
    <t>Раздел 8. Прочее</t>
  </si>
  <si>
    <t>Транспортные расходы 2% от стоимости материалов:</t>
  </si>
  <si>
    <t>Накладные расходы 5% от стоимости работ:</t>
  </si>
  <si>
    <r>
      <rPr>
        <b/>
        <sz val="10"/>
        <rFont val="Times New Roman"/>
        <family val="1"/>
        <charset val="204"/>
      </rPr>
      <t xml:space="preserve">Адрес объекта: </t>
    </r>
    <r>
      <rPr>
        <sz val="10"/>
        <rFont val="Times New Roman"/>
        <family val="1"/>
        <charset val="204"/>
      </rPr>
      <t>г. Екатеринбург, ул. Малышева, д. 4Б</t>
    </r>
  </si>
  <si>
    <r>
      <rPr>
        <b/>
        <sz val="10"/>
        <rFont val="Times New Roman"/>
        <family val="1"/>
        <charset val="204"/>
      </rPr>
      <t>Регион:</t>
    </r>
    <r>
      <rPr>
        <sz val="10"/>
        <rFont val="Times New Roman"/>
        <family val="1"/>
        <charset val="204"/>
      </rPr>
      <t xml:space="preserve"> Свердловская область</t>
    </r>
  </si>
  <si>
    <t>Цокольный этаж</t>
  </si>
  <si>
    <t>Раздел 4. Потолки</t>
  </si>
  <si>
    <t>ИТОГО по Цокольному этажу:</t>
  </si>
  <si>
    <t>Прочее</t>
  </si>
  <si>
    <t>Первый этаж</t>
  </si>
  <si>
    <t>ИТОГО по Первому этажу:</t>
  </si>
  <si>
    <t>Демонтаж порога</t>
  </si>
  <si>
    <t>Установка порога в дверной проем</t>
  </si>
  <si>
    <t>Порог алюминиевый</t>
  </si>
  <si>
    <t>Окраска стен за два раза</t>
  </si>
  <si>
    <t>Краска в/д</t>
  </si>
  <si>
    <t>Шпатлевка гипсовая универсальная Кнауф Фуген (или аналог)</t>
  </si>
  <si>
    <t>Шпатлевка гипсовая полимерная готовая (Даногипс/Ротбанд Паста)</t>
  </si>
  <si>
    <t>Установка светильников встраиваемых 600х600 для потолка Армстронг</t>
  </si>
  <si>
    <t>Светильник светодиодный встраиваемый 600х600 для потолка Армстронг</t>
  </si>
  <si>
    <t>Клемма WAGO</t>
  </si>
  <si>
    <t>Замена плит потолочных 600х600 мм Армстронг</t>
  </si>
  <si>
    <t>Плита потолочная 600х600 мм Армстронг</t>
  </si>
  <si>
    <t>Элементы каркаса дополнительно (направляющие, углы, подвесы, крепеж и т.п.)</t>
  </si>
  <si>
    <t>Демонтаж линолеума</t>
  </si>
  <si>
    <t>Укладка керамогранитной плитки на пол с затиркой швов и предварительной подготовкой поверхности</t>
  </si>
  <si>
    <t>Установка дверного блока деревянного однопольного в сборе</t>
  </si>
  <si>
    <t>Дверной блок деревянный однопольный в сборе</t>
  </si>
  <si>
    <t>Шптлевка и шлифовка стен</t>
  </si>
  <si>
    <t>Оклейка стен стеклохолстом</t>
  </si>
  <si>
    <t>Стеклохолст малярный</t>
  </si>
  <si>
    <t>Клей для стеклохолста</t>
  </si>
  <si>
    <t>Замена замков электрощита</t>
  </si>
  <si>
    <t>Замок для электрощита</t>
  </si>
  <si>
    <t>Раздел 5. Проемы</t>
  </si>
  <si>
    <t>Раздел 6. Электромонтажные работы, СКС</t>
  </si>
  <si>
    <t>Раздел 7. ОВиК, сантехника</t>
  </si>
  <si>
    <t>Устройство подвесного потолка Армстронг в сборе</t>
  </si>
  <si>
    <t>Подвесной потолок Армстронг в сборе</t>
  </si>
  <si>
    <t>Демонтаж подвесного потолка Армстронг</t>
  </si>
  <si>
    <t>Демонтаж полок</t>
  </si>
  <si>
    <t>Демонтаж электропроводки</t>
  </si>
  <si>
    <t>Грунтование стен под обои/шпатлевку</t>
  </si>
  <si>
    <t>Грунтование стен под окраску</t>
  </si>
  <si>
    <t>Диагностика сплит-систем</t>
  </si>
  <si>
    <t>Диагностика системы вентиляции</t>
  </si>
  <si>
    <t>Демонтаж розеток/выключателей</t>
  </si>
  <si>
    <t>Демонтаж кабель-каналов</t>
  </si>
  <si>
    <t>Настил линолеума на клей с предварительной подготовкой поверхности</t>
  </si>
  <si>
    <t>Линолеум коммерческий антистатический токопроводящий Forbo/Tarkett</t>
  </si>
  <si>
    <t>Порожек</t>
  </si>
  <si>
    <t>Линолеум коммерческий Forbo/Tarkett</t>
  </si>
  <si>
    <t>Ревизия санузлов</t>
  </si>
  <si>
    <t>Установка вентилятора вытяжного</t>
  </si>
  <si>
    <t>Вентилятор вытяжной</t>
  </si>
  <si>
    <t>Укладка ламината с подложкой</t>
  </si>
  <si>
    <t>Ламинат</t>
  </si>
  <si>
    <t>Подложка под ламинат</t>
  </si>
  <si>
    <t>Установка и подключение раковины со смесителем</t>
  </si>
  <si>
    <t>Раковина</t>
  </si>
  <si>
    <t>Монтажный комплект (сифон, краны, подводки и т.п.)</t>
  </si>
  <si>
    <t>Установка жалюзи (на створки)</t>
  </si>
  <si>
    <t>Жалюзи на створки в сборе</t>
  </si>
  <si>
    <t>Розетка однопортовая (в т.ч. подрозетники, рамки)</t>
  </si>
  <si>
    <t>Розетка однопортовая RJ-45 (в т.ч. подрозетники, рамки)</t>
  </si>
  <si>
    <t>Прокладка кабеля UTP cat 5e</t>
  </si>
  <si>
    <t>Кабель UTP cat 5e</t>
  </si>
  <si>
    <t>Установка выключателей встраиваемых/накладных</t>
  </si>
  <si>
    <t>Выключатель (в т.ч. подрозетники, рамки)</t>
  </si>
  <si>
    <t>Розетка однопортовая в кабель-канал (в т.ч. суппорты)</t>
  </si>
  <si>
    <t>Розетка однопортовая RJ-45 в кабель-канал (в т.ч. суппорты)</t>
  </si>
  <si>
    <t>Установка розеток однопортовых RJ-45</t>
  </si>
  <si>
    <t>Установка розеток однопортовых</t>
  </si>
  <si>
    <t>Монтаж кабель-канала шириной до 150 мм</t>
  </si>
  <si>
    <t>Кабель-канал шириной до 150 мм</t>
  </si>
  <si>
    <t>Регулировка окон с заменой резинок</t>
  </si>
  <si>
    <t>Раздел 9. Автоматическая пожарная сигнализация</t>
  </si>
  <si>
    <t>Прибор приемно-контрольный охранно-пожарный Гранит-8</t>
  </si>
  <si>
    <t>Извещатель пожарный дымовой ИП 212-189</t>
  </si>
  <si>
    <t>ИПР-513-10 Извещатель пожарный ручной</t>
  </si>
  <si>
    <t>Рокот-2 Прибор управления системой речевого оповещения</t>
  </si>
  <si>
    <t>Громкоговоритель настенный АС2-2</t>
  </si>
  <si>
    <t>Молния 12В "Выход", оповещатель световой</t>
  </si>
  <si>
    <t>Аккумуляторная батарея FORS 1207</t>
  </si>
  <si>
    <t>Кабель КПСнг(А)-FRLS 1х2х0,5</t>
  </si>
  <si>
    <t>Кабель-канал ПВХ 25*16</t>
  </si>
  <si>
    <t>Кабель-канал ПВХ 40*25</t>
  </si>
  <si>
    <t>Трос 3</t>
  </si>
  <si>
    <t>Расходные материалы</t>
  </si>
  <si>
    <t>Обслуживание системы АПС</t>
  </si>
  <si>
    <t>шт</t>
  </si>
  <si>
    <t>месяц</t>
  </si>
  <si>
    <t>Накладные расходы</t>
  </si>
  <si>
    <t>Подготовка Проектной документации</t>
  </si>
  <si>
    <t>Пусконаладочные работы</t>
  </si>
  <si>
    <t>Подключение на пульт централизованного наблюдения</t>
  </si>
  <si>
    <t>компл</t>
  </si>
  <si>
    <t>Раздел 10 . Охранная  сигнализация</t>
  </si>
  <si>
    <t>Охранная панель "Nord Max"</t>
  </si>
  <si>
    <t>Клавиатура NB-К14</t>
  </si>
  <si>
    <t>ACS-101R Устройство радиоприемное+2 брелока</t>
  </si>
  <si>
    <t>Обслуживание системы ОС</t>
  </si>
  <si>
    <t>Приложение № 1</t>
  </si>
  <si>
    <t>к Техническому заданию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</si>
</sst>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64" formatCode="_-* #,##0_-;\-* #,##0_-;_-* &quot;-&quot;_-;_-@_-"/>
    <numFmt numFmtId="165" formatCode="_-* #,##0.00_-;\-* #,##0.00_-;_-* &quot;-&quot;??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_(* #,##0_);_(* \(#,##0\);_(* &quot;-&quot;_);_(@_)"/>
    <numFmt numFmtId="169" formatCode="_(* #,##0.00_);_(* \(#,##0.00\);_(* &quot;-&quot;??_);_(@_)"/>
    <numFmt numFmtId="170" formatCode="_ &quot;\&quot;* #,##0_ ;_ &quot;\&quot;* \-#,##0_ ;_ &quot;\&quot;* &quot;-&quot;_ ;_ @_ "/>
    <numFmt numFmtId="171" formatCode="_ &quot;\&quot;* #,##0.00_ ;_ &quot;\&quot;* \-#,##0.00_ ;_ &quot;\&quot;* &quot;-&quot;??_ ;_ @_ "/>
    <numFmt numFmtId="172" formatCode="_ * #,##0_ ;_ * \-#,##0_ ;_ * &quot;-&quot;_ ;_ @_ "/>
    <numFmt numFmtId="173" formatCode="_ * #,##0.00_ ;_ * \-#,##0.00_ ;_ * &quot;-&quot;??_ ;_ @_ "/>
    <numFmt numFmtId="174" formatCode="&quot;开&quot;;&quot;开&quot;;&quot;关&quot;"/>
    <numFmt numFmtId="175" formatCode="&quot;\&quot;#,##0.00;[Red]&quot;\&quot;&quot;\&quot;&quot;\&quot;&quot;\&quot;&quot;\&quot;\-#,##0.00"/>
    <numFmt numFmtId="176" formatCode="0.00_)"/>
    <numFmt numFmtId="177" formatCode="_-* #,##0.00_р_._-;\-* #,##0.00_р_._-;_-* \-??_р_._-;_-@_-"/>
    <numFmt numFmtId="178" formatCode="[$$-409]#,##0.00_ ;\-[$$-409]#,##0.00\ "/>
    <numFmt numFmtId="179" formatCode="#,###,###,##0"/>
    <numFmt numFmtId="180" formatCode="#,##0.000000"/>
    <numFmt numFmtId="181" formatCode="###\ ##0.00"/>
    <numFmt numFmtId="182" formatCode="#\ ###\ ###\ ##0"/>
    <numFmt numFmtId="183" formatCode="_(&quot;$&quot;* #,##0.00_);_(&quot;$&quot;* \(#,##0.00\);_(&quot;$&quot;* &quot;-&quot;??_);_(@_)"/>
    <numFmt numFmtId="184" formatCode="#,##0.00\ &quot;₽&quot;"/>
  </numFmts>
  <fonts count="7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</font>
    <font>
      <sz val="10"/>
      <name val="Arial"/>
      <family val="2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b/>
      <u/>
      <sz val="10"/>
      <color indexed="12"/>
      <name val="Arial"/>
      <family val="2"/>
      <charset val="177"/>
    </font>
    <font>
      <sz val="10"/>
      <name val="Arial"/>
      <family val="2"/>
    </font>
    <font>
      <sz val="12"/>
      <name val="宋体"/>
      <charset val="134"/>
    </font>
    <font>
      <sz val="8"/>
      <name val="Arial"/>
      <family val="2"/>
    </font>
    <font>
      <sz val="10"/>
      <name val="Helv"/>
      <family val="2"/>
    </font>
    <font>
      <sz val="11"/>
      <name val="µ¸¿ò"/>
      <family val="3"/>
    </font>
    <font>
      <sz val="12"/>
      <name val="Tms Rmn"/>
      <family val="1"/>
    </font>
    <font>
      <sz val="12"/>
      <name val="¹ÙÅÁÃ¼"/>
      <family val="1"/>
    </font>
    <font>
      <sz val="10"/>
      <name val="Arial"/>
      <family val="2"/>
      <charset val="204"/>
    </font>
    <font>
      <sz val="10"/>
      <name val="Times New Roman"/>
      <family val="1"/>
    </font>
    <font>
      <sz val="10"/>
      <name val="BERNHARD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sz val="7"/>
      <name val="Small Fonts"/>
      <family val="2"/>
    </font>
    <font>
      <b/>
      <i/>
      <sz val="16"/>
      <name val="Helv"/>
      <family val="2"/>
    </font>
    <font>
      <sz val="10"/>
      <color indexed="8"/>
      <name val="MS Sans Serif"/>
      <family val="2"/>
    </font>
    <font>
      <sz val="8"/>
      <name val="Helv"/>
      <family val="2"/>
    </font>
    <font>
      <sz val="14"/>
      <name val="AngsanaUPC"/>
      <family val="1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10"/>
      <name val="Arial Cyr"/>
      <family val="2"/>
      <charset val="204"/>
    </font>
    <font>
      <sz val="11"/>
      <color indexed="8"/>
      <name val="Arial"/>
      <family val="2"/>
      <charset val="204"/>
    </font>
    <font>
      <sz val="11"/>
      <color indexed="9"/>
      <name val="Arial"/>
      <family val="2"/>
      <charset val="204"/>
    </font>
    <font>
      <b/>
      <sz val="18"/>
      <color indexed="56"/>
      <name val="Cambria"/>
      <family val="1"/>
      <charset val="204"/>
    </font>
    <font>
      <sz val="11"/>
      <color indexed="62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1"/>
      <color indexed="9"/>
      <name val="Arial"/>
      <family val="2"/>
      <charset val="204"/>
    </font>
    <font>
      <sz val="11"/>
      <color indexed="60"/>
      <name val="Arial"/>
      <family val="2"/>
      <charset val="204"/>
    </font>
    <font>
      <sz val="11"/>
      <color indexed="20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10"/>
      <name val="Arial"/>
      <family val="2"/>
      <charset val="204"/>
    </font>
    <font>
      <sz val="11"/>
      <color indexed="17"/>
      <name val="Arial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63">
    <xf numFmtId="0" fontId="0" fillId="0" borderId="0"/>
    <xf numFmtId="178" fontId="28" fillId="0" borderId="0"/>
    <xf numFmtId="0" fontId="28" fillId="0" borderId="0"/>
    <xf numFmtId="178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78" fontId="26" fillId="0" borderId="0"/>
    <xf numFmtId="0" fontId="26" fillId="0" borderId="0"/>
    <xf numFmtId="0" fontId="26" fillId="0" borderId="0"/>
    <xf numFmtId="17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178" fontId="28" fillId="0" borderId="0"/>
    <xf numFmtId="178" fontId="28" fillId="0" borderId="0"/>
    <xf numFmtId="178" fontId="28" fillId="0" borderId="0"/>
    <xf numFmtId="178" fontId="28" fillId="0" borderId="0"/>
    <xf numFmtId="178" fontId="28" fillId="0" borderId="0"/>
    <xf numFmtId="178" fontId="28" fillId="0" borderId="0"/>
    <xf numFmtId="178" fontId="28" fillId="0" borderId="0"/>
    <xf numFmtId="178" fontId="28" fillId="0" borderId="0"/>
    <xf numFmtId="178" fontId="28" fillId="0" borderId="0"/>
    <xf numFmtId="178" fontId="28" fillId="0" borderId="0"/>
    <xf numFmtId="178" fontId="8" fillId="0" borderId="0"/>
    <xf numFmtId="178" fontId="28" fillId="0" borderId="0"/>
    <xf numFmtId="178" fontId="8" fillId="0" borderId="0"/>
    <xf numFmtId="178" fontId="28" fillId="0" borderId="0"/>
    <xf numFmtId="178" fontId="2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8" fillId="0" borderId="0"/>
    <xf numFmtId="0" fontId="8" fillId="0" borderId="0"/>
    <xf numFmtId="0" fontId="8" fillId="0" borderId="0"/>
    <xf numFmtId="178" fontId="2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8" fillId="0" borderId="0"/>
    <xf numFmtId="0" fontId="8" fillId="0" borderId="0"/>
    <xf numFmtId="0" fontId="8" fillId="0" borderId="0"/>
    <xf numFmtId="0" fontId="28" fillId="0" borderId="0"/>
    <xf numFmtId="0" fontId="8" fillId="0" borderId="0"/>
    <xf numFmtId="178" fontId="28" fillId="0" borderId="0"/>
    <xf numFmtId="0" fontId="8" fillId="0" borderId="0"/>
    <xf numFmtId="0" fontId="8" fillId="0" borderId="0"/>
    <xf numFmtId="0" fontId="28" fillId="0" borderId="0"/>
    <xf numFmtId="0" fontId="8" fillId="0" borderId="0"/>
    <xf numFmtId="0" fontId="8" fillId="0" borderId="0"/>
    <xf numFmtId="0" fontId="2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8" fontId="2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8" fontId="28" fillId="0" borderId="0"/>
    <xf numFmtId="178" fontId="28" fillId="0" borderId="0"/>
    <xf numFmtId="178" fontId="28" fillId="0" borderId="0"/>
    <xf numFmtId="178" fontId="28" fillId="0" borderId="0"/>
    <xf numFmtId="17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2" borderId="0" applyNumberFormat="0" applyBorder="0" applyAlignment="0" applyProtection="0"/>
    <xf numFmtId="178" fontId="9" fillId="3" borderId="0" applyNumberFormat="0" applyBorder="0" applyAlignment="0" applyProtection="0"/>
    <xf numFmtId="0" fontId="9" fillId="3" borderId="0" applyNumberFormat="0" applyBorder="0" applyAlignment="0" applyProtection="0"/>
    <xf numFmtId="178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178" fontId="9" fillId="5" borderId="0" applyNumberFormat="0" applyBorder="0" applyAlignment="0" applyProtection="0"/>
    <xf numFmtId="0" fontId="9" fillId="5" borderId="0" applyNumberFormat="0" applyBorder="0" applyAlignment="0" applyProtection="0"/>
    <xf numFmtId="178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178" fontId="9" fillId="7" borderId="0" applyNumberFormat="0" applyBorder="0" applyAlignment="0" applyProtection="0"/>
    <xf numFmtId="0" fontId="9" fillId="7" borderId="0" applyNumberFormat="0" applyBorder="0" applyAlignment="0" applyProtection="0"/>
    <xf numFmtId="178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178" fontId="9" fillId="9" borderId="0" applyNumberFormat="0" applyBorder="0" applyAlignment="0" applyProtection="0"/>
    <xf numFmtId="0" fontId="9" fillId="9" borderId="0" applyNumberFormat="0" applyBorder="0" applyAlignment="0" applyProtection="0"/>
    <xf numFmtId="178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178" fontId="9" fillId="11" borderId="0" applyNumberFormat="0" applyBorder="0" applyAlignment="0" applyProtection="0"/>
    <xf numFmtId="0" fontId="9" fillId="11" borderId="0" applyNumberFormat="0" applyBorder="0" applyAlignment="0" applyProtection="0"/>
    <xf numFmtId="178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178" fontId="9" fillId="13" borderId="0" applyNumberFormat="0" applyBorder="0" applyAlignment="0" applyProtection="0"/>
    <xf numFmtId="0" fontId="9" fillId="13" borderId="0" applyNumberFormat="0" applyBorder="0" applyAlignment="0" applyProtection="0"/>
    <xf numFmtId="178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78" fontId="51" fillId="3" borderId="0" applyNumberFormat="0" applyBorder="0" applyAlignment="0" applyProtection="0"/>
    <xf numFmtId="178" fontId="51" fillId="3" borderId="0" applyNumberFormat="0" applyBorder="0" applyAlignment="0" applyProtection="0"/>
    <xf numFmtId="178" fontId="51" fillId="3" borderId="0" applyNumberFormat="0" applyBorder="0" applyAlignment="0" applyProtection="0"/>
    <xf numFmtId="178" fontId="51" fillId="3" borderId="0" applyNumberFormat="0" applyBorder="0" applyAlignment="0" applyProtection="0"/>
    <xf numFmtId="178" fontId="51" fillId="3" borderId="0" applyNumberFormat="0" applyBorder="0" applyAlignment="0" applyProtection="0"/>
    <xf numFmtId="178" fontId="51" fillId="3" borderId="0" applyNumberFormat="0" applyBorder="0" applyAlignment="0" applyProtection="0"/>
    <xf numFmtId="178" fontId="51" fillId="3" borderId="0" applyNumberFormat="0" applyBorder="0" applyAlignment="0" applyProtection="0"/>
    <xf numFmtId="178" fontId="51" fillId="3" borderId="0" applyNumberFormat="0" applyBorder="0" applyAlignment="0" applyProtection="0"/>
    <xf numFmtId="178" fontId="51" fillId="3" borderId="0" applyNumberFormat="0" applyBorder="0" applyAlignment="0" applyProtection="0"/>
    <xf numFmtId="178" fontId="51" fillId="3" borderId="0" applyNumberFormat="0" applyBorder="0" applyAlignment="0" applyProtection="0"/>
    <xf numFmtId="178" fontId="51" fillId="3" borderId="0" applyNumberFormat="0" applyBorder="0" applyAlignment="0" applyProtection="0"/>
    <xf numFmtId="178" fontId="51" fillId="3" borderId="0" applyNumberFormat="0" applyBorder="0" applyAlignment="0" applyProtection="0"/>
    <xf numFmtId="0" fontId="51" fillId="3" borderId="0" applyNumberFormat="0" applyBorder="0" applyAlignment="0" applyProtection="0"/>
    <xf numFmtId="0" fontId="51" fillId="3" borderId="0" applyNumberFormat="0" applyBorder="0" applyAlignment="0" applyProtection="0"/>
    <xf numFmtId="0" fontId="51" fillId="3" borderId="0" applyNumberFormat="0" applyBorder="0" applyAlignment="0" applyProtection="0"/>
    <xf numFmtId="0" fontId="51" fillId="3" borderId="0" applyNumberFormat="0" applyBorder="0" applyAlignment="0" applyProtection="0"/>
    <xf numFmtId="0" fontId="51" fillId="3" borderId="0" applyNumberFormat="0" applyBorder="0" applyAlignment="0" applyProtection="0"/>
    <xf numFmtId="178" fontId="51" fillId="3" borderId="0" applyNumberFormat="0" applyBorder="0" applyAlignment="0" applyProtection="0"/>
    <xf numFmtId="178" fontId="51" fillId="3" borderId="0" applyNumberFormat="0" applyBorder="0" applyAlignment="0" applyProtection="0"/>
    <xf numFmtId="178" fontId="51" fillId="3" borderId="0" applyNumberFormat="0" applyBorder="0" applyAlignment="0" applyProtection="0"/>
    <xf numFmtId="178" fontId="51" fillId="3" borderId="0" applyNumberFormat="0" applyBorder="0" applyAlignment="0" applyProtection="0"/>
    <xf numFmtId="178" fontId="51" fillId="3" borderId="0" applyNumberFormat="0" applyBorder="0" applyAlignment="0" applyProtection="0"/>
    <xf numFmtId="178" fontId="51" fillId="3" borderId="0" applyNumberFormat="0" applyBorder="0" applyAlignment="0" applyProtection="0"/>
    <xf numFmtId="178" fontId="51" fillId="3" borderId="0" applyNumberFormat="0" applyBorder="0" applyAlignment="0" applyProtection="0"/>
    <xf numFmtId="178" fontId="51" fillId="5" borderId="0" applyNumberFormat="0" applyBorder="0" applyAlignment="0" applyProtection="0"/>
    <xf numFmtId="178" fontId="51" fillId="5" borderId="0" applyNumberFormat="0" applyBorder="0" applyAlignment="0" applyProtection="0"/>
    <xf numFmtId="178" fontId="51" fillId="5" borderId="0" applyNumberFormat="0" applyBorder="0" applyAlignment="0" applyProtection="0"/>
    <xf numFmtId="178" fontId="51" fillId="5" borderId="0" applyNumberFormat="0" applyBorder="0" applyAlignment="0" applyProtection="0"/>
    <xf numFmtId="178" fontId="51" fillId="5" borderId="0" applyNumberFormat="0" applyBorder="0" applyAlignment="0" applyProtection="0"/>
    <xf numFmtId="178" fontId="51" fillId="5" borderId="0" applyNumberFormat="0" applyBorder="0" applyAlignment="0" applyProtection="0"/>
    <xf numFmtId="178" fontId="51" fillId="5" borderId="0" applyNumberFormat="0" applyBorder="0" applyAlignment="0" applyProtection="0"/>
    <xf numFmtId="178" fontId="51" fillId="5" borderId="0" applyNumberFormat="0" applyBorder="0" applyAlignment="0" applyProtection="0"/>
    <xf numFmtId="178" fontId="51" fillId="5" borderId="0" applyNumberFormat="0" applyBorder="0" applyAlignment="0" applyProtection="0"/>
    <xf numFmtId="178" fontId="51" fillId="5" borderId="0" applyNumberFormat="0" applyBorder="0" applyAlignment="0" applyProtection="0"/>
    <xf numFmtId="178" fontId="51" fillId="5" borderId="0" applyNumberFormat="0" applyBorder="0" applyAlignment="0" applyProtection="0"/>
    <xf numFmtId="178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178" fontId="51" fillId="5" borderId="0" applyNumberFormat="0" applyBorder="0" applyAlignment="0" applyProtection="0"/>
    <xf numFmtId="178" fontId="51" fillId="5" borderId="0" applyNumberFormat="0" applyBorder="0" applyAlignment="0" applyProtection="0"/>
    <xf numFmtId="178" fontId="51" fillId="5" borderId="0" applyNumberFormat="0" applyBorder="0" applyAlignment="0" applyProtection="0"/>
    <xf numFmtId="178" fontId="51" fillId="5" borderId="0" applyNumberFormat="0" applyBorder="0" applyAlignment="0" applyProtection="0"/>
    <xf numFmtId="178" fontId="51" fillId="5" borderId="0" applyNumberFormat="0" applyBorder="0" applyAlignment="0" applyProtection="0"/>
    <xf numFmtId="178" fontId="51" fillId="5" borderId="0" applyNumberFormat="0" applyBorder="0" applyAlignment="0" applyProtection="0"/>
    <xf numFmtId="178" fontId="51" fillId="5" borderId="0" applyNumberFormat="0" applyBorder="0" applyAlignment="0" applyProtection="0"/>
    <xf numFmtId="178" fontId="51" fillId="7" borderId="0" applyNumberFormat="0" applyBorder="0" applyAlignment="0" applyProtection="0"/>
    <xf numFmtId="178" fontId="51" fillId="7" borderId="0" applyNumberFormat="0" applyBorder="0" applyAlignment="0" applyProtection="0"/>
    <xf numFmtId="178" fontId="51" fillId="7" borderId="0" applyNumberFormat="0" applyBorder="0" applyAlignment="0" applyProtection="0"/>
    <xf numFmtId="178" fontId="51" fillId="7" borderId="0" applyNumberFormat="0" applyBorder="0" applyAlignment="0" applyProtection="0"/>
    <xf numFmtId="178" fontId="51" fillId="7" borderId="0" applyNumberFormat="0" applyBorder="0" applyAlignment="0" applyProtection="0"/>
    <xf numFmtId="178" fontId="51" fillId="7" borderId="0" applyNumberFormat="0" applyBorder="0" applyAlignment="0" applyProtection="0"/>
    <xf numFmtId="178" fontId="51" fillId="7" borderId="0" applyNumberFormat="0" applyBorder="0" applyAlignment="0" applyProtection="0"/>
    <xf numFmtId="178" fontId="51" fillId="7" borderId="0" applyNumberFormat="0" applyBorder="0" applyAlignment="0" applyProtection="0"/>
    <xf numFmtId="178" fontId="51" fillId="7" borderId="0" applyNumberFormat="0" applyBorder="0" applyAlignment="0" applyProtection="0"/>
    <xf numFmtId="178" fontId="51" fillId="7" borderId="0" applyNumberFormat="0" applyBorder="0" applyAlignment="0" applyProtection="0"/>
    <xf numFmtId="178" fontId="51" fillId="7" borderId="0" applyNumberFormat="0" applyBorder="0" applyAlignment="0" applyProtection="0"/>
    <xf numFmtId="178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178" fontId="51" fillId="7" borderId="0" applyNumberFormat="0" applyBorder="0" applyAlignment="0" applyProtection="0"/>
    <xf numFmtId="178" fontId="51" fillId="7" borderId="0" applyNumberFormat="0" applyBorder="0" applyAlignment="0" applyProtection="0"/>
    <xf numFmtId="178" fontId="51" fillId="7" borderId="0" applyNumberFormat="0" applyBorder="0" applyAlignment="0" applyProtection="0"/>
    <xf numFmtId="178" fontId="51" fillId="7" borderId="0" applyNumberFormat="0" applyBorder="0" applyAlignment="0" applyProtection="0"/>
    <xf numFmtId="178" fontId="51" fillId="7" borderId="0" applyNumberFormat="0" applyBorder="0" applyAlignment="0" applyProtection="0"/>
    <xf numFmtId="178" fontId="51" fillId="7" borderId="0" applyNumberFormat="0" applyBorder="0" applyAlignment="0" applyProtection="0"/>
    <xf numFmtId="178" fontId="51" fillId="7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11" borderId="0" applyNumberFormat="0" applyBorder="0" applyAlignment="0" applyProtection="0"/>
    <xf numFmtId="178" fontId="51" fillId="11" borderId="0" applyNumberFormat="0" applyBorder="0" applyAlignment="0" applyProtection="0"/>
    <xf numFmtId="178" fontId="51" fillId="11" borderId="0" applyNumberFormat="0" applyBorder="0" applyAlignment="0" applyProtection="0"/>
    <xf numFmtId="178" fontId="51" fillId="11" borderId="0" applyNumberFormat="0" applyBorder="0" applyAlignment="0" applyProtection="0"/>
    <xf numFmtId="178" fontId="51" fillId="11" borderId="0" applyNumberFormat="0" applyBorder="0" applyAlignment="0" applyProtection="0"/>
    <xf numFmtId="178" fontId="51" fillId="11" borderId="0" applyNumberFormat="0" applyBorder="0" applyAlignment="0" applyProtection="0"/>
    <xf numFmtId="178" fontId="51" fillId="11" borderId="0" applyNumberFormat="0" applyBorder="0" applyAlignment="0" applyProtection="0"/>
    <xf numFmtId="178" fontId="51" fillId="11" borderId="0" applyNumberFormat="0" applyBorder="0" applyAlignment="0" applyProtection="0"/>
    <xf numFmtId="178" fontId="51" fillId="11" borderId="0" applyNumberFormat="0" applyBorder="0" applyAlignment="0" applyProtection="0"/>
    <xf numFmtId="178" fontId="51" fillId="11" borderId="0" applyNumberFormat="0" applyBorder="0" applyAlignment="0" applyProtection="0"/>
    <xf numFmtId="178" fontId="51" fillId="11" borderId="0" applyNumberFormat="0" applyBorder="0" applyAlignment="0" applyProtection="0"/>
    <xf numFmtId="178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178" fontId="51" fillId="11" borderId="0" applyNumberFormat="0" applyBorder="0" applyAlignment="0" applyProtection="0"/>
    <xf numFmtId="178" fontId="51" fillId="11" borderId="0" applyNumberFormat="0" applyBorder="0" applyAlignment="0" applyProtection="0"/>
    <xf numFmtId="178" fontId="51" fillId="11" borderId="0" applyNumberFormat="0" applyBorder="0" applyAlignment="0" applyProtection="0"/>
    <xf numFmtId="178" fontId="51" fillId="11" borderId="0" applyNumberFormat="0" applyBorder="0" applyAlignment="0" applyProtection="0"/>
    <xf numFmtId="178" fontId="51" fillId="11" borderId="0" applyNumberFormat="0" applyBorder="0" applyAlignment="0" applyProtection="0"/>
    <xf numFmtId="178" fontId="51" fillId="11" borderId="0" applyNumberFormat="0" applyBorder="0" applyAlignment="0" applyProtection="0"/>
    <xf numFmtId="178" fontId="51" fillId="11" borderId="0" applyNumberFormat="0" applyBorder="0" applyAlignment="0" applyProtection="0"/>
    <xf numFmtId="178" fontId="51" fillId="13" borderId="0" applyNumberFormat="0" applyBorder="0" applyAlignment="0" applyProtection="0"/>
    <xf numFmtId="178" fontId="51" fillId="13" borderId="0" applyNumberFormat="0" applyBorder="0" applyAlignment="0" applyProtection="0"/>
    <xf numFmtId="178" fontId="51" fillId="13" borderId="0" applyNumberFormat="0" applyBorder="0" applyAlignment="0" applyProtection="0"/>
    <xf numFmtId="178" fontId="51" fillId="13" borderId="0" applyNumberFormat="0" applyBorder="0" applyAlignment="0" applyProtection="0"/>
    <xf numFmtId="178" fontId="51" fillId="13" borderId="0" applyNumberFormat="0" applyBorder="0" applyAlignment="0" applyProtection="0"/>
    <xf numFmtId="178" fontId="51" fillId="13" borderId="0" applyNumberFormat="0" applyBorder="0" applyAlignment="0" applyProtection="0"/>
    <xf numFmtId="178" fontId="51" fillId="13" borderId="0" applyNumberFormat="0" applyBorder="0" applyAlignment="0" applyProtection="0"/>
    <xf numFmtId="178" fontId="51" fillId="13" borderId="0" applyNumberFormat="0" applyBorder="0" applyAlignment="0" applyProtection="0"/>
    <xf numFmtId="178" fontId="51" fillId="13" borderId="0" applyNumberFormat="0" applyBorder="0" applyAlignment="0" applyProtection="0"/>
    <xf numFmtId="178" fontId="51" fillId="13" borderId="0" applyNumberFormat="0" applyBorder="0" applyAlignment="0" applyProtection="0"/>
    <xf numFmtId="178" fontId="51" fillId="13" borderId="0" applyNumberFormat="0" applyBorder="0" applyAlignment="0" applyProtection="0"/>
    <xf numFmtId="178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178" fontId="51" fillId="13" borderId="0" applyNumberFormat="0" applyBorder="0" applyAlignment="0" applyProtection="0"/>
    <xf numFmtId="178" fontId="51" fillId="13" borderId="0" applyNumberFormat="0" applyBorder="0" applyAlignment="0" applyProtection="0"/>
    <xf numFmtId="178" fontId="51" fillId="13" borderId="0" applyNumberFormat="0" applyBorder="0" applyAlignment="0" applyProtection="0"/>
    <xf numFmtId="178" fontId="51" fillId="13" borderId="0" applyNumberFormat="0" applyBorder="0" applyAlignment="0" applyProtection="0"/>
    <xf numFmtId="178" fontId="51" fillId="13" borderId="0" applyNumberFormat="0" applyBorder="0" applyAlignment="0" applyProtection="0"/>
    <xf numFmtId="178" fontId="51" fillId="13" borderId="0" applyNumberFormat="0" applyBorder="0" applyAlignment="0" applyProtection="0"/>
    <xf numFmtId="178" fontId="51" fillId="13" borderId="0" applyNumberFormat="0" applyBorder="0" applyAlignment="0" applyProtection="0"/>
    <xf numFmtId="0" fontId="9" fillId="14" borderId="0" applyNumberFormat="0" applyBorder="0" applyAlignment="0" applyProtection="0"/>
    <xf numFmtId="178" fontId="9" fillId="15" borderId="0" applyNumberFormat="0" applyBorder="0" applyAlignment="0" applyProtection="0"/>
    <xf numFmtId="0" fontId="9" fillId="15" borderId="0" applyNumberFormat="0" applyBorder="0" applyAlignment="0" applyProtection="0"/>
    <xf numFmtId="178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178" fontId="9" fillId="17" borderId="0" applyNumberFormat="0" applyBorder="0" applyAlignment="0" applyProtection="0"/>
    <xf numFmtId="0" fontId="9" fillId="17" borderId="0" applyNumberFormat="0" applyBorder="0" applyAlignment="0" applyProtection="0"/>
    <xf numFmtId="178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178" fontId="9" fillId="19" borderId="0" applyNumberFormat="0" applyBorder="0" applyAlignment="0" applyProtection="0"/>
    <xf numFmtId="0" fontId="9" fillId="19" borderId="0" applyNumberFormat="0" applyBorder="0" applyAlignment="0" applyProtection="0"/>
    <xf numFmtId="178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8" borderId="0" applyNumberFormat="0" applyBorder="0" applyAlignment="0" applyProtection="0"/>
    <xf numFmtId="178" fontId="9" fillId="9" borderId="0" applyNumberFormat="0" applyBorder="0" applyAlignment="0" applyProtection="0"/>
    <xf numFmtId="0" fontId="9" fillId="9" borderId="0" applyNumberFormat="0" applyBorder="0" applyAlignment="0" applyProtection="0"/>
    <xf numFmtId="178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4" borderId="0" applyNumberFormat="0" applyBorder="0" applyAlignment="0" applyProtection="0"/>
    <xf numFmtId="178" fontId="9" fillId="15" borderId="0" applyNumberFormat="0" applyBorder="0" applyAlignment="0" applyProtection="0"/>
    <xf numFmtId="0" fontId="9" fillId="15" borderId="0" applyNumberFormat="0" applyBorder="0" applyAlignment="0" applyProtection="0"/>
    <xf numFmtId="178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178" fontId="9" fillId="21" borderId="0" applyNumberFormat="0" applyBorder="0" applyAlignment="0" applyProtection="0"/>
    <xf numFmtId="0" fontId="9" fillId="21" borderId="0" applyNumberFormat="0" applyBorder="0" applyAlignment="0" applyProtection="0"/>
    <xf numFmtId="178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7" borderId="0" applyNumberFormat="0" applyBorder="0" applyAlignment="0" applyProtection="0"/>
    <xf numFmtId="178" fontId="51" fillId="17" borderId="0" applyNumberFormat="0" applyBorder="0" applyAlignment="0" applyProtection="0"/>
    <xf numFmtId="178" fontId="51" fillId="17" borderId="0" applyNumberFormat="0" applyBorder="0" applyAlignment="0" applyProtection="0"/>
    <xf numFmtId="178" fontId="51" fillId="17" borderId="0" applyNumberFormat="0" applyBorder="0" applyAlignment="0" applyProtection="0"/>
    <xf numFmtId="178" fontId="51" fillId="17" borderId="0" applyNumberFormat="0" applyBorder="0" applyAlignment="0" applyProtection="0"/>
    <xf numFmtId="178" fontId="51" fillId="17" borderId="0" applyNumberFormat="0" applyBorder="0" applyAlignment="0" applyProtection="0"/>
    <xf numFmtId="178" fontId="51" fillId="17" borderId="0" applyNumberFormat="0" applyBorder="0" applyAlignment="0" applyProtection="0"/>
    <xf numFmtId="178" fontId="51" fillId="17" borderId="0" applyNumberFormat="0" applyBorder="0" applyAlignment="0" applyProtection="0"/>
    <xf numFmtId="178" fontId="51" fillId="17" borderId="0" applyNumberFormat="0" applyBorder="0" applyAlignment="0" applyProtection="0"/>
    <xf numFmtId="178" fontId="51" fillId="17" borderId="0" applyNumberFormat="0" applyBorder="0" applyAlignment="0" applyProtection="0"/>
    <xf numFmtId="178" fontId="51" fillId="17" borderId="0" applyNumberFormat="0" applyBorder="0" applyAlignment="0" applyProtection="0"/>
    <xf numFmtId="178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178" fontId="51" fillId="17" borderId="0" applyNumberFormat="0" applyBorder="0" applyAlignment="0" applyProtection="0"/>
    <xf numFmtId="178" fontId="51" fillId="17" borderId="0" applyNumberFormat="0" applyBorder="0" applyAlignment="0" applyProtection="0"/>
    <xf numFmtId="178" fontId="51" fillId="17" borderId="0" applyNumberFormat="0" applyBorder="0" applyAlignment="0" applyProtection="0"/>
    <xf numFmtId="178" fontId="51" fillId="17" borderId="0" applyNumberFormat="0" applyBorder="0" applyAlignment="0" applyProtection="0"/>
    <xf numFmtId="178" fontId="51" fillId="17" borderId="0" applyNumberFormat="0" applyBorder="0" applyAlignment="0" applyProtection="0"/>
    <xf numFmtId="178" fontId="51" fillId="17" borderId="0" applyNumberFormat="0" applyBorder="0" applyAlignment="0" applyProtection="0"/>
    <xf numFmtId="178" fontId="51" fillId="17" borderId="0" applyNumberFormat="0" applyBorder="0" applyAlignment="0" applyProtection="0"/>
    <xf numFmtId="178" fontId="51" fillId="19" borderId="0" applyNumberFormat="0" applyBorder="0" applyAlignment="0" applyProtection="0"/>
    <xf numFmtId="178" fontId="51" fillId="19" borderId="0" applyNumberFormat="0" applyBorder="0" applyAlignment="0" applyProtection="0"/>
    <xf numFmtId="178" fontId="51" fillId="19" borderId="0" applyNumberFormat="0" applyBorder="0" applyAlignment="0" applyProtection="0"/>
    <xf numFmtId="178" fontId="51" fillId="19" borderId="0" applyNumberFormat="0" applyBorder="0" applyAlignment="0" applyProtection="0"/>
    <xf numFmtId="178" fontId="51" fillId="19" borderId="0" applyNumberFormat="0" applyBorder="0" applyAlignment="0" applyProtection="0"/>
    <xf numFmtId="178" fontId="51" fillId="19" borderId="0" applyNumberFormat="0" applyBorder="0" applyAlignment="0" applyProtection="0"/>
    <xf numFmtId="178" fontId="51" fillId="19" borderId="0" applyNumberFormat="0" applyBorder="0" applyAlignment="0" applyProtection="0"/>
    <xf numFmtId="178" fontId="51" fillId="19" borderId="0" applyNumberFormat="0" applyBorder="0" applyAlignment="0" applyProtection="0"/>
    <xf numFmtId="178" fontId="51" fillId="19" borderId="0" applyNumberFormat="0" applyBorder="0" applyAlignment="0" applyProtection="0"/>
    <xf numFmtId="178" fontId="51" fillId="19" borderId="0" applyNumberFormat="0" applyBorder="0" applyAlignment="0" applyProtection="0"/>
    <xf numFmtId="178" fontId="51" fillId="19" borderId="0" applyNumberFormat="0" applyBorder="0" applyAlignment="0" applyProtection="0"/>
    <xf numFmtId="178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178" fontId="51" fillId="19" borderId="0" applyNumberFormat="0" applyBorder="0" applyAlignment="0" applyProtection="0"/>
    <xf numFmtId="178" fontId="51" fillId="19" borderId="0" applyNumberFormat="0" applyBorder="0" applyAlignment="0" applyProtection="0"/>
    <xf numFmtId="178" fontId="51" fillId="19" borderId="0" applyNumberFormat="0" applyBorder="0" applyAlignment="0" applyProtection="0"/>
    <xf numFmtId="178" fontId="51" fillId="19" borderId="0" applyNumberFormat="0" applyBorder="0" applyAlignment="0" applyProtection="0"/>
    <xf numFmtId="178" fontId="51" fillId="19" borderId="0" applyNumberFormat="0" applyBorder="0" applyAlignment="0" applyProtection="0"/>
    <xf numFmtId="178" fontId="51" fillId="19" borderId="0" applyNumberFormat="0" applyBorder="0" applyAlignment="0" applyProtection="0"/>
    <xf numFmtId="178" fontId="51" fillId="1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9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15" borderId="0" applyNumberFormat="0" applyBorder="0" applyAlignment="0" applyProtection="0"/>
    <xf numFmtId="178" fontId="51" fillId="21" borderId="0" applyNumberFormat="0" applyBorder="0" applyAlignment="0" applyProtection="0"/>
    <xf numFmtId="178" fontId="51" fillId="21" borderId="0" applyNumberFormat="0" applyBorder="0" applyAlignment="0" applyProtection="0"/>
    <xf numFmtId="178" fontId="51" fillId="21" borderId="0" applyNumberFormat="0" applyBorder="0" applyAlignment="0" applyProtection="0"/>
    <xf numFmtId="178" fontId="51" fillId="21" borderId="0" applyNumberFormat="0" applyBorder="0" applyAlignment="0" applyProtection="0"/>
    <xf numFmtId="178" fontId="51" fillId="21" borderId="0" applyNumberFormat="0" applyBorder="0" applyAlignment="0" applyProtection="0"/>
    <xf numFmtId="178" fontId="51" fillId="21" borderId="0" applyNumberFormat="0" applyBorder="0" applyAlignment="0" applyProtection="0"/>
    <xf numFmtId="178" fontId="51" fillId="21" borderId="0" applyNumberFormat="0" applyBorder="0" applyAlignment="0" applyProtection="0"/>
    <xf numFmtId="178" fontId="51" fillId="21" borderId="0" applyNumberFormat="0" applyBorder="0" applyAlignment="0" applyProtection="0"/>
    <xf numFmtId="178" fontId="51" fillId="21" borderId="0" applyNumberFormat="0" applyBorder="0" applyAlignment="0" applyProtection="0"/>
    <xf numFmtId="178" fontId="51" fillId="21" borderId="0" applyNumberFormat="0" applyBorder="0" applyAlignment="0" applyProtection="0"/>
    <xf numFmtId="178" fontId="51" fillId="21" borderId="0" applyNumberFormat="0" applyBorder="0" applyAlignment="0" applyProtection="0"/>
    <xf numFmtId="178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178" fontId="51" fillId="21" borderId="0" applyNumberFormat="0" applyBorder="0" applyAlignment="0" applyProtection="0"/>
    <xf numFmtId="178" fontId="51" fillId="21" borderId="0" applyNumberFormat="0" applyBorder="0" applyAlignment="0" applyProtection="0"/>
    <xf numFmtId="178" fontId="51" fillId="21" borderId="0" applyNumberFormat="0" applyBorder="0" applyAlignment="0" applyProtection="0"/>
    <xf numFmtId="178" fontId="51" fillId="21" borderId="0" applyNumberFormat="0" applyBorder="0" applyAlignment="0" applyProtection="0"/>
    <xf numFmtId="178" fontId="51" fillId="21" borderId="0" applyNumberFormat="0" applyBorder="0" applyAlignment="0" applyProtection="0"/>
    <xf numFmtId="178" fontId="51" fillId="21" borderId="0" applyNumberFormat="0" applyBorder="0" applyAlignment="0" applyProtection="0"/>
    <xf numFmtId="178" fontId="51" fillId="21" borderId="0" applyNumberFormat="0" applyBorder="0" applyAlignment="0" applyProtection="0"/>
    <xf numFmtId="0" fontId="10" fillId="22" borderId="0" applyNumberFormat="0" applyBorder="0" applyAlignment="0" applyProtection="0"/>
    <xf numFmtId="178" fontId="10" fillId="23" borderId="0" applyNumberFormat="0" applyBorder="0" applyAlignment="0" applyProtection="0"/>
    <xf numFmtId="0" fontId="10" fillId="23" borderId="0" applyNumberFormat="0" applyBorder="0" applyAlignment="0" applyProtection="0"/>
    <xf numFmtId="178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16" borderId="0" applyNumberFormat="0" applyBorder="0" applyAlignment="0" applyProtection="0"/>
    <xf numFmtId="178" fontId="10" fillId="17" borderId="0" applyNumberFormat="0" applyBorder="0" applyAlignment="0" applyProtection="0"/>
    <xf numFmtId="0" fontId="10" fillId="17" borderId="0" applyNumberFormat="0" applyBorder="0" applyAlignment="0" applyProtection="0"/>
    <xf numFmtId="178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178" fontId="10" fillId="19" borderId="0" applyNumberFormat="0" applyBorder="0" applyAlignment="0" applyProtection="0"/>
    <xf numFmtId="0" fontId="10" fillId="19" borderId="0" applyNumberFormat="0" applyBorder="0" applyAlignment="0" applyProtection="0"/>
    <xf numFmtId="178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4" borderId="0" applyNumberFormat="0" applyBorder="0" applyAlignment="0" applyProtection="0"/>
    <xf numFmtId="178" fontId="10" fillId="25" borderId="0" applyNumberFormat="0" applyBorder="0" applyAlignment="0" applyProtection="0"/>
    <xf numFmtId="0" fontId="10" fillId="25" borderId="0" applyNumberFormat="0" applyBorder="0" applyAlignment="0" applyProtection="0"/>
    <xf numFmtId="178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178" fontId="10" fillId="27" borderId="0" applyNumberFormat="0" applyBorder="0" applyAlignment="0" applyProtection="0"/>
    <xf numFmtId="0" fontId="10" fillId="27" borderId="0" applyNumberFormat="0" applyBorder="0" applyAlignment="0" applyProtection="0"/>
    <xf numFmtId="178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178" fontId="10" fillId="29" borderId="0" applyNumberFormat="0" applyBorder="0" applyAlignment="0" applyProtection="0"/>
    <xf numFmtId="0" fontId="10" fillId="29" borderId="0" applyNumberFormat="0" applyBorder="0" applyAlignment="0" applyProtection="0"/>
    <xf numFmtId="178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178" fontId="52" fillId="23" borderId="0" applyNumberFormat="0" applyBorder="0" applyAlignment="0" applyProtection="0"/>
    <xf numFmtId="178" fontId="52" fillId="23" borderId="0" applyNumberFormat="0" applyBorder="0" applyAlignment="0" applyProtection="0"/>
    <xf numFmtId="178" fontId="52" fillId="23" borderId="0" applyNumberFormat="0" applyBorder="0" applyAlignment="0" applyProtection="0"/>
    <xf numFmtId="178" fontId="52" fillId="23" borderId="0" applyNumberFormat="0" applyBorder="0" applyAlignment="0" applyProtection="0"/>
    <xf numFmtId="178" fontId="52" fillId="23" borderId="0" applyNumberFormat="0" applyBorder="0" applyAlignment="0" applyProtection="0"/>
    <xf numFmtId="178" fontId="52" fillId="23" borderId="0" applyNumberFormat="0" applyBorder="0" applyAlignment="0" applyProtection="0"/>
    <xf numFmtId="178" fontId="52" fillId="23" borderId="0" applyNumberFormat="0" applyBorder="0" applyAlignment="0" applyProtection="0"/>
    <xf numFmtId="178" fontId="52" fillId="23" borderId="0" applyNumberFormat="0" applyBorder="0" applyAlignment="0" applyProtection="0"/>
    <xf numFmtId="178" fontId="52" fillId="23" borderId="0" applyNumberFormat="0" applyBorder="0" applyAlignment="0" applyProtection="0"/>
    <xf numFmtId="178" fontId="52" fillId="23" borderId="0" applyNumberFormat="0" applyBorder="0" applyAlignment="0" applyProtection="0"/>
    <xf numFmtId="178" fontId="52" fillId="23" borderId="0" applyNumberFormat="0" applyBorder="0" applyAlignment="0" applyProtection="0"/>
    <xf numFmtId="178" fontId="52" fillId="23" borderId="0" applyNumberFormat="0" applyBorder="0" applyAlignment="0" applyProtection="0"/>
    <xf numFmtId="0" fontId="52" fillId="23" borderId="0" applyNumberFormat="0" applyBorder="0" applyAlignment="0" applyProtection="0"/>
    <xf numFmtId="0" fontId="52" fillId="23" borderId="0" applyNumberFormat="0" applyBorder="0" applyAlignment="0" applyProtection="0"/>
    <xf numFmtId="0" fontId="52" fillId="23" borderId="0" applyNumberFormat="0" applyBorder="0" applyAlignment="0" applyProtection="0"/>
    <xf numFmtId="0" fontId="52" fillId="23" borderId="0" applyNumberFormat="0" applyBorder="0" applyAlignment="0" applyProtection="0"/>
    <xf numFmtId="0" fontId="52" fillId="23" borderId="0" applyNumberFormat="0" applyBorder="0" applyAlignment="0" applyProtection="0"/>
    <xf numFmtId="178" fontId="52" fillId="23" borderId="0" applyNumberFormat="0" applyBorder="0" applyAlignment="0" applyProtection="0"/>
    <xf numFmtId="178" fontId="52" fillId="23" borderId="0" applyNumberFormat="0" applyBorder="0" applyAlignment="0" applyProtection="0"/>
    <xf numFmtId="178" fontId="52" fillId="23" borderId="0" applyNumberFormat="0" applyBorder="0" applyAlignment="0" applyProtection="0"/>
    <xf numFmtId="178" fontId="52" fillId="23" borderId="0" applyNumberFormat="0" applyBorder="0" applyAlignment="0" applyProtection="0"/>
    <xf numFmtId="178" fontId="52" fillId="23" borderId="0" applyNumberFormat="0" applyBorder="0" applyAlignment="0" applyProtection="0"/>
    <xf numFmtId="178" fontId="52" fillId="23" borderId="0" applyNumberFormat="0" applyBorder="0" applyAlignment="0" applyProtection="0"/>
    <xf numFmtId="178" fontId="52" fillId="23" borderId="0" applyNumberFormat="0" applyBorder="0" applyAlignment="0" applyProtection="0"/>
    <xf numFmtId="178" fontId="52" fillId="17" borderId="0" applyNumberFormat="0" applyBorder="0" applyAlignment="0" applyProtection="0"/>
    <xf numFmtId="178" fontId="52" fillId="17" borderId="0" applyNumberFormat="0" applyBorder="0" applyAlignment="0" applyProtection="0"/>
    <xf numFmtId="178" fontId="52" fillId="17" borderId="0" applyNumberFormat="0" applyBorder="0" applyAlignment="0" applyProtection="0"/>
    <xf numFmtId="178" fontId="52" fillId="17" borderId="0" applyNumberFormat="0" applyBorder="0" applyAlignment="0" applyProtection="0"/>
    <xf numFmtId="178" fontId="52" fillId="17" borderId="0" applyNumberFormat="0" applyBorder="0" applyAlignment="0" applyProtection="0"/>
    <xf numFmtId="178" fontId="52" fillId="17" borderId="0" applyNumberFormat="0" applyBorder="0" applyAlignment="0" applyProtection="0"/>
    <xf numFmtId="178" fontId="52" fillId="17" borderId="0" applyNumberFormat="0" applyBorder="0" applyAlignment="0" applyProtection="0"/>
    <xf numFmtId="178" fontId="52" fillId="17" borderId="0" applyNumberFormat="0" applyBorder="0" applyAlignment="0" applyProtection="0"/>
    <xf numFmtId="178" fontId="52" fillId="17" borderId="0" applyNumberFormat="0" applyBorder="0" applyAlignment="0" applyProtection="0"/>
    <xf numFmtId="178" fontId="52" fillId="17" borderId="0" applyNumberFormat="0" applyBorder="0" applyAlignment="0" applyProtection="0"/>
    <xf numFmtId="178" fontId="52" fillId="17" borderId="0" applyNumberFormat="0" applyBorder="0" applyAlignment="0" applyProtection="0"/>
    <xf numFmtId="178" fontId="52" fillId="17" borderId="0" applyNumberFormat="0" applyBorder="0" applyAlignment="0" applyProtection="0"/>
    <xf numFmtId="0" fontId="52" fillId="17" borderId="0" applyNumberFormat="0" applyBorder="0" applyAlignment="0" applyProtection="0"/>
    <xf numFmtId="0" fontId="52" fillId="17" borderId="0" applyNumberFormat="0" applyBorder="0" applyAlignment="0" applyProtection="0"/>
    <xf numFmtId="0" fontId="52" fillId="17" borderId="0" applyNumberFormat="0" applyBorder="0" applyAlignment="0" applyProtection="0"/>
    <xf numFmtId="0" fontId="52" fillId="17" borderId="0" applyNumberFormat="0" applyBorder="0" applyAlignment="0" applyProtection="0"/>
    <xf numFmtId="0" fontId="52" fillId="17" borderId="0" applyNumberFormat="0" applyBorder="0" applyAlignment="0" applyProtection="0"/>
    <xf numFmtId="178" fontId="52" fillId="17" borderId="0" applyNumberFormat="0" applyBorder="0" applyAlignment="0" applyProtection="0"/>
    <xf numFmtId="178" fontId="52" fillId="17" borderId="0" applyNumberFormat="0" applyBorder="0" applyAlignment="0" applyProtection="0"/>
    <xf numFmtId="178" fontId="52" fillId="17" borderId="0" applyNumberFormat="0" applyBorder="0" applyAlignment="0" applyProtection="0"/>
    <xf numFmtId="178" fontId="52" fillId="17" borderId="0" applyNumberFormat="0" applyBorder="0" applyAlignment="0" applyProtection="0"/>
    <xf numFmtId="178" fontId="52" fillId="17" borderId="0" applyNumberFormat="0" applyBorder="0" applyAlignment="0" applyProtection="0"/>
    <xf numFmtId="178" fontId="52" fillId="17" borderId="0" applyNumberFormat="0" applyBorder="0" applyAlignment="0" applyProtection="0"/>
    <xf numFmtId="178" fontId="52" fillId="17" borderId="0" applyNumberFormat="0" applyBorder="0" applyAlignment="0" applyProtection="0"/>
    <xf numFmtId="178" fontId="52" fillId="19" borderId="0" applyNumberFormat="0" applyBorder="0" applyAlignment="0" applyProtection="0"/>
    <xf numFmtId="178" fontId="52" fillId="19" borderId="0" applyNumberFormat="0" applyBorder="0" applyAlignment="0" applyProtection="0"/>
    <xf numFmtId="178" fontId="52" fillId="19" borderId="0" applyNumberFormat="0" applyBorder="0" applyAlignment="0" applyProtection="0"/>
    <xf numFmtId="178" fontId="52" fillId="19" borderId="0" applyNumberFormat="0" applyBorder="0" applyAlignment="0" applyProtection="0"/>
    <xf numFmtId="178" fontId="52" fillId="19" borderId="0" applyNumberFormat="0" applyBorder="0" applyAlignment="0" applyProtection="0"/>
    <xf numFmtId="178" fontId="52" fillId="19" borderId="0" applyNumberFormat="0" applyBorder="0" applyAlignment="0" applyProtection="0"/>
    <xf numFmtId="178" fontId="52" fillId="19" borderId="0" applyNumberFormat="0" applyBorder="0" applyAlignment="0" applyProtection="0"/>
    <xf numFmtId="178" fontId="52" fillId="19" borderId="0" applyNumberFormat="0" applyBorder="0" applyAlignment="0" applyProtection="0"/>
    <xf numFmtId="178" fontId="52" fillId="19" borderId="0" applyNumberFormat="0" applyBorder="0" applyAlignment="0" applyProtection="0"/>
    <xf numFmtId="178" fontId="52" fillId="19" borderId="0" applyNumberFormat="0" applyBorder="0" applyAlignment="0" applyProtection="0"/>
    <xf numFmtId="178" fontId="52" fillId="19" borderId="0" applyNumberFormat="0" applyBorder="0" applyAlignment="0" applyProtection="0"/>
    <xf numFmtId="178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178" fontId="52" fillId="19" borderId="0" applyNumberFormat="0" applyBorder="0" applyAlignment="0" applyProtection="0"/>
    <xf numFmtId="178" fontId="52" fillId="19" borderId="0" applyNumberFormat="0" applyBorder="0" applyAlignment="0" applyProtection="0"/>
    <xf numFmtId="178" fontId="52" fillId="19" borderId="0" applyNumberFormat="0" applyBorder="0" applyAlignment="0" applyProtection="0"/>
    <xf numFmtId="178" fontId="52" fillId="19" borderId="0" applyNumberFormat="0" applyBorder="0" applyAlignment="0" applyProtection="0"/>
    <xf numFmtId="178" fontId="52" fillId="19" borderId="0" applyNumberFormat="0" applyBorder="0" applyAlignment="0" applyProtection="0"/>
    <xf numFmtId="178" fontId="52" fillId="19" borderId="0" applyNumberFormat="0" applyBorder="0" applyAlignment="0" applyProtection="0"/>
    <xf numFmtId="178" fontId="52" fillId="19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9" borderId="0" applyNumberFormat="0" applyBorder="0" applyAlignment="0" applyProtection="0"/>
    <xf numFmtId="178" fontId="52" fillId="29" borderId="0" applyNumberFormat="0" applyBorder="0" applyAlignment="0" applyProtection="0"/>
    <xf numFmtId="178" fontId="52" fillId="29" borderId="0" applyNumberFormat="0" applyBorder="0" applyAlignment="0" applyProtection="0"/>
    <xf numFmtId="178" fontId="52" fillId="29" borderId="0" applyNumberFormat="0" applyBorder="0" applyAlignment="0" applyProtection="0"/>
    <xf numFmtId="178" fontId="52" fillId="29" borderId="0" applyNumberFormat="0" applyBorder="0" applyAlignment="0" applyProtection="0"/>
    <xf numFmtId="178" fontId="52" fillId="29" borderId="0" applyNumberFormat="0" applyBorder="0" applyAlignment="0" applyProtection="0"/>
    <xf numFmtId="178" fontId="52" fillId="29" borderId="0" applyNumberFormat="0" applyBorder="0" applyAlignment="0" applyProtection="0"/>
    <xf numFmtId="178" fontId="52" fillId="29" borderId="0" applyNumberFormat="0" applyBorder="0" applyAlignment="0" applyProtection="0"/>
    <xf numFmtId="178" fontId="52" fillId="29" borderId="0" applyNumberFormat="0" applyBorder="0" applyAlignment="0" applyProtection="0"/>
    <xf numFmtId="178" fontId="52" fillId="29" borderId="0" applyNumberFormat="0" applyBorder="0" applyAlignment="0" applyProtection="0"/>
    <xf numFmtId="178" fontId="52" fillId="29" borderId="0" applyNumberFormat="0" applyBorder="0" applyAlignment="0" applyProtection="0"/>
    <xf numFmtId="178" fontId="52" fillId="29" borderId="0" applyNumberFormat="0" applyBorder="0" applyAlignment="0" applyProtection="0"/>
    <xf numFmtId="0" fontId="52" fillId="29" borderId="0" applyNumberFormat="0" applyBorder="0" applyAlignment="0" applyProtection="0"/>
    <xf numFmtId="0" fontId="52" fillId="29" borderId="0" applyNumberFormat="0" applyBorder="0" applyAlignment="0" applyProtection="0"/>
    <xf numFmtId="0" fontId="52" fillId="29" borderId="0" applyNumberFormat="0" applyBorder="0" applyAlignment="0" applyProtection="0"/>
    <xf numFmtId="0" fontId="52" fillId="29" borderId="0" applyNumberFormat="0" applyBorder="0" applyAlignment="0" applyProtection="0"/>
    <xf numFmtId="0" fontId="52" fillId="29" borderId="0" applyNumberFormat="0" applyBorder="0" applyAlignment="0" applyProtection="0"/>
    <xf numFmtId="178" fontId="52" fillId="29" borderId="0" applyNumberFormat="0" applyBorder="0" applyAlignment="0" applyProtection="0"/>
    <xf numFmtId="178" fontId="52" fillId="29" borderId="0" applyNumberFormat="0" applyBorder="0" applyAlignment="0" applyProtection="0"/>
    <xf numFmtId="178" fontId="52" fillId="29" borderId="0" applyNumberFormat="0" applyBorder="0" applyAlignment="0" applyProtection="0"/>
    <xf numFmtId="178" fontId="52" fillId="29" borderId="0" applyNumberFormat="0" applyBorder="0" applyAlignment="0" applyProtection="0"/>
    <xf numFmtId="178" fontId="52" fillId="29" borderId="0" applyNumberFormat="0" applyBorder="0" applyAlignment="0" applyProtection="0"/>
    <xf numFmtId="178" fontId="52" fillId="29" borderId="0" applyNumberFormat="0" applyBorder="0" applyAlignment="0" applyProtection="0"/>
    <xf numFmtId="178" fontId="52" fillId="29" borderId="0" applyNumberFormat="0" applyBorder="0" applyAlignment="0" applyProtection="0"/>
    <xf numFmtId="0" fontId="10" fillId="30" borderId="0" applyNumberFormat="0" applyBorder="0" applyAlignment="0" applyProtection="0"/>
    <xf numFmtId="178" fontId="10" fillId="31" borderId="0" applyNumberFormat="0" applyBorder="0" applyAlignment="0" applyProtection="0"/>
    <xf numFmtId="0" fontId="10" fillId="31" borderId="0" applyNumberFormat="0" applyBorder="0" applyAlignment="0" applyProtection="0"/>
    <xf numFmtId="178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178" fontId="10" fillId="33" borderId="0" applyNumberFormat="0" applyBorder="0" applyAlignment="0" applyProtection="0"/>
    <xf numFmtId="0" fontId="10" fillId="33" borderId="0" applyNumberFormat="0" applyBorder="0" applyAlignment="0" applyProtection="0"/>
    <xf numFmtId="178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178" fontId="10" fillId="35" borderId="0" applyNumberFormat="0" applyBorder="0" applyAlignment="0" applyProtection="0"/>
    <xf numFmtId="0" fontId="10" fillId="35" borderId="0" applyNumberFormat="0" applyBorder="0" applyAlignment="0" applyProtection="0"/>
    <xf numFmtId="178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24" borderId="0" applyNumberFormat="0" applyBorder="0" applyAlignment="0" applyProtection="0"/>
    <xf numFmtId="178" fontId="10" fillId="25" borderId="0" applyNumberFormat="0" applyBorder="0" applyAlignment="0" applyProtection="0"/>
    <xf numFmtId="0" fontId="10" fillId="25" borderId="0" applyNumberFormat="0" applyBorder="0" applyAlignment="0" applyProtection="0"/>
    <xf numFmtId="178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178" fontId="10" fillId="27" borderId="0" applyNumberFormat="0" applyBorder="0" applyAlignment="0" applyProtection="0"/>
    <xf numFmtId="0" fontId="10" fillId="27" borderId="0" applyNumberFormat="0" applyBorder="0" applyAlignment="0" applyProtection="0"/>
    <xf numFmtId="178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36" borderId="0" applyNumberFormat="0" applyBorder="0" applyAlignment="0" applyProtection="0"/>
    <xf numFmtId="178" fontId="10" fillId="37" borderId="0" applyNumberFormat="0" applyBorder="0" applyAlignment="0" applyProtection="0"/>
    <xf numFmtId="0" fontId="10" fillId="37" borderId="0" applyNumberFormat="0" applyBorder="0" applyAlignment="0" applyProtection="0"/>
    <xf numFmtId="178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0" fontId="21" fillId="4" borderId="0" applyNumberFormat="0" applyBorder="0" applyAlignment="0" applyProtection="0"/>
    <xf numFmtId="178" fontId="21" fillId="5" borderId="0" applyNumberFormat="0" applyBorder="0" applyAlignment="0" applyProtection="0"/>
    <xf numFmtId="0" fontId="21" fillId="5" borderId="0" applyNumberFormat="0" applyBorder="0" applyAlignment="0" applyProtection="0"/>
    <xf numFmtId="178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178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8" fontId="34" fillId="0" borderId="0"/>
    <xf numFmtId="174" fontId="29" fillId="0" borderId="0" applyFill="0" applyBorder="0" applyAlignment="0"/>
    <xf numFmtId="0" fontId="13" fillId="38" borderId="1" applyNumberFormat="0" applyAlignment="0" applyProtection="0"/>
    <xf numFmtId="178" fontId="13" fillId="39" borderId="1" applyNumberFormat="0" applyAlignment="0" applyProtection="0"/>
    <xf numFmtId="0" fontId="13" fillId="39" borderId="1" applyNumberFormat="0" applyAlignment="0" applyProtection="0"/>
    <xf numFmtId="178" fontId="13" fillId="39" borderId="1" applyNumberFormat="0" applyAlignment="0" applyProtection="0"/>
    <xf numFmtId="0" fontId="13" fillId="39" borderId="1" applyNumberFormat="0" applyAlignment="0" applyProtection="0"/>
    <xf numFmtId="0" fontId="13" fillId="39" borderId="1" applyNumberFormat="0" applyAlignment="0" applyProtection="0"/>
    <xf numFmtId="0" fontId="13" fillId="39" borderId="1" applyNumberFormat="0" applyAlignment="0" applyProtection="0"/>
    <xf numFmtId="0" fontId="13" fillId="39" borderId="1" applyNumberFormat="0" applyAlignment="0" applyProtection="0"/>
    <xf numFmtId="0" fontId="13" fillId="39" borderId="1" applyNumberFormat="0" applyAlignment="0" applyProtection="0"/>
    <xf numFmtId="0" fontId="18" fillId="40" borderId="2" applyNumberFormat="0" applyAlignment="0" applyProtection="0"/>
    <xf numFmtId="178" fontId="18" fillId="41" borderId="2" applyNumberFormat="0" applyAlignment="0" applyProtection="0"/>
    <xf numFmtId="0" fontId="18" fillId="41" borderId="2" applyNumberFormat="0" applyAlignment="0" applyProtection="0"/>
    <xf numFmtId="178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175" fontId="36" fillId="0" borderId="0"/>
    <xf numFmtId="175" fontId="36" fillId="0" borderId="0"/>
    <xf numFmtId="175" fontId="36" fillId="0" borderId="0"/>
    <xf numFmtId="175" fontId="36" fillId="0" borderId="0"/>
    <xf numFmtId="175" fontId="36" fillId="0" borderId="0"/>
    <xf numFmtId="175" fontId="36" fillId="0" borderId="0"/>
    <xf numFmtId="175" fontId="36" fillId="0" borderId="0"/>
    <xf numFmtId="175" fontId="36" fillId="0" borderId="0"/>
    <xf numFmtId="178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178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78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178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78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178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178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178" fontId="30" fillId="42" borderId="3"/>
    <xf numFmtId="0" fontId="30" fillId="42" borderId="3"/>
    <xf numFmtId="0" fontId="30" fillId="42" borderId="3"/>
    <xf numFmtId="0" fontId="30" fillId="42" borderId="3"/>
    <xf numFmtId="0" fontId="30" fillId="42" borderId="3"/>
    <xf numFmtId="0" fontId="30" fillId="42" borderId="3"/>
    <xf numFmtId="0" fontId="30" fillId="42" borderId="3"/>
    <xf numFmtId="0" fontId="30" fillId="42" borderId="3"/>
    <xf numFmtId="0" fontId="30" fillId="42" borderId="3"/>
    <xf numFmtId="0" fontId="30" fillId="42" borderId="3"/>
    <xf numFmtId="0" fontId="30" fillId="42" borderId="3"/>
    <xf numFmtId="0" fontId="30" fillId="42" borderId="3"/>
    <xf numFmtId="0" fontId="22" fillId="0" borderId="0" applyNumberFormat="0" applyFill="0" applyBorder="0" applyAlignment="0" applyProtection="0"/>
    <xf numFmtId="178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8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8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178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178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178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178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178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178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178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178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25" fillId="6" borderId="0" applyNumberFormat="0" applyBorder="0" applyAlignment="0" applyProtection="0"/>
    <xf numFmtId="178" fontId="25" fillId="7" borderId="0" applyNumberFormat="0" applyBorder="0" applyAlignment="0" applyProtection="0"/>
    <xf numFmtId="0" fontId="25" fillId="7" borderId="0" applyNumberFormat="0" applyBorder="0" applyAlignment="0" applyProtection="0"/>
    <xf numFmtId="178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38" fontId="30" fillId="43" borderId="0" applyNumberFormat="0" applyBorder="0" applyAlignment="0" applyProtection="0"/>
    <xf numFmtId="178" fontId="40" fillId="0" borderId="0">
      <alignment horizontal="left"/>
    </xf>
    <xf numFmtId="0" fontId="40" fillId="0" borderId="0">
      <alignment horizontal="left"/>
    </xf>
    <xf numFmtId="0" fontId="40" fillId="0" borderId="0">
      <alignment horizontal="left"/>
    </xf>
    <xf numFmtId="0" fontId="40" fillId="0" borderId="0">
      <alignment horizontal="left"/>
    </xf>
    <xf numFmtId="0" fontId="40" fillId="0" borderId="0">
      <alignment horizontal="left"/>
    </xf>
    <xf numFmtId="0" fontId="40" fillId="0" borderId="0">
      <alignment horizontal="left"/>
    </xf>
    <xf numFmtId="0" fontId="40" fillId="0" borderId="0">
      <alignment horizontal="left"/>
    </xf>
    <xf numFmtId="0" fontId="40" fillId="0" borderId="0">
      <alignment horizontal="left"/>
    </xf>
    <xf numFmtId="0" fontId="40" fillId="0" borderId="0">
      <alignment horizontal="left"/>
    </xf>
    <xf numFmtId="0" fontId="40" fillId="0" borderId="0">
      <alignment horizontal="left"/>
    </xf>
    <xf numFmtId="0" fontId="40" fillId="0" borderId="0">
      <alignment horizontal="left"/>
    </xf>
    <xf numFmtId="0" fontId="40" fillId="0" borderId="0">
      <alignment horizontal="left"/>
    </xf>
    <xf numFmtId="178" fontId="41" fillId="0" borderId="4" applyNumberFormat="0" applyAlignment="0" applyProtection="0">
      <alignment horizontal="left" vertical="center"/>
    </xf>
    <xf numFmtId="0" fontId="41" fillId="0" borderId="4" applyNumberFormat="0" applyAlignment="0" applyProtection="0">
      <alignment horizontal="left" vertical="center"/>
    </xf>
    <xf numFmtId="0" fontId="41" fillId="0" borderId="4" applyNumberFormat="0" applyAlignment="0" applyProtection="0">
      <alignment horizontal="left" vertical="center"/>
    </xf>
    <xf numFmtId="0" fontId="41" fillId="0" borderId="4" applyNumberFormat="0" applyAlignment="0" applyProtection="0">
      <alignment horizontal="left" vertical="center"/>
    </xf>
    <xf numFmtId="0" fontId="41" fillId="0" borderId="4" applyNumberFormat="0" applyAlignment="0" applyProtection="0">
      <alignment horizontal="left" vertical="center"/>
    </xf>
    <xf numFmtId="0" fontId="41" fillId="0" borderId="4" applyNumberFormat="0" applyAlignment="0" applyProtection="0">
      <alignment horizontal="left" vertical="center"/>
    </xf>
    <xf numFmtId="0" fontId="41" fillId="0" borderId="4" applyNumberFormat="0" applyAlignment="0" applyProtection="0">
      <alignment horizontal="left" vertical="center"/>
    </xf>
    <xf numFmtId="0" fontId="41" fillId="0" borderId="4" applyNumberFormat="0" applyAlignment="0" applyProtection="0">
      <alignment horizontal="left" vertical="center"/>
    </xf>
    <xf numFmtId="0" fontId="41" fillId="0" borderId="4" applyNumberFormat="0" applyAlignment="0" applyProtection="0">
      <alignment horizontal="left" vertical="center"/>
    </xf>
    <xf numFmtId="0" fontId="41" fillId="0" borderId="4" applyNumberFormat="0" applyAlignment="0" applyProtection="0">
      <alignment horizontal="left" vertical="center"/>
    </xf>
    <xf numFmtId="0" fontId="41" fillId="0" borderId="4" applyNumberFormat="0" applyAlignment="0" applyProtection="0">
      <alignment horizontal="left" vertical="center"/>
    </xf>
    <xf numFmtId="0" fontId="41" fillId="0" borderId="4" applyNumberFormat="0" applyAlignment="0" applyProtection="0">
      <alignment horizontal="left" vertical="center"/>
    </xf>
    <xf numFmtId="178" fontId="41" fillId="0" borderId="5">
      <alignment horizontal="left" vertical="center"/>
    </xf>
    <xf numFmtId="0" fontId="41" fillId="0" borderId="5">
      <alignment horizontal="left" vertical="center"/>
    </xf>
    <xf numFmtId="0" fontId="41" fillId="0" borderId="5">
      <alignment horizontal="left" vertical="center"/>
    </xf>
    <xf numFmtId="0" fontId="41" fillId="0" borderId="5">
      <alignment horizontal="left" vertical="center"/>
    </xf>
    <xf numFmtId="0" fontId="41" fillId="0" borderId="5">
      <alignment horizontal="left" vertical="center"/>
    </xf>
    <xf numFmtId="0" fontId="41" fillId="0" borderId="5">
      <alignment horizontal="left" vertical="center"/>
    </xf>
    <xf numFmtId="0" fontId="41" fillId="0" borderId="5">
      <alignment horizontal="left" vertical="center"/>
    </xf>
    <xf numFmtId="0" fontId="41" fillId="0" borderId="5">
      <alignment horizontal="left" vertical="center"/>
    </xf>
    <xf numFmtId="0" fontId="41" fillId="0" borderId="5">
      <alignment horizontal="left" vertical="center"/>
    </xf>
    <xf numFmtId="0" fontId="41" fillId="0" borderId="5">
      <alignment horizontal="left" vertical="center"/>
    </xf>
    <xf numFmtId="0" fontId="41" fillId="0" borderId="5">
      <alignment horizontal="left" vertical="center"/>
    </xf>
    <xf numFmtId="0" fontId="41" fillId="0" borderId="5">
      <alignment horizontal="left" vertical="center"/>
    </xf>
    <xf numFmtId="0" fontId="14" fillId="0" borderId="6" applyNumberFormat="0" applyFill="0" applyAlignment="0" applyProtection="0"/>
    <xf numFmtId="178" fontId="14" fillId="0" borderId="6" applyNumberFormat="0" applyFill="0" applyAlignment="0" applyProtection="0"/>
    <xf numFmtId="0" fontId="14" fillId="0" borderId="6" applyNumberFormat="0" applyFill="0" applyAlignment="0" applyProtection="0"/>
    <xf numFmtId="178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178" fontId="15" fillId="0" borderId="7" applyNumberFormat="0" applyFill="0" applyAlignment="0" applyProtection="0"/>
    <xf numFmtId="0" fontId="15" fillId="0" borderId="7" applyNumberFormat="0" applyFill="0" applyAlignment="0" applyProtection="0"/>
    <xf numFmtId="178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178" fontId="16" fillId="0" borderId="8" applyNumberFormat="0" applyFill="0" applyAlignment="0" applyProtection="0"/>
    <xf numFmtId="0" fontId="16" fillId="0" borderId="8" applyNumberFormat="0" applyFill="0" applyAlignment="0" applyProtection="0"/>
    <xf numFmtId="178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178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78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1" fillId="12" borderId="1" applyNumberFormat="0" applyAlignment="0" applyProtection="0"/>
    <xf numFmtId="10" fontId="30" fillId="44" borderId="3" applyNumberFormat="0" applyBorder="0" applyAlignment="0" applyProtection="0"/>
    <xf numFmtId="178" fontId="11" fillId="13" borderId="1" applyNumberFormat="0" applyAlignment="0" applyProtection="0"/>
    <xf numFmtId="0" fontId="11" fillId="13" borderId="1" applyNumberFormat="0" applyAlignment="0" applyProtection="0"/>
    <xf numFmtId="178" fontId="11" fillId="13" borderId="1" applyNumberFormat="0" applyAlignment="0" applyProtection="0"/>
    <xf numFmtId="0" fontId="11" fillId="13" borderId="1" applyNumberFormat="0" applyAlignment="0" applyProtection="0"/>
    <xf numFmtId="0" fontId="11" fillId="13" borderId="1" applyNumberFormat="0" applyAlignment="0" applyProtection="0"/>
    <xf numFmtId="0" fontId="11" fillId="13" borderId="1" applyNumberFormat="0" applyAlignment="0" applyProtection="0"/>
    <xf numFmtId="0" fontId="11" fillId="13" borderId="1" applyNumberFormat="0" applyAlignment="0" applyProtection="0"/>
    <xf numFmtId="0" fontId="11" fillId="13" borderId="1" applyNumberFormat="0" applyAlignment="0" applyProtection="0"/>
    <xf numFmtId="0" fontId="23" fillId="0" borderId="9" applyNumberFormat="0" applyFill="0" applyAlignment="0" applyProtection="0"/>
    <xf numFmtId="178" fontId="23" fillId="0" borderId="9" applyNumberFormat="0" applyFill="0" applyAlignment="0" applyProtection="0"/>
    <xf numFmtId="0" fontId="23" fillId="0" borderId="9" applyNumberFormat="0" applyFill="0" applyAlignment="0" applyProtection="0"/>
    <xf numFmtId="178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172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8" fontId="42" fillId="0" borderId="10"/>
    <xf numFmtId="0" fontId="42" fillId="0" borderId="10"/>
    <xf numFmtId="0" fontId="42" fillId="0" borderId="10"/>
    <xf numFmtId="0" fontId="42" fillId="0" borderId="10"/>
    <xf numFmtId="0" fontId="42" fillId="0" borderId="10"/>
    <xf numFmtId="0" fontId="42" fillId="0" borderId="10"/>
    <xf numFmtId="0" fontId="42" fillId="0" borderId="10"/>
    <xf numFmtId="0" fontId="42" fillId="0" borderId="10"/>
    <xf numFmtId="0" fontId="42" fillId="0" borderId="10"/>
    <xf numFmtId="0" fontId="42" fillId="0" borderId="10"/>
    <xf numFmtId="0" fontId="42" fillId="0" borderId="10"/>
    <xf numFmtId="0" fontId="42" fillId="0" borderId="1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20" fillId="45" borderId="0" applyNumberFormat="0" applyBorder="0" applyAlignment="0" applyProtection="0"/>
    <xf numFmtId="178" fontId="20" fillId="46" borderId="0" applyNumberFormat="0" applyBorder="0" applyAlignment="0" applyProtection="0"/>
    <xf numFmtId="0" fontId="20" fillId="46" borderId="0" applyNumberFormat="0" applyBorder="0" applyAlignment="0" applyProtection="0"/>
    <xf numFmtId="178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37" fontId="43" fillId="0" borderId="0"/>
    <xf numFmtId="176" fontId="44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35" fillId="0" borderId="0"/>
    <xf numFmtId="178" fontId="45" fillId="0" borderId="0"/>
    <xf numFmtId="0" fontId="26" fillId="47" borderId="11" applyNumberFormat="0" applyFont="0" applyAlignment="0" applyProtection="0"/>
    <xf numFmtId="178" fontId="50" fillId="48" borderId="11" applyNumberFormat="0" applyAlignment="0" applyProtection="0"/>
    <xf numFmtId="0" fontId="50" fillId="48" borderId="11" applyNumberFormat="0" applyAlignment="0" applyProtection="0"/>
    <xf numFmtId="178" fontId="50" fillId="48" borderId="11" applyNumberFormat="0" applyAlignment="0" applyProtection="0"/>
    <xf numFmtId="0" fontId="50" fillId="48" borderId="11" applyNumberFormat="0" applyAlignment="0" applyProtection="0"/>
    <xf numFmtId="0" fontId="50" fillId="48" borderId="11" applyNumberFormat="0" applyAlignment="0" applyProtection="0"/>
    <xf numFmtId="0" fontId="50" fillId="48" borderId="11" applyNumberFormat="0" applyAlignment="0" applyProtection="0"/>
    <xf numFmtId="0" fontId="50" fillId="48" borderId="11" applyNumberFormat="0" applyAlignment="0" applyProtection="0"/>
    <xf numFmtId="0" fontId="50" fillId="48" borderId="11" applyNumberFormat="0" applyAlignment="0" applyProtection="0"/>
    <xf numFmtId="0" fontId="12" fillId="38" borderId="12" applyNumberFormat="0" applyAlignment="0" applyProtection="0"/>
    <xf numFmtId="178" fontId="12" fillId="39" borderId="12" applyNumberFormat="0" applyAlignment="0" applyProtection="0"/>
    <xf numFmtId="0" fontId="12" fillId="39" borderId="12" applyNumberFormat="0" applyAlignment="0" applyProtection="0"/>
    <xf numFmtId="178" fontId="12" fillId="39" borderId="12" applyNumberFormat="0" applyAlignment="0" applyProtection="0"/>
    <xf numFmtId="0" fontId="12" fillId="39" borderId="12" applyNumberFormat="0" applyAlignment="0" applyProtection="0"/>
    <xf numFmtId="0" fontId="12" fillId="39" borderId="12" applyNumberFormat="0" applyAlignment="0" applyProtection="0"/>
    <xf numFmtId="0" fontId="12" fillId="39" borderId="12" applyNumberFormat="0" applyAlignment="0" applyProtection="0"/>
    <xf numFmtId="0" fontId="12" fillId="39" borderId="12" applyNumberFormat="0" applyAlignment="0" applyProtection="0"/>
    <xf numFmtId="0" fontId="12" fillId="39" borderId="12" applyNumberFormat="0" applyAlignment="0" applyProtection="0"/>
    <xf numFmtId="10" fontId="28" fillId="0" borderId="0" applyFont="0" applyFill="0" applyBorder="0" applyAlignment="0" applyProtection="0"/>
    <xf numFmtId="178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178" fontId="30" fillId="43" borderId="3"/>
    <xf numFmtId="0" fontId="30" fillId="43" borderId="3"/>
    <xf numFmtId="0" fontId="30" fillId="43" borderId="3"/>
    <xf numFmtId="0" fontId="30" fillId="43" borderId="3"/>
    <xf numFmtId="0" fontId="30" fillId="43" borderId="3"/>
    <xf numFmtId="0" fontId="30" fillId="43" borderId="3"/>
    <xf numFmtId="0" fontId="30" fillId="43" borderId="3"/>
    <xf numFmtId="0" fontId="30" fillId="43" borderId="3"/>
    <xf numFmtId="0" fontId="30" fillId="43" borderId="3"/>
    <xf numFmtId="0" fontId="30" fillId="43" borderId="3"/>
    <xf numFmtId="0" fontId="30" fillId="43" borderId="3"/>
    <xf numFmtId="0" fontId="30" fillId="43" borderId="3"/>
    <xf numFmtId="38" fontId="46" fillId="0" borderId="0"/>
    <xf numFmtId="178" fontId="28" fillId="0" borderId="0"/>
    <xf numFmtId="178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9" fillId="0" borderId="0" applyNumberFormat="0" applyFill="0" applyBorder="0" applyAlignment="0" applyProtection="0"/>
    <xf numFmtId="178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78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7" fillId="0" borderId="13" applyNumberFormat="0" applyFill="0" applyAlignment="0" applyProtection="0"/>
    <xf numFmtId="178" fontId="17" fillId="0" borderId="13" applyNumberFormat="0" applyFill="0" applyAlignment="0" applyProtection="0"/>
    <xf numFmtId="178" fontId="17" fillId="0" borderId="13" applyNumberFormat="0" applyFill="0" applyAlignment="0" applyProtection="0"/>
    <xf numFmtId="178" fontId="17" fillId="0" borderId="13" applyNumberFormat="0" applyFill="0" applyAlignment="0" applyProtection="0"/>
    <xf numFmtId="178" fontId="17" fillId="0" borderId="13" applyNumberFormat="0" applyFill="0" applyAlignment="0" applyProtection="0"/>
    <xf numFmtId="178" fontId="17" fillId="0" borderId="13" applyNumberFormat="0" applyFill="0" applyAlignment="0" applyProtection="0"/>
    <xf numFmtId="178" fontId="17" fillId="0" borderId="13" applyNumberFormat="0" applyFill="0" applyAlignment="0" applyProtection="0"/>
    <xf numFmtId="178" fontId="17" fillId="0" borderId="13" applyNumberFormat="0" applyFill="0" applyAlignment="0" applyProtection="0"/>
    <xf numFmtId="178" fontId="17" fillId="0" borderId="13" applyNumberFormat="0" applyFill="0" applyAlignment="0" applyProtection="0"/>
    <xf numFmtId="178" fontId="17" fillId="0" borderId="13" applyNumberFormat="0" applyFill="0" applyAlignment="0" applyProtection="0"/>
    <xf numFmtId="178" fontId="17" fillId="0" borderId="13" applyNumberFormat="0" applyFill="0" applyAlignment="0" applyProtection="0"/>
    <xf numFmtId="178" fontId="38" fillId="0" borderId="14">
      <protection locked="0"/>
    </xf>
    <xf numFmtId="178" fontId="17" fillId="0" borderId="13" applyNumberFormat="0" applyFill="0" applyAlignment="0" applyProtection="0"/>
    <xf numFmtId="178" fontId="38" fillId="0" borderId="14">
      <protection locked="0"/>
    </xf>
    <xf numFmtId="178" fontId="17" fillId="0" borderId="13" applyNumberFormat="0" applyFill="0" applyAlignment="0" applyProtection="0"/>
    <xf numFmtId="178" fontId="17" fillId="0" borderId="13" applyNumberFormat="0" applyFill="0" applyAlignment="0" applyProtection="0"/>
    <xf numFmtId="0" fontId="38" fillId="0" borderId="14">
      <protection locked="0"/>
    </xf>
    <xf numFmtId="0" fontId="17" fillId="0" borderId="13" applyNumberFormat="0" applyFill="0" applyAlignment="0" applyProtection="0"/>
    <xf numFmtId="0" fontId="38" fillId="0" borderId="14">
      <protection locked="0"/>
    </xf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38" fillId="0" borderId="14">
      <protection locked="0"/>
    </xf>
    <xf numFmtId="0" fontId="17" fillId="0" borderId="13" applyNumberFormat="0" applyFill="0" applyAlignment="0" applyProtection="0"/>
    <xf numFmtId="0" fontId="38" fillId="0" borderId="14">
      <protection locked="0"/>
    </xf>
    <xf numFmtId="0" fontId="38" fillId="0" borderId="14">
      <protection locked="0"/>
    </xf>
    <xf numFmtId="178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38" fillId="0" borderId="14">
      <protection locked="0"/>
    </xf>
    <xf numFmtId="0" fontId="38" fillId="0" borderId="14">
      <protection locked="0"/>
    </xf>
    <xf numFmtId="0" fontId="38" fillId="0" borderId="14">
      <protection locked="0"/>
    </xf>
    <xf numFmtId="0" fontId="38" fillId="0" borderId="14">
      <protection locked="0"/>
    </xf>
    <xf numFmtId="0" fontId="38" fillId="0" borderId="14">
      <protection locked="0"/>
    </xf>
    <xf numFmtId="0" fontId="38" fillId="0" borderId="14">
      <protection locked="0"/>
    </xf>
    <xf numFmtId="178" fontId="17" fillId="0" borderId="13" applyNumberFormat="0" applyFill="0" applyAlignment="0" applyProtection="0"/>
    <xf numFmtId="178" fontId="17" fillId="0" borderId="13" applyNumberFormat="0" applyFill="0" applyAlignment="0" applyProtection="0"/>
    <xf numFmtId="178" fontId="17" fillId="0" borderId="13" applyNumberFormat="0" applyFill="0" applyAlignment="0" applyProtection="0"/>
    <xf numFmtId="178" fontId="17" fillId="0" borderId="13" applyNumberFormat="0" applyFill="0" applyAlignment="0" applyProtection="0"/>
    <xf numFmtId="178" fontId="17" fillId="0" borderId="13" applyNumberFormat="0" applyFill="0" applyAlignment="0" applyProtection="0"/>
    <xf numFmtId="178" fontId="17" fillId="0" borderId="13" applyNumberFormat="0" applyFill="0" applyAlignment="0" applyProtection="0"/>
    <xf numFmtId="49" fontId="68" fillId="49" borderId="15" applyFill="0" applyBorder="0"/>
    <xf numFmtId="49" fontId="68" fillId="43" borderId="0" applyBorder="0">
      <alignment horizontal="left" wrapText="1"/>
    </xf>
    <xf numFmtId="178" fontId="30" fillId="49" borderId="0" applyFill="0" applyBorder="0">
      <alignment horizontal="left"/>
    </xf>
    <xf numFmtId="178" fontId="30" fillId="49" borderId="0" applyFill="0" applyBorder="0">
      <alignment horizontal="left"/>
    </xf>
    <xf numFmtId="178" fontId="30" fillId="49" borderId="0" applyFill="0" applyBorder="0">
      <alignment horizontal="left"/>
    </xf>
    <xf numFmtId="178" fontId="30" fillId="49" borderId="0" applyFill="0" applyBorder="0">
      <alignment horizontal="right"/>
    </xf>
    <xf numFmtId="3" fontId="30" fillId="49" borderId="0" applyFill="0" applyBorder="0">
      <alignment horizontal="right"/>
    </xf>
    <xf numFmtId="179" fontId="30" fillId="49" borderId="0" applyFill="0" applyBorder="0">
      <alignment horizontal="right"/>
    </xf>
    <xf numFmtId="49" fontId="69" fillId="43" borderId="0" applyBorder="0"/>
    <xf numFmtId="49" fontId="30" fillId="49" borderId="0" applyFill="0" applyBorder="0">
      <alignment horizontal="left"/>
    </xf>
    <xf numFmtId="180" fontId="30" fillId="49" borderId="0" applyFill="0" applyBorder="0">
      <alignment horizontal="right"/>
    </xf>
    <xf numFmtId="49" fontId="68" fillId="49" borderId="0" applyFill="0" applyBorder="0">
      <alignment horizontal="left"/>
    </xf>
    <xf numFmtId="10" fontId="30" fillId="49" borderId="0" applyFill="0" applyBorder="0">
      <alignment horizontal="right"/>
    </xf>
    <xf numFmtId="178" fontId="70" fillId="49" borderId="0" applyFill="0" applyBorder="0"/>
    <xf numFmtId="178" fontId="30" fillId="49" borderId="0" applyFill="0" applyBorder="0">
      <alignment horizontal="left"/>
    </xf>
    <xf numFmtId="3" fontId="30" fillId="49" borderId="0" applyFill="0" applyBorder="0">
      <alignment horizontal="right"/>
    </xf>
    <xf numFmtId="49" fontId="71" fillId="0" borderId="0" applyBorder="0"/>
    <xf numFmtId="181" fontId="30" fillId="49" borderId="0" applyFill="0" applyBorder="0">
      <alignment horizontal="right"/>
    </xf>
    <xf numFmtId="49" fontId="68" fillId="43" borderId="0" applyBorder="0"/>
    <xf numFmtId="182" fontId="68" fillId="43" borderId="0" applyBorder="0">
      <alignment horizontal="left"/>
    </xf>
    <xf numFmtId="178" fontId="30" fillId="49" borderId="0" applyFill="0" applyBorder="0">
      <alignment horizontal="left"/>
    </xf>
    <xf numFmtId="49" fontId="68" fillId="43" borderId="0" applyBorder="0">
      <alignment horizontal="left"/>
    </xf>
    <xf numFmtId="182" fontId="68" fillId="43" borderId="0" applyBorder="0">
      <alignment horizontal="right"/>
    </xf>
    <xf numFmtId="179" fontId="30" fillId="49" borderId="0">
      <alignment horizontal="right"/>
    </xf>
    <xf numFmtId="179" fontId="30" fillId="49" borderId="0" applyFill="0" applyBorder="0">
      <alignment horizontal="right"/>
    </xf>
    <xf numFmtId="179" fontId="30" fillId="49" borderId="0" applyFill="0" applyBorder="0">
      <alignment horizontal="right"/>
    </xf>
    <xf numFmtId="179" fontId="30" fillId="49" borderId="0" applyFill="0" applyBorder="0">
      <alignment horizontal="right"/>
    </xf>
    <xf numFmtId="179" fontId="30" fillId="0" borderId="0" applyFont="0" applyFill="0" applyBorder="0">
      <alignment horizontal="right"/>
    </xf>
    <xf numFmtId="49" fontId="68" fillId="49" borderId="0" applyFill="0" applyBorder="0"/>
    <xf numFmtId="178" fontId="30" fillId="49" borderId="0" applyFill="0" applyBorder="0">
      <alignment horizontal="right"/>
    </xf>
    <xf numFmtId="179" fontId="30" fillId="49" borderId="0" applyFill="0" applyBorder="0">
      <alignment horizontal="right"/>
    </xf>
    <xf numFmtId="179" fontId="30" fillId="49" borderId="0" applyFill="0" applyBorder="0">
      <alignment horizontal="right"/>
    </xf>
    <xf numFmtId="179" fontId="30" fillId="49" borderId="0" applyFill="0" applyBorder="0">
      <alignment horizontal="right"/>
    </xf>
    <xf numFmtId="179" fontId="30" fillId="49" borderId="0" applyFill="0" applyBorder="0">
      <alignment horizontal="right"/>
    </xf>
    <xf numFmtId="0" fontId="24" fillId="0" borderId="0" applyNumberFormat="0" applyFill="0" applyBorder="0" applyAlignment="0" applyProtection="0"/>
    <xf numFmtId="178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8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8" fontId="52" fillId="31" borderId="0" applyNumberFormat="0" applyBorder="0" applyAlignment="0" applyProtection="0"/>
    <xf numFmtId="178" fontId="52" fillId="31" borderId="0" applyNumberFormat="0" applyBorder="0" applyAlignment="0" applyProtection="0"/>
    <xf numFmtId="178" fontId="52" fillId="31" borderId="0" applyNumberFormat="0" applyBorder="0" applyAlignment="0" applyProtection="0"/>
    <xf numFmtId="178" fontId="52" fillId="31" borderId="0" applyNumberFormat="0" applyBorder="0" applyAlignment="0" applyProtection="0"/>
    <xf numFmtId="178" fontId="52" fillId="31" borderId="0" applyNumberFormat="0" applyBorder="0" applyAlignment="0" applyProtection="0"/>
    <xf numFmtId="178" fontId="52" fillId="31" borderId="0" applyNumberFormat="0" applyBorder="0" applyAlignment="0" applyProtection="0"/>
    <xf numFmtId="178" fontId="52" fillId="31" borderId="0" applyNumberFormat="0" applyBorder="0" applyAlignment="0" applyProtection="0"/>
    <xf numFmtId="178" fontId="52" fillId="31" borderId="0" applyNumberFormat="0" applyBorder="0" applyAlignment="0" applyProtection="0"/>
    <xf numFmtId="178" fontId="52" fillId="31" borderId="0" applyNumberFormat="0" applyBorder="0" applyAlignment="0" applyProtection="0"/>
    <xf numFmtId="178" fontId="52" fillId="31" borderId="0" applyNumberFormat="0" applyBorder="0" applyAlignment="0" applyProtection="0"/>
    <xf numFmtId="178" fontId="52" fillId="31" borderId="0" applyNumberFormat="0" applyBorder="0" applyAlignment="0" applyProtection="0"/>
    <xf numFmtId="178" fontId="52" fillId="31" borderId="0" applyNumberFormat="0" applyBorder="0" applyAlignment="0" applyProtection="0"/>
    <xf numFmtId="0" fontId="52" fillId="31" borderId="0" applyNumberFormat="0" applyBorder="0" applyAlignment="0" applyProtection="0"/>
    <xf numFmtId="0" fontId="52" fillId="31" borderId="0" applyNumberFormat="0" applyBorder="0" applyAlignment="0" applyProtection="0"/>
    <xf numFmtId="0" fontId="52" fillId="31" borderId="0" applyNumberFormat="0" applyBorder="0" applyAlignment="0" applyProtection="0"/>
    <xf numFmtId="0" fontId="52" fillId="31" borderId="0" applyNumberFormat="0" applyBorder="0" applyAlignment="0" applyProtection="0"/>
    <xf numFmtId="0" fontId="52" fillId="31" borderId="0" applyNumberFormat="0" applyBorder="0" applyAlignment="0" applyProtection="0"/>
    <xf numFmtId="178" fontId="52" fillId="31" borderId="0" applyNumberFormat="0" applyBorder="0" applyAlignment="0" applyProtection="0"/>
    <xf numFmtId="178" fontId="52" fillId="31" borderId="0" applyNumberFormat="0" applyBorder="0" applyAlignment="0" applyProtection="0"/>
    <xf numFmtId="178" fontId="52" fillId="31" borderId="0" applyNumberFormat="0" applyBorder="0" applyAlignment="0" applyProtection="0"/>
    <xf numFmtId="178" fontId="52" fillId="31" borderId="0" applyNumberFormat="0" applyBorder="0" applyAlignment="0" applyProtection="0"/>
    <xf numFmtId="178" fontId="52" fillId="31" borderId="0" applyNumberFormat="0" applyBorder="0" applyAlignment="0" applyProtection="0"/>
    <xf numFmtId="178" fontId="52" fillId="31" borderId="0" applyNumberFormat="0" applyBorder="0" applyAlignment="0" applyProtection="0"/>
    <xf numFmtId="178" fontId="52" fillId="31" borderId="0" applyNumberFormat="0" applyBorder="0" applyAlignment="0" applyProtection="0"/>
    <xf numFmtId="178" fontId="52" fillId="33" borderId="0" applyNumberFormat="0" applyBorder="0" applyAlignment="0" applyProtection="0"/>
    <xf numFmtId="178" fontId="52" fillId="33" borderId="0" applyNumberFormat="0" applyBorder="0" applyAlignment="0" applyProtection="0"/>
    <xf numFmtId="178" fontId="52" fillId="33" borderId="0" applyNumberFormat="0" applyBorder="0" applyAlignment="0" applyProtection="0"/>
    <xf numFmtId="178" fontId="52" fillId="33" borderId="0" applyNumberFormat="0" applyBorder="0" applyAlignment="0" applyProtection="0"/>
    <xf numFmtId="178" fontId="52" fillId="33" borderId="0" applyNumberFormat="0" applyBorder="0" applyAlignment="0" applyProtection="0"/>
    <xf numFmtId="178" fontId="52" fillId="33" borderId="0" applyNumberFormat="0" applyBorder="0" applyAlignment="0" applyProtection="0"/>
    <xf numFmtId="178" fontId="52" fillId="33" borderId="0" applyNumberFormat="0" applyBorder="0" applyAlignment="0" applyProtection="0"/>
    <xf numFmtId="178" fontId="52" fillId="33" borderId="0" applyNumberFormat="0" applyBorder="0" applyAlignment="0" applyProtection="0"/>
    <xf numFmtId="178" fontId="52" fillId="33" borderId="0" applyNumberFormat="0" applyBorder="0" applyAlignment="0" applyProtection="0"/>
    <xf numFmtId="178" fontId="52" fillId="33" borderId="0" applyNumberFormat="0" applyBorder="0" applyAlignment="0" applyProtection="0"/>
    <xf numFmtId="178" fontId="52" fillId="33" borderId="0" applyNumberFormat="0" applyBorder="0" applyAlignment="0" applyProtection="0"/>
    <xf numFmtId="178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178" fontId="52" fillId="33" borderId="0" applyNumberFormat="0" applyBorder="0" applyAlignment="0" applyProtection="0"/>
    <xf numFmtId="178" fontId="52" fillId="33" borderId="0" applyNumberFormat="0" applyBorder="0" applyAlignment="0" applyProtection="0"/>
    <xf numFmtId="178" fontId="52" fillId="33" borderId="0" applyNumberFormat="0" applyBorder="0" applyAlignment="0" applyProtection="0"/>
    <xf numFmtId="178" fontId="52" fillId="33" borderId="0" applyNumberFormat="0" applyBorder="0" applyAlignment="0" applyProtection="0"/>
    <xf numFmtId="178" fontId="52" fillId="33" borderId="0" applyNumberFormat="0" applyBorder="0" applyAlignment="0" applyProtection="0"/>
    <xf numFmtId="178" fontId="52" fillId="33" borderId="0" applyNumberFormat="0" applyBorder="0" applyAlignment="0" applyProtection="0"/>
    <xf numFmtId="178" fontId="52" fillId="33" borderId="0" applyNumberFormat="0" applyBorder="0" applyAlignment="0" applyProtection="0"/>
    <xf numFmtId="178" fontId="52" fillId="35" borderId="0" applyNumberFormat="0" applyBorder="0" applyAlignment="0" applyProtection="0"/>
    <xf numFmtId="178" fontId="52" fillId="35" borderId="0" applyNumberFormat="0" applyBorder="0" applyAlignment="0" applyProtection="0"/>
    <xf numFmtId="178" fontId="52" fillId="35" borderId="0" applyNumberFormat="0" applyBorder="0" applyAlignment="0" applyProtection="0"/>
    <xf numFmtId="178" fontId="52" fillId="35" borderId="0" applyNumberFormat="0" applyBorder="0" applyAlignment="0" applyProtection="0"/>
    <xf numFmtId="178" fontId="52" fillId="35" borderId="0" applyNumberFormat="0" applyBorder="0" applyAlignment="0" applyProtection="0"/>
    <xf numFmtId="178" fontId="52" fillId="35" borderId="0" applyNumberFormat="0" applyBorder="0" applyAlignment="0" applyProtection="0"/>
    <xf numFmtId="178" fontId="52" fillId="35" borderId="0" applyNumberFormat="0" applyBorder="0" applyAlignment="0" applyProtection="0"/>
    <xf numFmtId="178" fontId="52" fillId="35" borderId="0" applyNumberFormat="0" applyBorder="0" applyAlignment="0" applyProtection="0"/>
    <xf numFmtId="178" fontId="52" fillId="35" borderId="0" applyNumberFormat="0" applyBorder="0" applyAlignment="0" applyProtection="0"/>
    <xf numFmtId="178" fontId="52" fillId="35" borderId="0" applyNumberFormat="0" applyBorder="0" applyAlignment="0" applyProtection="0"/>
    <xf numFmtId="178" fontId="52" fillId="35" borderId="0" applyNumberFormat="0" applyBorder="0" applyAlignment="0" applyProtection="0"/>
    <xf numFmtId="178" fontId="52" fillId="35" borderId="0" applyNumberFormat="0" applyBorder="0" applyAlignment="0" applyProtection="0"/>
    <xf numFmtId="0" fontId="52" fillId="35" borderId="0" applyNumberFormat="0" applyBorder="0" applyAlignment="0" applyProtection="0"/>
    <xf numFmtId="0" fontId="52" fillId="35" borderId="0" applyNumberFormat="0" applyBorder="0" applyAlignment="0" applyProtection="0"/>
    <xf numFmtId="0" fontId="52" fillId="35" borderId="0" applyNumberFormat="0" applyBorder="0" applyAlignment="0" applyProtection="0"/>
    <xf numFmtId="0" fontId="52" fillId="35" borderId="0" applyNumberFormat="0" applyBorder="0" applyAlignment="0" applyProtection="0"/>
    <xf numFmtId="0" fontId="52" fillId="35" borderId="0" applyNumberFormat="0" applyBorder="0" applyAlignment="0" applyProtection="0"/>
    <xf numFmtId="178" fontId="52" fillId="35" borderId="0" applyNumberFormat="0" applyBorder="0" applyAlignment="0" applyProtection="0"/>
    <xf numFmtId="178" fontId="52" fillId="35" borderId="0" applyNumberFormat="0" applyBorder="0" applyAlignment="0" applyProtection="0"/>
    <xf numFmtId="178" fontId="52" fillId="35" borderId="0" applyNumberFormat="0" applyBorder="0" applyAlignment="0" applyProtection="0"/>
    <xf numFmtId="178" fontId="52" fillId="35" borderId="0" applyNumberFormat="0" applyBorder="0" applyAlignment="0" applyProtection="0"/>
    <xf numFmtId="178" fontId="52" fillId="35" borderId="0" applyNumberFormat="0" applyBorder="0" applyAlignment="0" applyProtection="0"/>
    <xf numFmtId="178" fontId="52" fillId="35" borderId="0" applyNumberFormat="0" applyBorder="0" applyAlignment="0" applyProtection="0"/>
    <xf numFmtId="178" fontId="52" fillId="3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0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5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0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27" borderId="0" applyNumberFormat="0" applyBorder="0" applyAlignment="0" applyProtection="0"/>
    <xf numFmtId="178" fontId="52" fillId="37" borderId="0" applyNumberFormat="0" applyBorder="0" applyAlignment="0" applyProtection="0"/>
    <xf numFmtId="178" fontId="52" fillId="37" borderId="0" applyNumberFormat="0" applyBorder="0" applyAlignment="0" applyProtection="0"/>
    <xf numFmtId="178" fontId="52" fillId="37" borderId="0" applyNumberFormat="0" applyBorder="0" applyAlignment="0" applyProtection="0"/>
    <xf numFmtId="178" fontId="52" fillId="37" borderId="0" applyNumberFormat="0" applyBorder="0" applyAlignment="0" applyProtection="0"/>
    <xf numFmtId="178" fontId="52" fillId="37" borderId="0" applyNumberFormat="0" applyBorder="0" applyAlignment="0" applyProtection="0"/>
    <xf numFmtId="178" fontId="52" fillId="37" borderId="0" applyNumberFormat="0" applyBorder="0" applyAlignment="0" applyProtection="0"/>
    <xf numFmtId="178" fontId="52" fillId="37" borderId="0" applyNumberFormat="0" applyBorder="0" applyAlignment="0" applyProtection="0"/>
    <xf numFmtId="178" fontId="52" fillId="37" borderId="0" applyNumberFormat="0" applyBorder="0" applyAlignment="0" applyProtection="0"/>
    <xf numFmtId="178" fontId="52" fillId="37" borderId="0" applyNumberFormat="0" applyBorder="0" applyAlignment="0" applyProtection="0"/>
    <xf numFmtId="178" fontId="52" fillId="37" borderId="0" applyNumberFormat="0" applyBorder="0" applyAlignment="0" applyProtection="0"/>
    <xf numFmtId="178" fontId="52" fillId="37" borderId="0" applyNumberFormat="0" applyBorder="0" applyAlignment="0" applyProtection="0"/>
    <xf numFmtId="178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0" fontId="52" fillId="37" borderId="0" applyNumberFormat="0" applyBorder="0" applyAlignment="0" applyProtection="0"/>
    <xf numFmtId="178" fontId="52" fillId="37" borderId="0" applyNumberFormat="0" applyBorder="0" applyAlignment="0" applyProtection="0"/>
    <xf numFmtId="178" fontId="52" fillId="37" borderId="0" applyNumberFormat="0" applyBorder="0" applyAlignment="0" applyProtection="0"/>
    <xf numFmtId="178" fontId="52" fillId="37" borderId="0" applyNumberFormat="0" applyBorder="0" applyAlignment="0" applyProtection="0"/>
    <xf numFmtId="178" fontId="52" fillId="37" borderId="0" applyNumberFormat="0" applyBorder="0" applyAlignment="0" applyProtection="0"/>
    <xf numFmtId="178" fontId="52" fillId="37" borderId="0" applyNumberFormat="0" applyBorder="0" applyAlignment="0" applyProtection="0"/>
    <xf numFmtId="178" fontId="52" fillId="37" borderId="0" applyNumberFormat="0" applyBorder="0" applyAlignment="0" applyProtection="0"/>
    <xf numFmtId="178" fontId="52" fillId="37" borderId="0" applyNumberFormat="0" applyBorder="0" applyAlignment="0" applyProtection="0"/>
    <xf numFmtId="178" fontId="54" fillId="13" borderId="1" applyNumberFormat="0" applyAlignment="0" applyProtection="0"/>
    <xf numFmtId="178" fontId="54" fillId="13" borderId="1" applyNumberFormat="0" applyAlignment="0" applyProtection="0"/>
    <xf numFmtId="178" fontId="54" fillId="13" borderId="1" applyNumberFormat="0" applyAlignment="0" applyProtection="0"/>
    <xf numFmtId="178" fontId="54" fillId="13" borderId="1" applyNumberFormat="0" applyAlignment="0" applyProtection="0"/>
    <xf numFmtId="178" fontId="54" fillId="13" borderId="1" applyNumberFormat="0" applyAlignment="0" applyProtection="0"/>
    <xf numFmtId="178" fontId="54" fillId="13" borderId="1" applyNumberFormat="0" applyAlignment="0" applyProtection="0"/>
    <xf numFmtId="178" fontId="54" fillId="13" borderId="1" applyNumberFormat="0" applyAlignment="0" applyProtection="0"/>
    <xf numFmtId="178" fontId="54" fillId="13" borderId="1" applyNumberFormat="0" applyAlignment="0" applyProtection="0"/>
    <xf numFmtId="178" fontId="54" fillId="13" borderId="1" applyNumberFormat="0" applyAlignment="0" applyProtection="0"/>
    <xf numFmtId="178" fontId="54" fillId="13" borderId="1" applyNumberFormat="0" applyAlignment="0" applyProtection="0"/>
    <xf numFmtId="178" fontId="54" fillId="13" borderId="1" applyNumberFormat="0" applyAlignment="0" applyProtection="0"/>
    <xf numFmtId="178" fontId="54" fillId="13" borderId="1" applyNumberFormat="0" applyAlignment="0" applyProtection="0"/>
    <xf numFmtId="0" fontId="54" fillId="13" borderId="1" applyNumberFormat="0" applyAlignment="0" applyProtection="0"/>
    <xf numFmtId="0" fontId="54" fillId="13" borderId="1" applyNumberFormat="0" applyAlignment="0" applyProtection="0"/>
    <xf numFmtId="0" fontId="54" fillId="13" borderId="1" applyNumberFormat="0" applyAlignment="0" applyProtection="0"/>
    <xf numFmtId="0" fontId="54" fillId="13" borderId="1" applyNumberFormat="0" applyAlignment="0" applyProtection="0"/>
    <xf numFmtId="0" fontId="54" fillId="13" borderId="1" applyNumberFormat="0" applyAlignment="0" applyProtection="0"/>
    <xf numFmtId="178" fontId="54" fillId="13" borderId="1" applyNumberFormat="0" applyAlignment="0" applyProtection="0"/>
    <xf numFmtId="178" fontId="54" fillId="13" borderId="1" applyNumberFormat="0" applyAlignment="0" applyProtection="0"/>
    <xf numFmtId="178" fontId="54" fillId="13" borderId="1" applyNumberFormat="0" applyAlignment="0" applyProtection="0"/>
    <xf numFmtId="178" fontId="54" fillId="13" borderId="1" applyNumberFormat="0" applyAlignment="0" applyProtection="0"/>
    <xf numFmtId="178" fontId="54" fillId="13" borderId="1" applyNumberFormat="0" applyAlignment="0" applyProtection="0"/>
    <xf numFmtId="178" fontId="54" fillId="13" borderId="1" applyNumberFormat="0" applyAlignment="0" applyProtection="0"/>
    <xf numFmtId="178" fontId="54" fillId="13" borderId="1" applyNumberFormat="0" applyAlignment="0" applyProtection="0"/>
    <xf numFmtId="178" fontId="55" fillId="39" borderId="12" applyNumberFormat="0" applyAlignment="0" applyProtection="0"/>
    <xf numFmtId="178" fontId="55" fillId="39" borderId="12" applyNumberFormat="0" applyAlignment="0" applyProtection="0"/>
    <xf numFmtId="178" fontId="55" fillId="39" borderId="12" applyNumberFormat="0" applyAlignment="0" applyProtection="0"/>
    <xf numFmtId="178" fontId="55" fillId="39" borderId="12" applyNumberFormat="0" applyAlignment="0" applyProtection="0"/>
    <xf numFmtId="178" fontId="55" fillId="39" borderId="12" applyNumberFormat="0" applyAlignment="0" applyProtection="0"/>
    <xf numFmtId="178" fontId="55" fillId="39" borderId="12" applyNumberFormat="0" applyAlignment="0" applyProtection="0"/>
    <xf numFmtId="178" fontId="55" fillId="39" borderId="12" applyNumberFormat="0" applyAlignment="0" applyProtection="0"/>
    <xf numFmtId="178" fontId="55" fillId="39" borderId="12" applyNumberFormat="0" applyAlignment="0" applyProtection="0"/>
    <xf numFmtId="178" fontId="55" fillId="39" borderId="12" applyNumberFormat="0" applyAlignment="0" applyProtection="0"/>
    <xf numFmtId="178" fontId="55" fillId="39" borderId="12" applyNumberFormat="0" applyAlignment="0" applyProtection="0"/>
    <xf numFmtId="178" fontId="55" fillId="39" borderId="12" applyNumberFormat="0" applyAlignment="0" applyProtection="0"/>
    <xf numFmtId="178" fontId="55" fillId="39" borderId="12" applyNumberFormat="0" applyAlignment="0" applyProtection="0"/>
    <xf numFmtId="0" fontId="55" fillId="39" borderId="12" applyNumberFormat="0" applyAlignment="0" applyProtection="0"/>
    <xf numFmtId="0" fontId="55" fillId="39" borderId="12" applyNumberFormat="0" applyAlignment="0" applyProtection="0"/>
    <xf numFmtId="0" fontId="55" fillId="39" borderId="12" applyNumberFormat="0" applyAlignment="0" applyProtection="0"/>
    <xf numFmtId="0" fontId="55" fillId="39" borderId="12" applyNumberFormat="0" applyAlignment="0" applyProtection="0"/>
    <xf numFmtId="0" fontId="55" fillId="39" borderId="12" applyNumberFormat="0" applyAlignment="0" applyProtection="0"/>
    <xf numFmtId="178" fontId="55" fillId="39" borderId="12" applyNumberFormat="0" applyAlignment="0" applyProtection="0"/>
    <xf numFmtId="178" fontId="55" fillId="39" borderId="12" applyNumberFormat="0" applyAlignment="0" applyProtection="0"/>
    <xf numFmtId="178" fontId="55" fillId="39" borderId="12" applyNumberFormat="0" applyAlignment="0" applyProtection="0"/>
    <xf numFmtId="178" fontId="55" fillId="39" borderId="12" applyNumberFormat="0" applyAlignment="0" applyProtection="0"/>
    <xf numFmtId="178" fontId="55" fillId="39" borderId="12" applyNumberFormat="0" applyAlignment="0" applyProtection="0"/>
    <xf numFmtId="178" fontId="55" fillId="39" borderId="12" applyNumberFormat="0" applyAlignment="0" applyProtection="0"/>
    <xf numFmtId="178" fontId="55" fillId="39" borderId="12" applyNumberFormat="0" applyAlignment="0" applyProtection="0"/>
    <xf numFmtId="178" fontId="56" fillId="39" borderId="1" applyNumberFormat="0" applyAlignment="0" applyProtection="0"/>
    <xf numFmtId="178" fontId="56" fillId="39" borderId="1" applyNumberFormat="0" applyAlignment="0" applyProtection="0"/>
    <xf numFmtId="178" fontId="56" fillId="39" borderId="1" applyNumberFormat="0" applyAlignment="0" applyProtection="0"/>
    <xf numFmtId="178" fontId="56" fillId="39" borderId="1" applyNumberFormat="0" applyAlignment="0" applyProtection="0"/>
    <xf numFmtId="178" fontId="56" fillId="39" borderId="1" applyNumberFormat="0" applyAlignment="0" applyProtection="0"/>
    <xf numFmtId="178" fontId="56" fillId="39" borderId="1" applyNumberFormat="0" applyAlignment="0" applyProtection="0"/>
    <xf numFmtId="178" fontId="56" fillId="39" borderId="1" applyNumberFormat="0" applyAlignment="0" applyProtection="0"/>
    <xf numFmtId="178" fontId="56" fillId="39" borderId="1" applyNumberFormat="0" applyAlignment="0" applyProtection="0"/>
    <xf numFmtId="178" fontId="56" fillId="39" borderId="1" applyNumberFormat="0" applyAlignment="0" applyProtection="0"/>
    <xf numFmtId="178" fontId="56" fillId="39" borderId="1" applyNumberFormat="0" applyAlignment="0" applyProtection="0"/>
    <xf numFmtId="178" fontId="56" fillId="39" borderId="1" applyNumberFormat="0" applyAlignment="0" applyProtection="0"/>
    <xf numFmtId="178" fontId="56" fillId="39" borderId="1" applyNumberFormat="0" applyAlignment="0" applyProtection="0"/>
    <xf numFmtId="0" fontId="56" fillId="39" borderId="1" applyNumberFormat="0" applyAlignment="0" applyProtection="0"/>
    <xf numFmtId="0" fontId="56" fillId="39" borderId="1" applyNumberFormat="0" applyAlignment="0" applyProtection="0"/>
    <xf numFmtId="0" fontId="56" fillId="39" borderId="1" applyNumberFormat="0" applyAlignment="0" applyProtection="0"/>
    <xf numFmtId="0" fontId="56" fillId="39" borderId="1" applyNumberFormat="0" applyAlignment="0" applyProtection="0"/>
    <xf numFmtId="0" fontId="56" fillId="39" borderId="1" applyNumberFormat="0" applyAlignment="0" applyProtection="0"/>
    <xf numFmtId="178" fontId="56" fillId="39" borderId="1" applyNumberFormat="0" applyAlignment="0" applyProtection="0"/>
    <xf numFmtId="178" fontId="56" fillId="39" borderId="1" applyNumberFormat="0" applyAlignment="0" applyProtection="0"/>
    <xf numFmtId="178" fontId="56" fillId="39" borderId="1" applyNumberFormat="0" applyAlignment="0" applyProtection="0"/>
    <xf numFmtId="178" fontId="56" fillId="39" borderId="1" applyNumberFormat="0" applyAlignment="0" applyProtection="0"/>
    <xf numFmtId="178" fontId="56" fillId="39" borderId="1" applyNumberFormat="0" applyAlignment="0" applyProtection="0"/>
    <xf numFmtId="178" fontId="56" fillId="39" borderId="1" applyNumberFormat="0" applyAlignment="0" applyProtection="0"/>
    <xf numFmtId="178" fontId="56" fillId="39" borderId="1" applyNumberFormat="0" applyAlignment="0" applyProtection="0"/>
    <xf numFmtId="178" fontId="57" fillId="0" borderId="6" applyNumberFormat="0" applyFill="0" applyAlignment="0" applyProtection="0"/>
    <xf numFmtId="178" fontId="57" fillId="0" borderId="6" applyNumberFormat="0" applyFill="0" applyAlignment="0" applyProtection="0"/>
    <xf numFmtId="178" fontId="57" fillId="0" borderId="6" applyNumberFormat="0" applyFill="0" applyAlignment="0" applyProtection="0"/>
    <xf numFmtId="178" fontId="57" fillId="0" borderId="6" applyNumberFormat="0" applyFill="0" applyAlignment="0" applyProtection="0"/>
    <xf numFmtId="178" fontId="57" fillId="0" borderId="6" applyNumberFormat="0" applyFill="0" applyAlignment="0" applyProtection="0"/>
    <xf numFmtId="178" fontId="57" fillId="0" borderId="6" applyNumberFormat="0" applyFill="0" applyAlignment="0" applyProtection="0"/>
    <xf numFmtId="178" fontId="57" fillId="0" borderId="6" applyNumberFormat="0" applyFill="0" applyAlignment="0" applyProtection="0"/>
    <xf numFmtId="178" fontId="57" fillId="0" borderId="6" applyNumberFormat="0" applyFill="0" applyAlignment="0" applyProtection="0"/>
    <xf numFmtId="178" fontId="57" fillId="0" borderId="6" applyNumberFormat="0" applyFill="0" applyAlignment="0" applyProtection="0"/>
    <xf numFmtId="178" fontId="57" fillId="0" borderId="6" applyNumberFormat="0" applyFill="0" applyAlignment="0" applyProtection="0"/>
    <xf numFmtId="178" fontId="57" fillId="0" borderId="6" applyNumberFormat="0" applyFill="0" applyAlignment="0" applyProtection="0"/>
    <xf numFmtId="178" fontId="57" fillId="0" borderId="6" applyNumberFormat="0" applyFill="0" applyAlignment="0" applyProtection="0"/>
    <xf numFmtId="0" fontId="57" fillId="0" borderId="6" applyNumberFormat="0" applyFill="0" applyAlignment="0" applyProtection="0"/>
    <xf numFmtId="0" fontId="57" fillId="0" borderId="6" applyNumberFormat="0" applyFill="0" applyAlignment="0" applyProtection="0"/>
    <xf numFmtId="0" fontId="57" fillId="0" borderId="6" applyNumberFormat="0" applyFill="0" applyAlignment="0" applyProtection="0"/>
    <xf numFmtId="0" fontId="57" fillId="0" borderId="6" applyNumberFormat="0" applyFill="0" applyAlignment="0" applyProtection="0"/>
    <xf numFmtId="0" fontId="57" fillId="0" borderId="6" applyNumberFormat="0" applyFill="0" applyAlignment="0" applyProtection="0"/>
    <xf numFmtId="178" fontId="57" fillId="0" borderId="6" applyNumberFormat="0" applyFill="0" applyAlignment="0" applyProtection="0"/>
    <xf numFmtId="178" fontId="57" fillId="0" borderId="6" applyNumberFormat="0" applyFill="0" applyAlignment="0" applyProtection="0"/>
    <xf numFmtId="178" fontId="57" fillId="0" borderId="6" applyNumberFormat="0" applyFill="0" applyAlignment="0" applyProtection="0"/>
    <xf numFmtId="178" fontId="57" fillId="0" borderId="6" applyNumberFormat="0" applyFill="0" applyAlignment="0" applyProtection="0"/>
    <xf numFmtId="178" fontId="57" fillId="0" borderId="6" applyNumberFormat="0" applyFill="0" applyAlignment="0" applyProtection="0"/>
    <xf numFmtId="178" fontId="57" fillId="0" borderId="6" applyNumberFormat="0" applyFill="0" applyAlignment="0" applyProtection="0"/>
    <xf numFmtId="178" fontId="57" fillId="0" borderId="6" applyNumberFormat="0" applyFill="0" applyAlignment="0" applyProtection="0"/>
    <xf numFmtId="178" fontId="58" fillId="0" borderId="7" applyNumberFormat="0" applyFill="0" applyAlignment="0" applyProtection="0"/>
    <xf numFmtId="178" fontId="58" fillId="0" borderId="7" applyNumberFormat="0" applyFill="0" applyAlignment="0" applyProtection="0"/>
    <xf numFmtId="178" fontId="58" fillId="0" borderId="7" applyNumberFormat="0" applyFill="0" applyAlignment="0" applyProtection="0"/>
    <xf numFmtId="178" fontId="58" fillId="0" borderId="7" applyNumberFormat="0" applyFill="0" applyAlignment="0" applyProtection="0"/>
    <xf numFmtId="178" fontId="58" fillId="0" borderId="7" applyNumberFormat="0" applyFill="0" applyAlignment="0" applyProtection="0"/>
    <xf numFmtId="178" fontId="58" fillId="0" borderId="7" applyNumberFormat="0" applyFill="0" applyAlignment="0" applyProtection="0"/>
    <xf numFmtId="178" fontId="58" fillId="0" borderId="7" applyNumberFormat="0" applyFill="0" applyAlignment="0" applyProtection="0"/>
    <xf numFmtId="178" fontId="58" fillId="0" borderId="7" applyNumberFormat="0" applyFill="0" applyAlignment="0" applyProtection="0"/>
    <xf numFmtId="178" fontId="58" fillId="0" borderId="7" applyNumberFormat="0" applyFill="0" applyAlignment="0" applyProtection="0"/>
    <xf numFmtId="178" fontId="58" fillId="0" borderId="7" applyNumberFormat="0" applyFill="0" applyAlignment="0" applyProtection="0"/>
    <xf numFmtId="178" fontId="58" fillId="0" borderId="7" applyNumberFormat="0" applyFill="0" applyAlignment="0" applyProtection="0"/>
    <xf numFmtId="178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178" fontId="58" fillId="0" borderId="7" applyNumberFormat="0" applyFill="0" applyAlignment="0" applyProtection="0"/>
    <xf numFmtId="178" fontId="58" fillId="0" borderId="7" applyNumberFormat="0" applyFill="0" applyAlignment="0" applyProtection="0"/>
    <xf numFmtId="178" fontId="58" fillId="0" borderId="7" applyNumberFormat="0" applyFill="0" applyAlignment="0" applyProtection="0"/>
    <xf numFmtId="178" fontId="58" fillId="0" borderId="7" applyNumberFormat="0" applyFill="0" applyAlignment="0" applyProtection="0"/>
    <xf numFmtId="178" fontId="58" fillId="0" borderId="7" applyNumberFormat="0" applyFill="0" applyAlignment="0" applyProtection="0"/>
    <xf numFmtId="178" fontId="58" fillId="0" borderId="7" applyNumberFormat="0" applyFill="0" applyAlignment="0" applyProtection="0"/>
    <xf numFmtId="178" fontId="58" fillId="0" borderId="7" applyNumberFormat="0" applyFill="0" applyAlignment="0" applyProtection="0"/>
    <xf numFmtId="178" fontId="59" fillId="0" borderId="8" applyNumberFormat="0" applyFill="0" applyAlignment="0" applyProtection="0"/>
    <xf numFmtId="178" fontId="59" fillId="0" borderId="8" applyNumberFormat="0" applyFill="0" applyAlignment="0" applyProtection="0"/>
    <xf numFmtId="178" fontId="59" fillId="0" borderId="8" applyNumberFormat="0" applyFill="0" applyAlignment="0" applyProtection="0"/>
    <xf numFmtId="178" fontId="59" fillId="0" borderId="8" applyNumberFormat="0" applyFill="0" applyAlignment="0" applyProtection="0"/>
    <xf numFmtId="178" fontId="59" fillId="0" borderId="8" applyNumberFormat="0" applyFill="0" applyAlignment="0" applyProtection="0"/>
    <xf numFmtId="178" fontId="59" fillId="0" borderId="8" applyNumberFormat="0" applyFill="0" applyAlignment="0" applyProtection="0"/>
    <xf numFmtId="178" fontId="59" fillId="0" borderId="8" applyNumberFormat="0" applyFill="0" applyAlignment="0" applyProtection="0"/>
    <xf numFmtId="178" fontId="59" fillId="0" borderId="8" applyNumberFormat="0" applyFill="0" applyAlignment="0" applyProtection="0"/>
    <xf numFmtId="178" fontId="59" fillId="0" borderId="8" applyNumberFormat="0" applyFill="0" applyAlignment="0" applyProtection="0"/>
    <xf numFmtId="178" fontId="59" fillId="0" borderId="8" applyNumberFormat="0" applyFill="0" applyAlignment="0" applyProtection="0"/>
    <xf numFmtId="178" fontId="59" fillId="0" borderId="8" applyNumberFormat="0" applyFill="0" applyAlignment="0" applyProtection="0"/>
    <xf numFmtId="178" fontId="59" fillId="0" borderId="8" applyNumberFormat="0" applyFill="0" applyAlignment="0" applyProtection="0"/>
    <xf numFmtId="0" fontId="59" fillId="0" borderId="8" applyNumberFormat="0" applyFill="0" applyAlignment="0" applyProtection="0"/>
    <xf numFmtId="0" fontId="59" fillId="0" borderId="8" applyNumberFormat="0" applyFill="0" applyAlignment="0" applyProtection="0"/>
    <xf numFmtId="0" fontId="59" fillId="0" borderId="8" applyNumberFormat="0" applyFill="0" applyAlignment="0" applyProtection="0"/>
    <xf numFmtId="0" fontId="59" fillId="0" borderId="8" applyNumberFormat="0" applyFill="0" applyAlignment="0" applyProtection="0"/>
    <xf numFmtId="0" fontId="59" fillId="0" borderId="8" applyNumberFormat="0" applyFill="0" applyAlignment="0" applyProtection="0"/>
    <xf numFmtId="178" fontId="59" fillId="0" borderId="8" applyNumberFormat="0" applyFill="0" applyAlignment="0" applyProtection="0"/>
    <xf numFmtId="178" fontId="59" fillId="0" borderId="8" applyNumberFormat="0" applyFill="0" applyAlignment="0" applyProtection="0"/>
    <xf numFmtId="178" fontId="59" fillId="0" borderId="8" applyNumberFormat="0" applyFill="0" applyAlignment="0" applyProtection="0"/>
    <xf numFmtId="178" fontId="59" fillId="0" borderId="8" applyNumberFormat="0" applyFill="0" applyAlignment="0" applyProtection="0"/>
    <xf numFmtId="178" fontId="59" fillId="0" borderId="8" applyNumberFormat="0" applyFill="0" applyAlignment="0" applyProtection="0"/>
    <xf numFmtId="178" fontId="59" fillId="0" borderId="8" applyNumberFormat="0" applyFill="0" applyAlignment="0" applyProtection="0"/>
    <xf numFmtId="178" fontId="59" fillId="0" borderId="8" applyNumberFormat="0" applyFill="0" applyAlignment="0" applyProtection="0"/>
    <xf numFmtId="178" fontId="59" fillId="0" borderId="0" applyNumberFormat="0" applyFill="0" applyBorder="0" applyAlignment="0" applyProtection="0"/>
    <xf numFmtId="178" fontId="59" fillId="0" borderId="0" applyNumberFormat="0" applyFill="0" applyBorder="0" applyAlignment="0" applyProtection="0"/>
    <xf numFmtId="178" fontId="59" fillId="0" borderId="0" applyNumberFormat="0" applyFill="0" applyBorder="0" applyAlignment="0" applyProtection="0"/>
    <xf numFmtId="178" fontId="59" fillId="0" borderId="0" applyNumberFormat="0" applyFill="0" applyBorder="0" applyAlignment="0" applyProtection="0"/>
    <xf numFmtId="178" fontId="59" fillId="0" borderId="0" applyNumberFormat="0" applyFill="0" applyBorder="0" applyAlignment="0" applyProtection="0"/>
    <xf numFmtId="178" fontId="59" fillId="0" borderId="0" applyNumberFormat="0" applyFill="0" applyBorder="0" applyAlignment="0" applyProtection="0"/>
    <xf numFmtId="178" fontId="59" fillId="0" borderId="0" applyNumberFormat="0" applyFill="0" applyBorder="0" applyAlignment="0" applyProtection="0"/>
    <xf numFmtId="178" fontId="59" fillId="0" borderId="0" applyNumberFormat="0" applyFill="0" applyBorder="0" applyAlignment="0" applyProtection="0"/>
    <xf numFmtId="178" fontId="59" fillId="0" borderId="0" applyNumberFormat="0" applyFill="0" applyBorder="0" applyAlignment="0" applyProtection="0"/>
    <xf numFmtId="178" fontId="59" fillId="0" borderId="0" applyNumberFormat="0" applyFill="0" applyBorder="0" applyAlignment="0" applyProtection="0"/>
    <xf numFmtId="178" fontId="59" fillId="0" borderId="0" applyNumberFormat="0" applyFill="0" applyBorder="0" applyAlignment="0" applyProtection="0"/>
    <xf numFmtId="178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78" fontId="59" fillId="0" borderId="0" applyNumberFormat="0" applyFill="0" applyBorder="0" applyAlignment="0" applyProtection="0"/>
    <xf numFmtId="178" fontId="59" fillId="0" borderId="0" applyNumberFormat="0" applyFill="0" applyBorder="0" applyAlignment="0" applyProtection="0"/>
    <xf numFmtId="178" fontId="59" fillId="0" borderId="0" applyNumberFormat="0" applyFill="0" applyBorder="0" applyAlignment="0" applyProtection="0"/>
    <xf numFmtId="178" fontId="59" fillId="0" borderId="0" applyNumberFormat="0" applyFill="0" applyBorder="0" applyAlignment="0" applyProtection="0"/>
    <xf numFmtId="178" fontId="59" fillId="0" borderId="0" applyNumberFormat="0" applyFill="0" applyBorder="0" applyAlignment="0" applyProtection="0"/>
    <xf numFmtId="178" fontId="59" fillId="0" borderId="0" applyNumberFormat="0" applyFill="0" applyBorder="0" applyAlignment="0" applyProtection="0"/>
    <xf numFmtId="178" fontId="59" fillId="0" borderId="0" applyNumberFormat="0" applyFill="0" applyBorder="0" applyAlignment="0" applyProtection="0"/>
    <xf numFmtId="178" fontId="60" fillId="0" borderId="13" applyNumberFormat="0" applyFill="0" applyAlignment="0" applyProtection="0"/>
    <xf numFmtId="178" fontId="60" fillId="0" borderId="13" applyNumberFormat="0" applyFill="0" applyAlignment="0" applyProtection="0"/>
    <xf numFmtId="178" fontId="60" fillId="0" borderId="13" applyNumberFormat="0" applyFill="0" applyAlignment="0" applyProtection="0"/>
    <xf numFmtId="178" fontId="60" fillId="0" borderId="13" applyNumberFormat="0" applyFill="0" applyAlignment="0" applyProtection="0"/>
    <xf numFmtId="178" fontId="60" fillId="0" borderId="13" applyNumberFormat="0" applyFill="0" applyAlignment="0" applyProtection="0"/>
    <xf numFmtId="178" fontId="60" fillId="0" borderId="13" applyNumberFormat="0" applyFill="0" applyAlignment="0" applyProtection="0"/>
    <xf numFmtId="178" fontId="60" fillId="0" borderId="13" applyNumberFormat="0" applyFill="0" applyAlignment="0" applyProtection="0"/>
    <xf numFmtId="178" fontId="60" fillId="0" borderId="13" applyNumberFormat="0" applyFill="0" applyAlignment="0" applyProtection="0"/>
    <xf numFmtId="178" fontId="60" fillId="0" borderId="13" applyNumberFormat="0" applyFill="0" applyAlignment="0" applyProtection="0"/>
    <xf numFmtId="178" fontId="60" fillId="0" borderId="13" applyNumberFormat="0" applyFill="0" applyAlignment="0" applyProtection="0"/>
    <xf numFmtId="178" fontId="60" fillId="0" borderId="13" applyNumberFormat="0" applyFill="0" applyAlignment="0" applyProtection="0"/>
    <xf numFmtId="178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178" fontId="60" fillId="0" borderId="13" applyNumberFormat="0" applyFill="0" applyAlignment="0" applyProtection="0"/>
    <xf numFmtId="178" fontId="60" fillId="0" borderId="13" applyNumberFormat="0" applyFill="0" applyAlignment="0" applyProtection="0"/>
    <xf numFmtId="178" fontId="60" fillId="0" borderId="13" applyNumberFormat="0" applyFill="0" applyAlignment="0" applyProtection="0"/>
    <xf numFmtId="178" fontId="60" fillId="0" borderId="13" applyNumberFormat="0" applyFill="0" applyAlignment="0" applyProtection="0"/>
    <xf numFmtId="178" fontId="60" fillId="0" borderId="13" applyNumberFormat="0" applyFill="0" applyAlignment="0" applyProtection="0"/>
    <xf numFmtId="178" fontId="60" fillId="0" borderId="13" applyNumberFormat="0" applyFill="0" applyAlignment="0" applyProtection="0"/>
    <xf numFmtId="178" fontId="60" fillId="0" borderId="13" applyNumberFormat="0" applyFill="0" applyAlignment="0" applyProtection="0"/>
    <xf numFmtId="178" fontId="61" fillId="41" borderId="2" applyNumberFormat="0" applyAlignment="0" applyProtection="0"/>
    <xf numFmtId="178" fontId="61" fillId="41" borderId="2" applyNumberFormat="0" applyAlignment="0" applyProtection="0"/>
    <xf numFmtId="178" fontId="61" fillId="41" borderId="2" applyNumberFormat="0" applyAlignment="0" applyProtection="0"/>
    <xf numFmtId="178" fontId="61" fillId="41" borderId="2" applyNumberFormat="0" applyAlignment="0" applyProtection="0"/>
    <xf numFmtId="178" fontId="61" fillId="41" borderId="2" applyNumberFormat="0" applyAlignment="0" applyProtection="0"/>
    <xf numFmtId="178" fontId="61" fillId="41" borderId="2" applyNumberFormat="0" applyAlignment="0" applyProtection="0"/>
    <xf numFmtId="178" fontId="61" fillId="41" borderId="2" applyNumberFormat="0" applyAlignment="0" applyProtection="0"/>
    <xf numFmtId="178" fontId="61" fillId="41" borderId="2" applyNumberFormat="0" applyAlignment="0" applyProtection="0"/>
    <xf numFmtId="178" fontId="61" fillId="41" borderId="2" applyNumberFormat="0" applyAlignment="0" applyProtection="0"/>
    <xf numFmtId="178" fontId="61" fillId="41" borderId="2" applyNumberFormat="0" applyAlignment="0" applyProtection="0"/>
    <xf numFmtId="178" fontId="61" fillId="41" borderId="2" applyNumberFormat="0" applyAlignment="0" applyProtection="0"/>
    <xf numFmtId="178" fontId="61" fillId="41" borderId="2" applyNumberFormat="0" applyAlignment="0" applyProtection="0"/>
    <xf numFmtId="0" fontId="61" fillId="41" borderId="2" applyNumberFormat="0" applyAlignment="0" applyProtection="0"/>
    <xf numFmtId="0" fontId="61" fillId="41" borderId="2" applyNumberFormat="0" applyAlignment="0" applyProtection="0"/>
    <xf numFmtId="0" fontId="61" fillId="41" borderId="2" applyNumberFormat="0" applyAlignment="0" applyProtection="0"/>
    <xf numFmtId="0" fontId="61" fillId="41" borderId="2" applyNumberFormat="0" applyAlignment="0" applyProtection="0"/>
    <xf numFmtId="0" fontId="61" fillId="41" borderId="2" applyNumberFormat="0" applyAlignment="0" applyProtection="0"/>
    <xf numFmtId="178" fontId="61" fillId="41" borderId="2" applyNumberFormat="0" applyAlignment="0" applyProtection="0"/>
    <xf numFmtId="178" fontId="61" fillId="41" borderId="2" applyNumberFormat="0" applyAlignment="0" applyProtection="0"/>
    <xf numFmtId="178" fontId="61" fillId="41" borderId="2" applyNumberFormat="0" applyAlignment="0" applyProtection="0"/>
    <xf numFmtId="178" fontId="61" fillId="41" borderId="2" applyNumberFormat="0" applyAlignment="0" applyProtection="0"/>
    <xf numFmtId="178" fontId="61" fillId="41" borderId="2" applyNumberFormat="0" applyAlignment="0" applyProtection="0"/>
    <xf numFmtId="178" fontId="61" fillId="41" borderId="2" applyNumberFormat="0" applyAlignment="0" applyProtection="0"/>
    <xf numFmtId="178" fontId="61" fillId="41" borderId="2" applyNumberFormat="0" applyAlignment="0" applyProtection="0"/>
    <xf numFmtId="178" fontId="19" fillId="0" borderId="0" applyNumberFormat="0" applyFill="0" applyBorder="0" applyAlignment="0" applyProtection="0"/>
    <xf numFmtId="178" fontId="19" fillId="0" borderId="0" applyNumberFormat="0" applyFill="0" applyBorder="0" applyAlignment="0" applyProtection="0"/>
    <xf numFmtId="178" fontId="19" fillId="0" borderId="0" applyNumberFormat="0" applyFill="0" applyBorder="0" applyAlignment="0" applyProtection="0"/>
    <xf numFmtId="178" fontId="19" fillId="0" borderId="0" applyNumberFormat="0" applyFill="0" applyBorder="0" applyAlignment="0" applyProtection="0"/>
    <xf numFmtId="178" fontId="19" fillId="0" borderId="0" applyNumberFormat="0" applyFill="0" applyBorder="0" applyAlignment="0" applyProtection="0"/>
    <xf numFmtId="178" fontId="19" fillId="0" borderId="0" applyNumberFormat="0" applyFill="0" applyBorder="0" applyAlignment="0" applyProtection="0"/>
    <xf numFmtId="178" fontId="19" fillId="0" borderId="0" applyNumberFormat="0" applyFill="0" applyBorder="0" applyAlignment="0" applyProtection="0"/>
    <xf numFmtId="178" fontId="19" fillId="0" borderId="0" applyNumberFormat="0" applyFill="0" applyBorder="0" applyAlignment="0" applyProtection="0"/>
    <xf numFmtId="178" fontId="53" fillId="0" borderId="0" applyNumberFormat="0" applyFill="0" applyBorder="0" applyAlignment="0" applyProtection="0"/>
    <xf numFmtId="178" fontId="53" fillId="0" borderId="0" applyNumberFormat="0" applyFill="0" applyBorder="0" applyAlignment="0" applyProtection="0"/>
    <xf numFmtId="178" fontId="19" fillId="0" borderId="0" applyNumberFormat="0" applyFill="0" applyBorder="0" applyAlignment="0" applyProtection="0"/>
    <xf numFmtId="178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78" fontId="19" fillId="0" borderId="0" applyNumberFormat="0" applyFill="0" applyBorder="0" applyAlignment="0" applyProtection="0"/>
    <xf numFmtId="178" fontId="19" fillId="0" borderId="0" applyNumberFormat="0" applyFill="0" applyBorder="0" applyAlignment="0" applyProtection="0"/>
    <xf numFmtId="178" fontId="19" fillId="0" borderId="0" applyNumberFormat="0" applyFill="0" applyBorder="0" applyAlignment="0" applyProtection="0"/>
    <xf numFmtId="178" fontId="19" fillId="0" borderId="0" applyNumberFormat="0" applyFill="0" applyBorder="0" applyAlignment="0" applyProtection="0"/>
    <xf numFmtId="178" fontId="19" fillId="0" borderId="0" applyNumberFormat="0" applyFill="0" applyBorder="0" applyAlignment="0" applyProtection="0"/>
    <xf numFmtId="178" fontId="19" fillId="0" borderId="0" applyNumberFormat="0" applyFill="0" applyBorder="0" applyAlignment="0" applyProtection="0"/>
    <xf numFmtId="178" fontId="19" fillId="0" borderId="0" applyNumberFormat="0" applyFill="0" applyBorder="0" applyAlignment="0" applyProtection="0"/>
    <xf numFmtId="178" fontId="62" fillId="46" borderId="0" applyNumberFormat="0" applyBorder="0" applyAlignment="0" applyProtection="0"/>
    <xf numFmtId="178" fontId="62" fillId="46" borderId="0" applyNumberFormat="0" applyBorder="0" applyAlignment="0" applyProtection="0"/>
    <xf numFmtId="178" fontId="62" fillId="46" borderId="0" applyNumberFormat="0" applyBorder="0" applyAlignment="0" applyProtection="0"/>
    <xf numFmtId="178" fontId="62" fillId="46" borderId="0" applyNumberFormat="0" applyBorder="0" applyAlignment="0" applyProtection="0"/>
    <xf numFmtId="178" fontId="62" fillId="46" borderId="0" applyNumberFormat="0" applyBorder="0" applyAlignment="0" applyProtection="0"/>
    <xf numFmtId="178" fontId="62" fillId="46" borderId="0" applyNumberFormat="0" applyBorder="0" applyAlignment="0" applyProtection="0"/>
    <xf numFmtId="178" fontId="62" fillId="46" borderId="0" applyNumberFormat="0" applyBorder="0" applyAlignment="0" applyProtection="0"/>
    <xf numFmtId="178" fontId="62" fillId="46" borderId="0" applyNumberFormat="0" applyBorder="0" applyAlignment="0" applyProtection="0"/>
    <xf numFmtId="178" fontId="62" fillId="46" borderId="0" applyNumberFormat="0" applyBorder="0" applyAlignment="0" applyProtection="0"/>
    <xf numFmtId="178" fontId="62" fillId="46" borderId="0" applyNumberFormat="0" applyBorder="0" applyAlignment="0" applyProtection="0"/>
    <xf numFmtId="178" fontId="62" fillId="46" borderId="0" applyNumberFormat="0" applyBorder="0" applyAlignment="0" applyProtection="0"/>
    <xf numFmtId="178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178" fontId="62" fillId="46" borderId="0" applyNumberFormat="0" applyBorder="0" applyAlignment="0" applyProtection="0"/>
    <xf numFmtId="178" fontId="62" fillId="46" borderId="0" applyNumberFormat="0" applyBorder="0" applyAlignment="0" applyProtection="0"/>
    <xf numFmtId="178" fontId="62" fillId="46" borderId="0" applyNumberFormat="0" applyBorder="0" applyAlignment="0" applyProtection="0"/>
    <xf numFmtId="178" fontId="62" fillId="46" borderId="0" applyNumberFormat="0" applyBorder="0" applyAlignment="0" applyProtection="0"/>
    <xf numFmtId="178" fontId="62" fillId="46" borderId="0" applyNumberFormat="0" applyBorder="0" applyAlignment="0" applyProtection="0"/>
    <xf numFmtId="178" fontId="62" fillId="46" borderId="0" applyNumberFormat="0" applyBorder="0" applyAlignment="0" applyProtection="0"/>
    <xf numFmtId="178" fontId="62" fillId="46" borderId="0" applyNumberFormat="0" applyBorder="0" applyAlignment="0" applyProtection="0"/>
    <xf numFmtId="0" fontId="50" fillId="0" borderId="0"/>
    <xf numFmtId="0" fontId="26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78" fontId="50" fillId="0" borderId="0"/>
    <xf numFmtId="0" fontId="26" fillId="0" borderId="0"/>
    <xf numFmtId="0" fontId="26" fillId="0" borderId="0"/>
    <xf numFmtId="0" fontId="26" fillId="0" borderId="0"/>
    <xf numFmtId="0" fontId="9" fillId="0" borderId="0"/>
    <xf numFmtId="178" fontId="50" fillId="0" borderId="0"/>
    <xf numFmtId="178" fontId="50" fillId="0" borderId="0"/>
    <xf numFmtId="0" fontId="26" fillId="0" borderId="0"/>
    <xf numFmtId="0" fontId="50" fillId="0" borderId="0"/>
    <xf numFmtId="0" fontId="26" fillId="0" borderId="0"/>
    <xf numFmtId="0" fontId="26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 applyNumberFormat="0" applyFill="0" applyBorder="0" applyAlignment="0" applyProtection="0"/>
    <xf numFmtId="178" fontId="50" fillId="0" borderId="0"/>
    <xf numFmtId="168" fontId="26" fillId="0" borderId="0"/>
    <xf numFmtId="0" fontId="26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178" fontId="63" fillId="5" borderId="0" applyNumberFormat="0" applyBorder="0" applyAlignment="0" applyProtection="0"/>
    <xf numFmtId="178" fontId="63" fillId="5" borderId="0" applyNumberFormat="0" applyBorder="0" applyAlignment="0" applyProtection="0"/>
    <xf numFmtId="178" fontId="63" fillId="5" borderId="0" applyNumberFormat="0" applyBorder="0" applyAlignment="0" applyProtection="0"/>
    <xf numFmtId="178" fontId="63" fillId="5" borderId="0" applyNumberFormat="0" applyBorder="0" applyAlignment="0" applyProtection="0"/>
    <xf numFmtId="178" fontId="63" fillId="5" borderId="0" applyNumberFormat="0" applyBorder="0" applyAlignment="0" applyProtection="0"/>
    <xf numFmtId="178" fontId="63" fillId="5" borderId="0" applyNumberFormat="0" applyBorder="0" applyAlignment="0" applyProtection="0"/>
    <xf numFmtId="178" fontId="63" fillId="5" borderId="0" applyNumberFormat="0" applyBorder="0" applyAlignment="0" applyProtection="0"/>
    <xf numFmtId="178" fontId="63" fillId="5" borderId="0" applyNumberFormat="0" applyBorder="0" applyAlignment="0" applyProtection="0"/>
    <xf numFmtId="178" fontId="63" fillId="5" borderId="0" applyNumberFormat="0" applyBorder="0" applyAlignment="0" applyProtection="0"/>
    <xf numFmtId="178" fontId="63" fillId="5" borderId="0" applyNumberFormat="0" applyBorder="0" applyAlignment="0" applyProtection="0"/>
    <xf numFmtId="178" fontId="63" fillId="5" borderId="0" applyNumberFormat="0" applyBorder="0" applyAlignment="0" applyProtection="0"/>
    <xf numFmtId="178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0" fontId="63" fillId="5" borderId="0" applyNumberFormat="0" applyBorder="0" applyAlignment="0" applyProtection="0"/>
    <xf numFmtId="178" fontId="63" fillId="5" borderId="0" applyNumberFormat="0" applyBorder="0" applyAlignment="0" applyProtection="0"/>
    <xf numFmtId="178" fontId="63" fillId="5" borderId="0" applyNumberFormat="0" applyBorder="0" applyAlignment="0" applyProtection="0"/>
    <xf numFmtId="178" fontId="63" fillId="5" borderId="0" applyNumberFormat="0" applyBorder="0" applyAlignment="0" applyProtection="0"/>
    <xf numFmtId="178" fontId="63" fillId="5" borderId="0" applyNumberFormat="0" applyBorder="0" applyAlignment="0" applyProtection="0"/>
    <xf numFmtId="178" fontId="63" fillId="5" borderId="0" applyNumberFormat="0" applyBorder="0" applyAlignment="0" applyProtection="0"/>
    <xf numFmtId="178" fontId="63" fillId="5" borderId="0" applyNumberFormat="0" applyBorder="0" applyAlignment="0" applyProtection="0"/>
    <xf numFmtId="178" fontId="63" fillId="5" borderId="0" applyNumberFormat="0" applyBorder="0" applyAlignment="0" applyProtection="0"/>
    <xf numFmtId="178" fontId="64" fillId="0" borderId="0" applyNumberFormat="0" applyFill="0" applyBorder="0" applyAlignment="0" applyProtection="0"/>
    <xf numFmtId="178" fontId="64" fillId="0" borderId="0" applyNumberFormat="0" applyFill="0" applyBorder="0" applyAlignment="0" applyProtection="0"/>
    <xf numFmtId="178" fontId="64" fillId="0" borderId="0" applyNumberFormat="0" applyFill="0" applyBorder="0" applyAlignment="0" applyProtection="0"/>
    <xf numFmtId="178" fontId="64" fillId="0" borderId="0" applyNumberFormat="0" applyFill="0" applyBorder="0" applyAlignment="0" applyProtection="0"/>
    <xf numFmtId="178" fontId="64" fillId="0" borderId="0" applyNumberFormat="0" applyFill="0" applyBorder="0" applyAlignment="0" applyProtection="0"/>
    <xf numFmtId="178" fontId="64" fillId="0" borderId="0" applyNumberFormat="0" applyFill="0" applyBorder="0" applyAlignment="0" applyProtection="0"/>
    <xf numFmtId="178" fontId="64" fillId="0" borderId="0" applyNumberFormat="0" applyFill="0" applyBorder="0" applyAlignment="0" applyProtection="0"/>
    <xf numFmtId="178" fontId="64" fillId="0" borderId="0" applyNumberFormat="0" applyFill="0" applyBorder="0" applyAlignment="0" applyProtection="0"/>
    <xf numFmtId="178" fontId="64" fillId="0" borderId="0" applyNumberFormat="0" applyFill="0" applyBorder="0" applyAlignment="0" applyProtection="0"/>
    <xf numFmtId="178" fontId="64" fillId="0" borderId="0" applyNumberFormat="0" applyFill="0" applyBorder="0" applyAlignment="0" applyProtection="0"/>
    <xf numFmtId="178" fontId="64" fillId="0" borderId="0" applyNumberFormat="0" applyFill="0" applyBorder="0" applyAlignment="0" applyProtection="0"/>
    <xf numFmtId="178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178" fontId="64" fillId="0" borderId="0" applyNumberFormat="0" applyFill="0" applyBorder="0" applyAlignment="0" applyProtection="0"/>
    <xf numFmtId="178" fontId="64" fillId="0" borderId="0" applyNumberFormat="0" applyFill="0" applyBorder="0" applyAlignment="0" applyProtection="0"/>
    <xf numFmtId="178" fontId="64" fillId="0" borderId="0" applyNumberFormat="0" applyFill="0" applyBorder="0" applyAlignment="0" applyProtection="0"/>
    <xf numFmtId="178" fontId="64" fillId="0" borderId="0" applyNumberFormat="0" applyFill="0" applyBorder="0" applyAlignment="0" applyProtection="0"/>
    <xf numFmtId="178" fontId="64" fillId="0" borderId="0" applyNumberFormat="0" applyFill="0" applyBorder="0" applyAlignment="0" applyProtection="0"/>
    <xf numFmtId="178" fontId="64" fillId="0" borderId="0" applyNumberFormat="0" applyFill="0" applyBorder="0" applyAlignment="0" applyProtection="0"/>
    <xf numFmtId="178" fontId="64" fillId="0" borderId="0" applyNumberFormat="0" applyFill="0" applyBorder="0" applyAlignment="0" applyProtection="0"/>
    <xf numFmtId="178" fontId="50" fillId="48" borderId="11" applyNumberFormat="0" applyAlignment="0" applyProtection="0"/>
    <xf numFmtId="178" fontId="50" fillId="48" borderId="11" applyNumberFormat="0" applyAlignment="0" applyProtection="0"/>
    <xf numFmtId="178" fontId="50" fillId="48" borderId="11" applyNumberFormat="0" applyAlignment="0" applyProtection="0"/>
    <xf numFmtId="178" fontId="50" fillId="48" borderId="11" applyNumberFormat="0" applyAlignment="0" applyProtection="0"/>
    <xf numFmtId="178" fontId="50" fillId="48" borderId="11" applyNumberFormat="0" applyAlignment="0" applyProtection="0"/>
    <xf numFmtId="178" fontId="50" fillId="48" borderId="11" applyNumberFormat="0" applyAlignment="0" applyProtection="0"/>
    <xf numFmtId="178" fontId="50" fillId="48" borderId="11" applyNumberFormat="0" applyAlignment="0" applyProtection="0"/>
    <xf numFmtId="178" fontId="50" fillId="48" borderId="11" applyNumberFormat="0" applyAlignment="0" applyProtection="0"/>
    <xf numFmtId="178" fontId="50" fillId="48" borderId="11" applyNumberFormat="0" applyAlignment="0" applyProtection="0"/>
    <xf numFmtId="178" fontId="50" fillId="48" borderId="11" applyNumberFormat="0" applyAlignment="0" applyProtection="0"/>
    <xf numFmtId="178" fontId="50" fillId="48" borderId="11" applyNumberFormat="0" applyAlignment="0" applyProtection="0"/>
    <xf numFmtId="178" fontId="50" fillId="48" borderId="11" applyNumberFormat="0" applyAlignment="0" applyProtection="0"/>
    <xf numFmtId="0" fontId="50" fillId="48" borderId="11" applyNumberFormat="0" applyAlignment="0" applyProtection="0"/>
    <xf numFmtId="0" fontId="50" fillId="48" borderId="11" applyNumberFormat="0" applyAlignment="0" applyProtection="0"/>
    <xf numFmtId="0" fontId="50" fillId="48" borderId="11" applyNumberFormat="0" applyAlignment="0" applyProtection="0"/>
    <xf numFmtId="0" fontId="50" fillId="48" borderId="11" applyNumberFormat="0" applyAlignment="0" applyProtection="0"/>
    <xf numFmtId="0" fontId="50" fillId="48" borderId="11" applyNumberFormat="0" applyAlignment="0" applyProtection="0"/>
    <xf numFmtId="178" fontId="50" fillId="48" borderId="11" applyNumberFormat="0" applyAlignment="0" applyProtection="0"/>
    <xf numFmtId="178" fontId="50" fillId="48" borderId="11" applyNumberFormat="0" applyAlignment="0" applyProtection="0"/>
    <xf numFmtId="178" fontId="50" fillId="48" borderId="11" applyNumberFormat="0" applyAlignment="0" applyProtection="0"/>
    <xf numFmtId="178" fontId="50" fillId="48" borderId="11" applyNumberFormat="0" applyAlignment="0" applyProtection="0"/>
    <xf numFmtId="178" fontId="50" fillId="48" borderId="11" applyNumberFormat="0" applyAlignment="0" applyProtection="0"/>
    <xf numFmtId="178" fontId="50" fillId="48" borderId="11" applyNumberFormat="0" applyAlignment="0" applyProtection="0"/>
    <xf numFmtId="178" fontId="50" fillId="48" borderId="11" applyNumberFormat="0" applyAlignment="0" applyProtection="0"/>
    <xf numFmtId="9" fontId="26" fillId="0" borderId="0" applyFont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26" fillId="0" borderId="0" applyFont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78" fontId="65" fillId="0" borderId="9" applyNumberFormat="0" applyFill="0" applyAlignment="0" applyProtection="0"/>
    <xf numFmtId="178" fontId="65" fillId="0" borderId="9" applyNumberFormat="0" applyFill="0" applyAlignment="0" applyProtection="0"/>
    <xf numFmtId="178" fontId="65" fillId="0" borderId="9" applyNumberFormat="0" applyFill="0" applyAlignment="0" applyProtection="0"/>
    <xf numFmtId="178" fontId="65" fillId="0" borderId="9" applyNumberFormat="0" applyFill="0" applyAlignment="0" applyProtection="0"/>
    <xf numFmtId="178" fontId="65" fillId="0" borderId="9" applyNumberFormat="0" applyFill="0" applyAlignment="0" applyProtection="0"/>
    <xf numFmtId="178" fontId="65" fillId="0" borderId="9" applyNumberFormat="0" applyFill="0" applyAlignment="0" applyProtection="0"/>
    <xf numFmtId="178" fontId="65" fillId="0" borderId="9" applyNumberFormat="0" applyFill="0" applyAlignment="0" applyProtection="0"/>
    <xf numFmtId="178" fontId="65" fillId="0" borderId="9" applyNumberFormat="0" applyFill="0" applyAlignment="0" applyProtection="0"/>
    <xf numFmtId="178" fontId="65" fillId="0" borderId="9" applyNumberFormat="0" applyFill="0" applyAlignment="0" applyProtection="0"/>
    <xf numFmtId="178" fontId="65" fillId="0" borderId="9" applyNumberFormat="0" applyFill="0" applyAlignment="0" applyProtection="0"/>
    <xf numFmtId="178" fontId="65" fillId="0" borderId="9" applyNumberFormat="0" applyFill="0" applyAlignment="0" applyProtection="0"/>
    <xf numFmtId="178" fontId="65" fillId="0" borderId="9" applyNumberFormat="0" applyFill="0" applyAlignment="0" applyProtection="0"/>
    <xf numFmtId="0" fontId="65" fillId="0" borderId="9" applyNumberFormat="0" applyFill="0" applyAlignment="0" applyProtection="0"/>
    <xf numFmtId="0" fontId="65" fillId="0" borderId="9" applyNumberFormat="0" applyFill="0" applyAlignment="0" applyProtection="0"/>
    <xf numFmtId="0" fontId="65" fillId="0" borderId="9" applyNumberFormat="0" applyFill="0" applyAlignment="0" applyProtection="0"/>
    <xf numFmtId="0" fontId="65" fillId="0" borderId="9" applyNumberFormat="0" applyFill="0" applyAlignment="0" applyProtection="0"/>
    <xf numFmtId="0" fontId="65" fillId="0" borderId="9" applyNumberFormat="0" applyFill="0" applyAlignment="0" applyProtection="0"/>
    <xf numFmtId="178" fontId="65" fillId="0" borderId="9" applyNumberFormat="0" applyFill="0" applyAlignment="0" applyProtection="0"/>
    <xf numFmtId="178" fontId="65" fillId="0" borderId="9" applyNumberFormat="0" applyFill="0" applyAlignment="0" applyProtection="0"/>
    <xf numFmtId="178" fontId="65" fillId="0" borderId="9" applyNumberFormat="0" applyFill="0" applyAlignment="0" applyProtection="0"/>
    <xf numFmtId="178" fontId="65" fillId="0" borderId="9" applyNumberFormat="0" applyFill="0" applyAlignment="0" applyProtection="0"/>
    <xf numFmtId="178" fontId="65" fillId="0" borderId="9" applyNumberFormat="0" applyFill="0" applyAlignment="0" applyProtection="0"/>
    <xf numFmtId="178" fontId="65" fillId="0" borderId="9" applyNumberFormat="0" applyFill="0" applyAlignment="0" applyProtection="0"/>
    <xf numFmtId="178" fontId="65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178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78" fontId="66" fillId="0" borderId="0" applyNumberFormat="0" applyFill="0" applyBorder="0" applyAlignment="0" applyProtection="0"/>
    <xf numFmtId="178" fontId="66" fillId="0" borderId="0" applyNumberFormat="0" applyFill="0" applyBorder="0" applyAlignment="0" applyProtection="0"/>
    <xf numFmtId="178" fontId="66" fillId="0" borderId="0" applyNumberFormat="0" applyFill="0" applyBorder="0" applyAlignment="0" applyProtection="0"/>
    <xf numFmtId="178" fontId="66" fillId="0" borderId="0" applyNumberFormat="0" applyFill="0" applyBorder="0" applyAlignment="0" applyProtection="0"/>
    <xf numFmtId="178" fontId="66" fillId="0" borderId="0" applyNumberFormat="0" applyFill="0" applyBorder="0" applyAlignment="0" applyProtection="0"/>
    <xf numFmtId="178" fontId="66" fillId="0" borderId="0" applyNumberFormat="0" applyFill="0" applyBorder="0" applyAlignment="0" applyProtection="0"/>
    <xf numFmtId="178" fontId="66" fillId="0" borderId="0" applyNumberFormat="0" applyFill="0" applyBorder="0" applyAlignment="0" applyProtection="0"/>
    <xf numFmtId="178" fontId="66" fillId="0" borderId="0" applyNumberFormat="0" applyFill="0" applyBorder="0" applyAlignment="0" applyProtection="0"/>
    <xf numFmtId="178" fontId="66" fillId="0" borderId="0" applyNumberFormat="0" applyFill="0" applyBorder="0" applyAlignment="0" applyProtection="0"/>
    <xf numFmtId="178" fontId="66" fillId="0" borderId="0" applyNumberFormat="0" applyFill="0" applyBorder="0" applyAlignment="0" applyProtection="0"/>
    <xf numFmtId="178" fontId="66" fillId="0" borderId="0" applyNumberFormat="0" applyFill="0" applyBorder="0" applyAlignment="0" applyProtection="0"/>
    <xf numFmtId="178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178" fontId="66" fillId="0" borderId="0" applyNumberFormat="0" applyFill="0" applyBorder="0" applyAlignment="0" applyProtection="0"/>
    <xf numFmtId="178" fontId="66" fillId="0" borderId="0" applyNumberFormat="0" applyFill="0" applyBorder="0" applyAlignment="0" applyProtection="0"/>
    <xf numFmtId="178" fontId="66" fillId="0" borderId="0" applyNumberFormat="0" applyFill="0" applyBorder="0" applyAlignment="0" applyProtection="0"/>
    <xf numFmtId="178" fontId="66" fillId="0" borderId="0" applyNumberFormat="0" applyFill="0" applyBorder="0" applyAlignment="0" applyProtection="0"/>
    <xf numFmtId="178" fontId="66" fillId="0" borderId="0" applyNumberFormat="0" applyFill="0" applyBorder="0" applyAlignment="0" applyProtection="0"/>
    <xf numFmtId="178" fontId="66" fillId="0" borderId="0" applyNumberFormat="0" applyFill="0" applyBorder="0" applyAlignment="0" applyProtection="0"/>
    <xf numFmtId="178" fontId="66" fillId="0" borderId="0" applyNumberFormat="0" applyFill="0" applyBorder="0" applyAlignment="0" applyProtection="0"/>
    <xf numFmtId="167" fontId="26" fillId="0" borderId="0" applyFont="0" applyFill="0" applyBorder="0" applyAlignment="0" applyProtection="0"/>
    <xf numFmtId="177" fontId="50" fillId="0" borderId="0" applyFill="0" applyBorder="0" applyAlignment="0" applyProtection="0"/>
    <xf numFmtId="177" fontId="50" fillId="0" borderId="0" applyFill="0" applyBorder="0" applyAlignment="0" applyProtection="0"/>
    <xf numFmtId="177" fontId="50" fillId="0" borderId="0" applyFill="0" applyBorder="0" applyAlignment="0" applyProtection="0"/>
    <xf numFmtId="177" fontId="50" fillId="0" borderId="0" applyFill="0" applyBorder="0" applyAlignment="0" applyProtection="0"/>
    <xf numFmtId="177" fontId="50" fillId="0" borderId="0" applyFill="0" applyBorder="0" applyAlignment="0" applyProtection="0"/>
    <xf numFmtId="177" fontId="50" fillId="0" borderId="0" applyFill="0" applyBorder="0" applyAlignment="0" applyProtection="0"/>
    <xf numFmtId="177" fontId="50" fillId="0" borderId="0" applyFill="0" applyBorder="0" applyAlignment="0" applyProtection="0"/>
    <xf numFmtId="177" fontId="50" fillId="0" borderId="0" applyFill="0" applyBorder="0" applyAlignment="0" applyProtection="0"/>
    <xf numFmtId="177" fontId="50" fillId="0" borderId="0" applyFill="0" applyBorder="0" applyAlignment="0" applyProtection="0"/>
    <xf numFmtId="177" fontId="50" fillId="0" borderId="0" applyFill="0" applyBorder="0" applyAlignment="0" applyProtection="0"/>
    <xf numFmtId="177" fontId="50" fillId="0" borderId="0" applyFill="0" applyBorder="0" applyAlignment="0" applyProtection="0"/>
    <xf numFmtId="167" fontId="26" fillId="0" borderId="0" applyFont="0" applyFill="0" applyBorder="0" applyAlignment="0" applyProtection="0"/>
    <xf numFmtId="177" fontId="50" fillId="0" borderId="0" applyFill="0" applyBorder="0" applyAlignment="0" applyProtection="0"/>
    <xf numFmtId="177" fontId="50" fillId="0" borderId="0" applyFill="0" applyBorder="0" applyAlignment="0" applyProtection="0"/>
    <xf numFmtId="177" fontId="50" fillId="0" borderId="0" applyFill="0" applyBorder="0" applyAlignment="0" applyProtection="0"/>
    <xf numFmtId="177" fontId="50" fillId="0" borderId="0" applyFill="0" applyBorder="0" applyAlignment="0" applyProtection="0"/>
    <xf numFmtId="177" fontId="50" fillId="0" borderId="0" applyFill="0" applyBorder="0" applyAlignment="0" applyProtection="0"/>
    <xf numFmtId="177" fontId="50" fillId="0" borderId="0" applyFill="0" applyBorder="0" applyAlignment="0" applyProtection="0"/>
    <xf numFmtId="177" fontId="50" fillId="0" borderId="0" applyFill="0" applyBorder="0" applyAlignment="0" applyProtection="0"/>
    <xf numFmtId="177" fontId="50" fillId="0" borderId="0" applyFill="0" applyBorder="0" applyAlignment="0" applyProtection="0"/>
    <xf numFmtId="177" fontId="50" fillId="0" borderId="0" applyFill="0" applyBorder="0" applyAlignment="0" applyProtection="0"/>
    <xf numFmtId="177" fontId="50" fillId="0" borderId="0" applyFill="0" applyBorder="0" applyAlignment="0" applyProtection="0"/>
    <xf numFmtId="177" fontId="50" fillId="0" borderId="0" applyFill="0" applyBorder="0" applyAlignment="0" applyProtection="0"/>
    <xf numFmtId="177" fontId="50" fillId="0" borderId="0" applyFill="0" applyBorder="0" applyAlignment="0" applyProtection="0"/>
    <xf numFmtId="177" fontId="50" fillId="0" borderId="0" applyFill="0" applyBorder="0" applyAlignment="0" applyProtection="0"/>
    <xf numFmtId="177" fontId="50" fillId="0" borderId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8" fontId="67" fillId="7" borderId="0" applyNumberFormat="0" applyBorder="0" applyAlignment="0" applyProtection="0"/>
    <xf numFmtId="178" fontId="67" fillId="7" borderId="0" applyNumberFormat="0" applyBorder="0" applyAlignment="0" applyProtection="0"/>
    <xf numFmtId="178" fontId="67" fillId="7" borderId="0" applyNumberFormat="0" applyBorder="0" applyAlignment="0" applyProtection="0"/>
    <xf numFmtId="178" fontId="67" fillId="7" borderId="0" applyNumberFormat="0" applyBorder="0" applyAlignment="0" applyProtection="0"/>
    <xf numFmtId="178" fontId="67" fillId="7" borderId="0" applyNumberFormat="0" applyBorder="0" applyAlignment="0" applyProtection="0"/>
    <xf numFmtId="178" fontId="67" fillId="7" borderId="0" applyNumberFormat="0" applyBorder="0" applyAlignment="0" applyProtection="0"/>
    <xf numFmtId="178" fontId="67" fillId="7" borderId="0" applyNumberFormat="0" applyBorder="0" applyAlignment="0" applyProtection="0"/>
    <xf numFmtId="178" fontId="67" fillId="7" borderId="0" applyNumberFormat="0" applyBorder="0" applyAlignment="0" applyProtection="0"/>
    <xf numFmtId="178" fontId="67" fillId="7" borderId="0" applyNumberFormat="0" applyBorder="0" applyAlignment="0" applyProtection="0"/>
    <xf numFmtId="178" fontId="67" fillId="7" borderId="0" applyNumberFormat="0" applyBorder="0" applyAlignment="0" applyProtection="0"/>
    <xf numFmtId="178" fontId="67" fillId="7" borderId="0" applyNumberFormat="0" applyBorder="0" applyAlignment="0" applyProtection="0"/>
    <xf numFmtId="178" fontId="67" fillId="7" borderId="0" applyNumberFormat="0" applyBorder="0" applyAlignment="0" applyProtection="0"/>
    <xf numFmtId="0" fontId="67" fillId="7" borderId="0" applyNumberFormat="0" applyBorder="0" applyAlignment="0" applyProtection="0"/>
    <xf numFmtId="0" fontId="67" fillId="7" borderId="0" applyNumberFormat="0" applyBorder="0" applyAlignment="0" applyProtection="0"/>
    <xf numFmtId="0" fontId="67" fillId="7" borderId="0" applyNumberFormat="0" applyBorder="0" applyAlignment="0" applyProtection="0"/>
    <xf numFmtId="0" fontId="67" fillId="7" borderId="0" applyNumberFormat="0" applyBorder="0" applyAlignment="0" applyProtection="0"/>
    <xf numFmtId="0" fontId="67" fillId="7" borderId="0" applyNumberFormat="0" applyBorder="0" applyAlignment="0" applyProtection="0"/>
    <xf numFmtId="178" fontId="67" fillId="7" borderId="0" applyNumberFormat="0" applyBorder="0" applyAlignment="0" applyProtection="0"/>
    <xf numFmtId="178" fontId="67" fillId="7" borderId="0" applyNumberFormat="0" applyBorder="0" applyAlignment="0" applyProtection="0"/>
    <xf numFmtId="178" fontId="67" fillId="7" borderId="0" applyNumberFormat="0" applyBorder="0" applyAlignment="0" applyProtection="0"/>
    <xf numFmtId="178" fontId="67" fillId="7" borderId="0" applyNumberFormat="0" applyBorder="0" applyAlignment="0" applyProtection="0"/>
    <xf numFmtId="178" fontId="67" fillId="7" borderId="0" applyNumberFormat="0" applyBorder="0" applyAlignment="0" applyProtection="0"/>
    <xf numFmtId="178" fontId="67" fillId="7" borderId="0" applyNumberFormat="0" applyBorder="0" applyAlignment="0" applyProtection="0"/>
    <xf numFmtId="178" fontId="67" fillId="7" borderId="0" applyNumberFormat="0" applyBorder="0" applyAlignment="0" applyProtection="0"/>
    <xf numFmtId="178" fontId="47" fillId="0" borderId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48" fillId="0" borderId="0" applyNumberFormat="0" applyFill="0" applyBorder="0" applyAlignment="0" applyProtection="0">
      <alignment vertical="top"/>
      <protection locked="0"/>
    </xf>
    <xf numFmtId="178" fontId="29" fillId="0" borderId="0"/>
    <xf numFmtId="178" fontId="29" fillId="0" borderId="0"/>
    <xf numFmtId="168" fontId="28" fillId="0" borderId="0" applyFont="0" applyFill="0" applyBorder="0" applyAlignment="0" applyProtection="0"/>
    <xf numFmtId="178" fontId="28" fillId="0" borderId="0"/>
    <xf numFmtId="178" fontId="49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9" fillId="3" borderId="0" applyNumberFormat="0" applyBorder="0" applyAlignment="0" applyProtection="0"/>
    <xf numFmtId="178" fontId="9" fillId="3" borderId="0" applyNumberFormat="0" applyBorder="0" applyAlignment="0" applyProtection="0"/>
    <xf numFmtId="0" fontId="9" fillId="3" borderId="0" applyNumberFormat="0" applyBorder="0" applyAlignment="0" applyProtection="0"/>
    <xf numFmtId="178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178" fontId="9" fillId="5" borderId="0" applyNumberFormat="0" applyBorder="0" applyAlignment="0" applyProtection="0"/>
    <xf numFmtId="0" fontId="9" fillId="5" borderId="0" applyNumberFormat="0" applyBorder="0" applyAlignment="0" applyProtection="0"/>
    <xf numFmtId="178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178" fontId="9" fillId="7" borderId="0" applyNumberFormat="0" applyBorder="0" applyAlignment="0" applyProtection="0"/>
    <xf numFmtId="0" fontId="9" fillId="7" borderId="0" applyNumberFormat="0" applyBorder="0" applyAlignment="0" applyProtection="0"/>
    <xf numFmtId="178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178" fontId="9" fillId="9" borderId="0" applyNumberFormat="0" applyBorder="0" applyAlignment="0" applyProtection="0"/>
    <xf numFmtId="0" fontId="9" fillId="9" borderId="0" applyNumberFormat="0" applyBorder="0" applyAlignment="0" applyProtection="0"/>
    <xf numFmtId="178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178" fontId="9" fillId="11" borderId="0" applyNumberFormat="0" applyBorder="0" applyAlignment="0" applyProtection="0"/>
    <xf numFmtId="0" fontId="9" fillId="11" borderId="0" applyNumberFormat="0" applyBorder="0" applyAlignment="0" applyProtection="0"/>
    <xf numFmtId="178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178" fontId="9" fillId="13" borderId="0" applyNumberFormat="0" applyBorder="0" applyAlignment="0" applyProtection="0"/>
    <xf numFmtId="0" fontId="9" fillId="13" borderId="0" applyNumberFormat="0" applyBorder="0" applyAlignment="0" applyProtection="0"/>
    <xf numFmtId="178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178" fontId="9" fillId="15" borderId="0" applyNumberFormat="0" applyBorder="0" applyAlignment="0" applyProtection="0"/>
    <xf numFmtId="0" fontId="9" fillId="15" borderId="0" applyNumberFormat="0" applyBorder="0" applyAlignment="0" applyProtection="0"/>
    <xf numFmtId="178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178" fontId="9" fillId="17" borderId="0" applyNumberFormat="0" applyBorder="0" applyAlignment="0" applyProtection="0"/>
    <xf numFmtId="0" fontId="9" fillId="17" borderId="0" applyNumberFormat="0" applyBorder="0" applyAlignment="0" applyProtection="0"/>
    <xf numFmtId="178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178" fontId="9" fillId="19" borderId="0" applyNumberFormat="0" applyBorder="0" applyAlignment="0" applyProtection="0"/>
    <xf numFmtId="0" fontId="9" fillId="19" borderId="0" applyNumberFormat="0" applyBorder="0" applyAlignment="0" applyProtection="0"/>
    <xf numFmtId="178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" fillId="9" borderId="0" applyNumberFormat="0" applyBorder="0" applyAlignment="0" applyProtection="0"/>
    <xf numFmtId="178" fontId="9" fillId="9" borderId="0" applyNumberFormat="0" applyBorder="0" applyAlignment="0" applyProtection="0"/>
    <xf numFmtId="0" fontId="9" fillId="9" borderId="0" applyNumberFormat="0" applyBorder="0" applyAlignment="0" applyProtection="0"/>
    <xf numFmtId="178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8" borderId="0" applyNumberFormat="0" applyBorder="0" applyAlignment="0" applyProtection="0"/>
    <xf numFmtId="0" fontId="9" fillId="15" borderId="0" applyNumberFormat="0" applyBorder="0" applyAlignment="0" applyProtection="0"/>
    <xf numFmtId="178" fontId="9" fillId="15" borderId="0" applyNumberFormat="0" applyBorder="0" applyAlignment="0" applyProtection="0"/>
    <xf numFmtId="0" fontId="9" fillId="15" borderId="0" applyNumberFormat="0" applyBorder="0" applyAlignment="0" applyProtection="0"/>
    <xf numFmtId="178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178" fontId="9" fillId="21" borderId="0" applyNumberFormat="0" applyBorder="0" applyAlignment="0" applyProtection="0"/>
    <xf numFmtId="0" fontId="9" fillId="21" borderId="0" applyNumberFormat="0" applyBorder="0" applyAlignment="0" applyProtection="0"/>
    <xf numFmtId="178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0" borderId="0" applyNumberFormat="0" applyBorder="0" applyAlignment="0" applyProtection="0"/>
    <xf numFmtId="0" fontId="9" fillId="0" borderId="0"/>
    <xf numFmtId="0" fontId="72" fillId="0" borderId="0"/>
    <xf numFmtId="166" fontId="72" fillId="0" borderId="0" applyFont="0" applyFill="0" applyBorder="0" applyAlignment="0" applyProtection="0"/>
    <xf numFmtId="167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7" fillId="0" borderId="0"/>
    <xf numFmtId="183" fontId="7" fillId="0" borderId="0" applyFont="0" applyFill="0" applyBorder="0" applyAlignment="0" applyProtection="0"/>
    <xf numFmtId="0" fontId="5" fillId="0" borderId="0"/>
    <xf numFmtId="166" fontId="72" fillId="0" borderId="0" applyFont="0" applyFill="0" applyBorder="0" applyAlignment="0" applyProtection="0"/>
    <xf numFmtId="183" fontId="7" fillId="0" borderId="0" applyFont="0" applyFill="0" applyBorder="0" applyAlignment="0" applyProtection="0"/>
    <xf numFmtId="0" fontId="7" fillId="0" borderId="0"/>
    <xf numFmtId="167" fontId="72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5" fillId="0" borderId="0"/>
    <xf numFmtId="0" fontId="72" fillId="0" borderId="0"/>
    <xf numFmtId="0" fontId="5" fillId="0" borderId="0"/>
    <xf numFmtId="0" fontId="72" fillId="0" borderId="0"/>
    <xf numFmtId="0" fontId="4" fillId="0" borderId="0"/>
    <xf numFmtId="164" fontId="26" fillId="0" borderId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3">
    <xf numFmtId="0" fontId="0" fillId="0" borderId="0" xfId="0"/>
    <xf numFmtId="0" fontId="74" fillId="0" borderId="0" xfId="0" applyFont="1" applyFill="1" applyAlignment="1">
      <alignment vertical="center"/>
    </xf>
    <xf numFmtId="2" fontId="74" fillId="0" borderId="0" xfId="0" applyNumberFormat="1" applyFont="1" applyFill="1" applyBorder="1" applyAlignment="1">
      <alignment horizontal="right" vertical="center"/>
    </xf>
    <xf numFmtId="0" fontId="74" fillId="0" borderId="21" xfId="0" applyFont="1" applyFill="1" applyBorder="1" applyAlignment="1" applyProtection="1">
      <alignment vertical="center"/>
      <protection hidden="1"/>
    </xf>
    <xf numFmtId="0" fontId="74" fillId="0" borderId="22" xfId="0" applyFont="1" applyFill="1" applyBorder="1" applyAlignment="1" applyProtection="1">
      <alignment vertical="center"/>
      <protection hidden="1"/>
    </xf>
    <xf numFmtId="0" fontId="74" fillId="0" borderId="22" xfId="0" applyNumberFormat="1" applyFont="1" applyFill="1" applyBorder="1" applyAlignment="1" applyProtection="1">
      <alignment horizontal="center" vertical="center"/>
      <protection hidden="1"/>
    </xf>
    <xf numFmtId="0" fontId="74" fillId="0" borderId="22" xfId="0" applyFont="1" applyFill="1" applyBorder="1" applyAlignment="1" applyProtection="1">
      <alignment horizontal="center" vertical="center"/>
      <protection hidden="1"/>
    </xf>
    <xf numFmtId="0" fontId="74" fillId="0" borderId="22" xfId="0" applyFont="1" applyFill="1" applyBorder="1" applyAlignment="1" applyProtection="1">
      <alignment horizontal="right" vertical="center"/>
      <protection hidden="1"/>
    </xf>
    <xf numFmtId="2" fontId="74" fillId="0" borderId="22" xfId="0" applyNumberFormat="1" applyFont="1" applyFill="1" applyBorder="1" applyAlignment="1" applyProtection="1">
      <alignment horizontal="right" vertical="center"/>
      <protection hidden="1"/>
    </xf>
    <xf numFmtId="2" fontId="74" fillId="0" borderId="27" xfId="0" applyNumberFormat="1" applyFont="1" applyFill="1" applyBorder="1" applyAlignment="1" applyProtection="1">
      <alignment horizontal="right" vertical="center"/>
      <protection hidden="1"/>
    </xf>
    <xf numFmtId="0" fontId="74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74" fillId="0" borderId="0" xfId="0" applyNumberFormat="1" applyFont="1" applyFill="1" applyAlignment="1">
      <alignment vertical="center"/>
    </xf>
    <xf numFmtId="0" fontId="73" fillId="50" borderId="24" xfId="0" applyFont="1" applyFill="1" applyBorder="1" applyAlignment="1" applyProtection="1">
      <alignment horizontal="left" vertical="center"/>
      <protection hidden="1"/>
    </xf>
    <xf numFmtId="0" fontId="73" fillId="50" borderId="25" xfId="0" applyFont="1" applyFill="1" applyBorder="1" applyAlignment="1" applyProtection="1">
      <alignment vertical="center" wrapText="1"/>
      <protection hidden="1"/>
    </xf>
    <xf numFmtId="0" fontId="73" fillId="50" borderId="25" xfId="0" applyNumberFormat="1" applyFont="1" applyFill="1" applyBorder="1" applyAlignment="1" applyProtection="1">
      <alignment horizontal="center" vertical="center" wrapText="1"/>
      <protection hidden="1"/>
    </xf>
    <xf numFmtId="0" fontId="74" fillId="0" borderId="19" xfId="0" applyFont="1" applyFill="1" applyBorder="1" applyAlignment="1" applyProtection="1">
      <alignment horizontal="center" vertical="center"/>
      <protection hidden="1"/>
    </xf>
    <xf numFmtId="0" fontId="74" fillId="0" borderId="19" xfId="1767" applyFont="1" applyFill="1" applyBorder="1" applyAlignment="1" applyProtection="1">
      <alignment horizontal="left" vertical="center" wrapText="1"/>
      <protection hidden="1"/>
    </xf>
    <xf numFmtId="0" fontId="74" fillId="0" borderId="19" xfId="0" applyNumberFormat="1" applyFont="1" applyFill="1" applyBorder="1" applyAlignment="1" applyProtection="1">
      <alignment horizontal="center" vertical="center"/>
      <protection hidden="1"/>
    </xf>
    <xf numFmtId="2" fontId="74" fillId="0" borderId="19" xfId="0" applyNumberFormat="1" applyFont="1" applyFill="1" applyBorder="1" applyAlignment="1" applyProtection="1">
      <alignment horizontal="center" vertical="center"/>
      <protection hidden="1"/>
    </xf>
    <xf numFmtId="2" fontId="74" fillId="0" borderId="19" xfId="0" applyNumberFormat="1" applyFont="1" applyFill="1" applyBorder="1" applyAlignment="1">
      <alignment horizontal="right" vertical="center"/>
    </xf>
    <xf numFmtId="0" fontId="74" fillId="0" borderId="3" xfId="0" applyFont="1" applyFill="1" applyBorder="1" applyAlignment="1" applyProtection="1">
      <alignment horizontal="center" vertical="center"/>
      <protection hidden="1"/>
    </xf>
    <xf numFmtId="0" fontId="74" fillId="0" borderId="3" xfId="1767" applyFont="1" applyFill="1" applyBorder="1" applyAlignment="1" applyProtection="1">
      <alignment horizontal="left" vertical="center" wrapText="1"/>
      <protection hidden="1"/>
    </xf>
    <xf numFmtId="0" fontId="74" fillId="0" borderId="3" xfId="0" applyNumberFormat="1" applyFont="1" applyFill="1" applyBorder="1" applyAlignment="1" applyProtection="1">
      <alignment horizontal="center" vertical="center"/>
      <protection hidden="1"/>
    </xf>
    <xf numFmtId="2" fontId="74" fillId="0" borderId="3" xfId="0" applyNumberFormat="1" applyFont="1" applyFill="1" applyBorder="1" applyAlignment="1" applyProtection="1">
      <alignment horizontal="center" vertical="center"/>
      <protection hidden="1"/>
    </xf>
    <xf numFmtId="2" fontId="74" fillId="0" borderId="3" xfId="0" applyNumberFormat="1" applyFont="1" applyFill="1" applyBorder="1" applyAlignment="1">
      <alignment horizontal="right" vertical="center"/>
    </xf>
    <xf numFmtId="2" fontId="73" fillId="0" borderId="3" xfId="0" applyNumberFormat="1" applyFont="1" applyFill="1" applyBorder="1" applyAlignment="1">
      <alignment horizontal="right" vertical="center"/>
    </xf>
    <xf numFmtId="0" fontId="74" fillId="0" borderId="3" xfId="0" applyFont="1" applyFill="1" applyBorder="1" applyAlignment="1" applyProtection="1">
      <alignment vertical="center" wrapText="1"/>
      <protection hidden="1"/>
    </xf>
    <xf numFmtId="0" fontId="74" fillId="0" borderId="24" xfId="0" applyFont="1" applyFill="1" applyBorder="1" applyAlignment="1" applyProtection="1">
      <alignment horizontal="center" vertical="center"/>
      <protection hidden="1"/>
    </xf>
    <xf numFmtId="0" fontId="73" fillId="0" borderId="25" xfId="0" applyFont="1" applyFill="1" applyBorder="1" applyAlignment="1" applyProtection="1">
      <alignment vertical="center" wrapText="1"/>
      <protection hidden="1"/>
    </xf>
    <xf numFmtId="0" fontId="73" fillId="0" borderId="25" xfId="0" applyNumberFormat="1" applyFont="1" applyFill="1" applyBorder="1" applyAlignment="1" applyProtection="1">
      <alignment horizontal="center" vertical="center" wrapText="1"/>
      <protection hidden="1"/>
    </xf>
    <xf numFmtId="2" fontId="73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73" fillId="0" borderId="20" xfId="0" applyNumberFormat="1" applyFont="1" applyFill="1" applyBorder="1" applyAlignment="1">
      <alignment horizontal="right" vertical="center"/>
    </xf>
    <xf numFmtId="2" fontId="73" fillId="0" borderId="18" xfId="0" applyNumberFormat="1" applyFont="1" applyFill="1" applyBorder="1" applyAlignment="1">
      <alignment horizontal="right" vertical="center"/>
    </xf>
    <xf numFmtId="0" fontId="73" fillId="0" borderId="23" xfId="0" applyNumberFormat="1" applyFont="1" applyFill="1" applyBorder="1" applyAlignment="1">
      <alignment horizontal="right" vertical="center" wrapText="1"/>
    </xf>
    <xf numFmtId="2" fontId="73" fillId="0" borderId="28" xfId="0" applyNumberFormat="1" applyFont="1" applyFill="1" applyBorder="1" applyAlignment="1">
      <alignment horizontal="right" vertical="center"/>
    </xf>
    <xf numFmtId="0" fontId="74" fillId="0" borderId="16" xfId="0" applyFont="1" applyFill="1" applyBorder="1" applyAlignment="1" applyProtection="1">
      <alignment horizontal="center" vertical="center"/>
      <protection hidden="1"/>
    </xf>
    <xf numFmtId="0" fontId="73" fillId="0" borderId="5" xfId="0" applyFont="1" applyFill="1" applyBorder="1" applyAlignment="1" applyProtection="1">
      <alignment vertical="center" wrapText="1"/>
      <protection hidden="1"/>
    </xf>
    <xf numFmtId="0" fontId="73" fillId="0" borderId="5" xfId="0" applyNumberFormat="1" applyFont="1" applyFill="1" applyBorder="1" applyAlignment="1" applyProtection="1">
      <alignment horizontal="center" vertical="center" wrapText="1"/>
      <protection hidden="1"/>
    </xf>
    <xf numFmtId="2" fontId="73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73" fillId="0" borderId="17" xfId="0" applyNumberFormat="1" applyFont="1" applyFill="1" applyBorder="1" applyAlignment="1">
      <alignment horizontal="right" vertical="center"/>
    </xf>
    <xf numFmtId="0" fontId="73" fillId="0" borderId="27" xfId="0" applyNumberFormat="1" applyFont="1" applyFill="1" applyBorder="1" applyAlignment="1">
      <alignment horizontal="right" vertical="center" wrapText="1"/>
    </xf>
    <xf numFmtId="2" fontId="73" fillId="0" borderId="19" xfId="0" applyNumberFormat="1" applyFont="1" applyFill="1" applyBorder="1" applyAlignment="1">
      <alignment horizontal="right" vertical="center"/>
    </xf>
    <xf numFmtId="2" fontId="73" fillId="50" borderId="18" xfId="0" applyNumberFormat="1" applyFont="1" applyFill="1" applyBorder="1" applyAlignment="1">
      <alignment horizontal="right" vertical="center"/>
    </xf>
    <xf numFmtId="0" fontId="75" fillId="0" borderId="16" xfId="0" applyFont="1" applyFill="1" applyBorder="1" applyAlignment="1">
      <alignment vertical="center" wrapText="1"/>
    </xf>
    <xf numFmtId="0" fontId="75" fillId="0" borderId="5" xfId="0" applyFont="1" applyFill="1" applyBorder="1" applyAlignment="1">
      <alignment vertical="center" wrapText="1"/>
    </xf>
    <xf numFmtId="0" fontId="75" fillId="0" borderId="5" xfId="0" applyNumberFormat="1" applyFont="1" applyFill="1" applyBorder="1" applyAlignment="1">
      <alignment horizontal="center" vertical="center" wrapText="1"/>
    </xf>
    <xf numFmtId="184" fontId="75" fillId="0" borderId="5" xfId="0" applyNumberFormat="1" applyFont="1" applyFill="1" applyBorder="1" applyAlignment="1">
      <alignment horizontal="center" vertical="center" wrapText="1"/>
    </xf>
    <xf numFmtId="184" fontId="75" fillId="0" borderId="17" xfId="0" applyNumberFormat="1" applyFont="1" applyFill="1" applyBorder="1" applyAlignment="1">
      <alignment horizontal="right" vertical="center"/>
    </xf>
    <xf numFmtId="2" fontId="75" fillId="0" borderId="3" xfId="0" applyNumberFormat="1" applyFont="1" applyFill="1" applyBorder="1" applyAlignment="1">
      <alignment horizontal="right" vertical="center" wrapText="1"/>
    </xf>
    <xf numFmtId="2" fontId="75" fillId="0" borderId="17" xfId="0" applyNumberFormat="1" applyFont="1" applyFill="1" applyBorder="1" applyAlignment="1">
      <alignment horizontal="right" vertical="center"/>
    </xf>
    <xf numFmtId="2" fontId="75" fillId="0" borderId="0" xfId="0" applyNumberFormat="1" applyFont="1" applyFill="1" applyBorder="1" applyAlignment="1">
      <alignment horizontal="right" vertical="center"/>
    </xf>
    <xf numFmtId="2" fontId="73" fillId="0" borderId="0" xfId="0" applyNumberFormat="1" applyFont="1" applyFill="1" applyBorder="1" applyAlignment="1">
      <alignment horizontal="right" vertical="center" wrapText="1"/>
    </xf>
    <xf numFmtId="0" fontId="74" fillId="0" borderId="0" xfId="0" applyNumberFormat="1" applyFont="1" applyFill="1" applyAlignment="1">
      <alignment horizontal="center" vertical="center"/>
    </xf>
    <xf numFmtId="2" fontId="74" fillId="0" borderId="0" xfId="0" applyNumberFormat="1" applyFont="1" applyFill="1" applyAlignment="1">
      <alignment horizontal="center" vertical="center"/>
    </xf>
    <xf numFmtId="0" fontId="74" fillId="0" borderId="0" xfId="0" applyFont="1" applyFill="1" applyAlignment="1">
      <alignment horizontal="right" vertical="center"/>
    </xf>
    <xf numFmtId="2" fontId="74" fillId="0" borderId="0" xfId="0" applyNumberFormat="1" applyFont="1" applyFill="1" applyAlignment="1">
      <alignment horizontal="right" vertical="center"/>
    </xf>
    <xf numFmtId="0" fontId="73" fillId="0" borderId="0" xfId="0" applyFont="1" applyFill="1" applyAlignment="1">
      <alignment vertical="center"/>
    </xf>
    <xf numFmtId="0" fontId="74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73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74" fillId="0" borderId="28" xfId="0" applyNumberFormat="1" applyFont="1" applyFill="1" applyBorder="1" applyAlignment="1" applyProtection="1">
      <alignment horizontal="center" vertical="center" wrapText="1"/>
      <protection hidden="1"/>
    </xf>
    <xf numFmtId="16" fontId="74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74" fillId="0" borderId="0" xfId="0" applyFont="1" applyFill="1" applyAlignment="1">
      <alignment horizontal="center" vertical="center"/>
    </xf>
    <xf numFmtId="0" fontId="75" fillId="0" borderId="28" xfId="0" applyNumberFormat="1" applyFont="1" applyFill="1" applyBorder="1" applyAlignment="1">
      <alignment horizontal="center" vertical="center" wrapText="1"/>
    </xf>
    <xf numFmtId="0" fontId="74" fillId="50" borderId="3" xfId="0" applyNumberFormat="1" applyFont="1" applyFill="1" applyBorder="1" applyAlignment="1" applyProtection="1">
      <alignment horizontal="center" vertical="center" wrapText="1"/>
      <protection hidden="1"/>
    </xf>
    <xf numFmtId="2" fontId="73" fillId="50" borderId="3" xfId="0" applyNumberFormat="1" applyFont="1" applyFill="1" applyBorder="1" applyAlignment="1" applyProtection="1">
      <alignment horizontal="center" vertical="center" wrapText="1"/>
      <protection hidden="1"/>
    </xf>
    <xf numFmtId="2" fontId="74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74" fillId="50" borderId="5" xfId="0" applyFont="1" applyFill="1" applyBorder="1" applyAlignment="1">
      <alignment horizontal="right" vertical="center"/>
    </xf>
    <xf numFmtId="2" fontId="74" fillId="50" borderId="5" xfId="0" applyNumberFormat="1" applyFont="1" applyFill="1" applyBorder="1" applyAlignment="1">
      <alignment horizontal="right" vertical="center"/>
    </xf>
    <xf numFmtId="2" fontId="74" fillId="50" borderId="17" xfId="0" applyNumberFormat="1" applyFont="1" applyFill="1" applyBorder="1" applyAlignment="1">
      <alignment horizontal="right" vertical="center"/>
    </xf>
    <xf numFmtId="2" fontId="74" fillId="51" borderId="19" xfId="0" applyNumberFormat="1" applyFont="1" applyFill="1" applyBorder="1" applyAlignment="1" applyProtection="1">
      <alignment horizontal="center" vertical="center"/>
      <protection hidden="1"/>
    </xf>
    <xf numFmtId="0" fontId="73" fillId="51" borderId="16" xfId="0" applyFont="1" applyFill="1" applyBorder="1" applyAlignment="1" applyProtection="1">
      <alignment horizontal="left" vertical="center"/>
      <protection hidden="1"/>
    </xf>
    <xf numFmtId="0" fontId="73" fillId="51" borderId="5" xfId="0" applyFont="1" applyFill="1" applyBorder="1" applyAlignment="1" applyProtection="1">
      <alignment vertical="center" wrapText="1"/>
      <protection hidden="1"/>
    </xf>
    <xf numFmtId="0" fontId="73" fillId="51" borderId="5" xfId="0" applyNumberFormat="1" applyFont="1" applyFill="1" applyBorder="1" applyAlignment="1" applyProtection="1">
      <alignment horizontal="center" vertical="center" wrapText="1"/>
      <protection hidden="1"/>
    </xf>
    <xf numFmtId="2" fontId="73" fillId="51" borderId="5" xfId="0" applyNumberFormat="1" applyFont="1" applyFill="1" applyBorder="1" applyAlignment="1" applyProtection="1">
      <alignment horizontal="center" vertical="center" wrapText="1"/>
      <protection hidden="1"/>
    </xf>
    <xf numFmtId="0" fontId="74" fillId="51" borderId="22" xfId="0" applyFont="1" applyFill="1" applyBorder="1" applyAlignment="1">
      <alignment horizontal="right" vertical="center"/>
    </xf>
    <xf numFmtId="2" fontId="74" fillId="51" borderId="22" xfId="0" applyNumberFormat="1" applyFont="1" applyFill="1" applyBorder="1" applyAlignment="1">
      <alignment horizontal="right" vertical="center"/>
    </xf>
    <xf numFmtId="2" fontId="74" fillId="51" borderId="27" xfId="0" applyNumberFormat="1" applyFont="1" applyFill="1" applyBorder="1" applyAlignment="1">
      <alignment horizontal="right" vertical="center"/>
    </xf>
    <xf numFmtId="0" fontId="74" fillId="51" borderId="5" xfId="0" applyFont="1" applyFill="1" applyBorder="1" applyAlignment="1">
      <alignment horizontal="right" vertical="center"/>
    </xf>
    <xf numFmtId="2" fontId="74" fillId="51" borderId="5" xfId="0" applyNumberFormat="1" applyFont="1" applyFill="1" applyBorder="1" applyAlignment="1">
      <alignment horizontal="right" vertical="center"/>
    </xf>
    <xf numFmtId="2" fontId="74" fillId="51" borderId="17" xfId="0" applyNumberFormat="1" applyFont="1" applyFill="1" applyBorder="1" applyAlignment="1">
      <alignment horizontal="right" vertical="center"/>
    </xf>
    <xf numFmtId="0" fontId="73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75" fillId="0" borderId="19" xfId="0" applyNumberFormat="1" applyFont="1" applyFill="1" applyBorder="1" applyAlignment="1">
      <alignment horizontal="center" vertical="center" wrapText="1"/>
    </xf>
    <xf numFmtId="0" fontId="74" fillId="0" borderId="0" xfId="0" applyFont="1" applyFill="1" applyBorder="1" applyAlignment="1" applyProtection="1">
      <alignment vertical="center"/>
      <protection hidden="1"/>
    </xf>
    <xf numFmtId="0" fontId="74" fillId="0" borderId="0" xfId="0" applyFont="1" applyFill="1" applyBorder="1" applyAlignment="1" applyProtection="1">
      <alignment vertical="center" wrapText="1"/>
      <protection hidden="1"/>
    </xf>
    <xf numFmtId="0" fontId="74" fillId="0" borderId="0" xfId="0" applyFont="1" applyFill="1" applyBorder="1" applyAlignment="1" applyProtection="1">
      <alignment horizontal="center" vertical="center" wrapText="1"/>
      <protection hidden="1"/>
    </xf>
    <xf numFmtId="0" fontId="74" fillId="0" borderId="0" xfId="0" applyFont="1" applyFill="1" applyBorder="1" applyAlignment="1" applyProtection="1">
      <alignment horizontal="right" vertical="center" wrapText="1"/>
      <protection hidden="1"/>
    </xf>
    <xf numFmtId="2" fontId="74" fillId="0" borderId="0" xfId="0" applyNumberFormat="1" applyFont="1" applyFill="1" applyBorder="1" applyAlignment="1" applyProtection="1">
      <alignment horizontal="right" vertical="center" wrapText="1"/>
      <protection hidden="1"/>
    </xf>
    <xf numFmtId="0" fontId="74" fillId="0" borderId="0" xfId="0" applyNumberFormat="1" applyFont="1" applyFill="1" applyBorder="1" applyAlignment="1" applyProtection="1">
      <alignment horizontal="center" vertical="center"/>
      <protection hidden="1"/>
    </xf>
    <xf numFmtId="0" fontId="74" fillId="0" borderId="0" xfId="0" applyFont="1" applyFill="1" applyBorder="1" applyAlignment="1" applyProtection="1">
      <alignment horizontal="center" vertical="center"/>
      <protection hidden="1"/>
    </xf>
    <xf numFmtId="0" fontId="74" fillId="0" borderId="0" xfId="0" applyFont="1" applyFill="1" applyBorder="1" applyAlignment="1" applyProtection="1">
      <alignment horizontal="right" vertical="center"/>
      <protection hidden="1"/>
    </xf>
    <xf numFmtId="2" fontId="74" fillId="0" borderId="0" xfId="0" applyNumberFormat="1" applyFont="1" applyFill="1" applyBorder="1" applyAlignment="1" applyProtection="1">
      <alignment horizontal="right" vertical="center"/>
      <protection hidden="1"/>
    </xf>
    <xf numFmtId="0" fontId="74" fillId="0" borderId="24" xfId="0" applyFont="1" applyFill="1" applyBorder="1" applyAlignment="1">
      <alignment vertical="center"/>
    </xf>
    <xf numFmtId="0" fontId="74" fillId="0" borderId="25" xfId="0" applyFont="1" applyFill="1" applyBorder="1" applyAlignment="1">
      <alignment vertical="center"/>
    </xf>
    <xf numFmtId="0" fontId="74" fillId="0" borderId="25" xfId="0" applyNumberFormat="1" applyFont="1" applyFill="1" applyBorder="1" applyAlignment="1">
      <alignment horizontal="center" vertical="center"/>
    </xf>
    <xf numFmtId="2" fontId="74" fillId="0" borderId="25" xfId="0" applyNumberFormat="1" applyFont="1" applyFill="1" applyBorder="1" applyAlignment="1">
      <alignment horizontal="center" vertical="center"/>
    </xf>
    <xf numFmtId="0" fontId="74" fillId="0" borderId="25" xfId="0" applyFont="1" applyFill="1" applyBorder="1" applyAlignment="1">
      <alignment horizontal="right" vertical="center"/>
    </xf>
    <xf numFmtId="2" fontId="74" fillId="0" borderId="25" xfId="0" applyNumberFormat="1" applyFont="1" applyFill="1" applyBorder="1" applyAlignment="1">
      <alignment horizontal="right" vertical="center"/>
    </xf>
    <xf numFmtId="2" fontId="74" fillId="0" borderId="20" xfId="0" applyNumberFormat="1" applyFont="1" applyFill="1" applyBorder="1" applyAlignment="1">
      <alignment horizontal="right" vertical="center"/>
    </xf>
    <xf numFmtId="0" fontId="74" fillId="0" borderId="26" xfId="0" applyFont="1" applyFill="1" applyBorder="1" applyAlignment="1" applyProtection="1">
      <alignment vertical="center"/>
      <protection hidden="1"/>
    </xf>
    <xf numFmtId="2" fontId="74" fillId="0" borderId="23" xfId="0" applyNumberFormat="1" applyFont="1" applyFill="1" applyBorder="1" applyAlignment="1" applyProtection="1">
      <alignment horizontal="right" vertical="center" wrapText="1"/>
      <protection hidden="1"/>
    </xf>
    <xf numFmtId="2" fontId="74" fillId="0" borderId="23" xfId="0" applyNumberFormat="1" applyFont="1" applyFill="1" applyBorder="1" applyAlignment="1" applyProtection="1">
      <alignment horizontal="right" vertical="center"/>
      <protection hidden="1"/>
    </xf>
    <xf numFmtId="0" fontId="73" fillId="0" borderId="26" xfId="0" applyFont="1" applyFill="1" applyBorder="1" applyAlignment="1" applyProtection="1">
      <alignment vertical="center"/>
      <protection hidden="1"/>
    </xf>
    <xf numFmtId="184" fontId="76" fillId="0" borderId="17" xfId="0" applyNumberFormat="1" applyFont="1" applyFill="1" applyBorder="1" applyAlignment="1">
      <alignment horizontal="right" vertical="center"/>
    </xf>
    <xf numFmtId="2" fontId="74" fillId="0" borderId="3" xfId="0" applyNumberFormat="1" applyFont="1" applyFill="1" applyBorder="1" applyAlignment="1">
      <alignment horizontal="right" vertical="center" wrapText="1"/>
    </xf>
    <xf numFmtId="0" fontId="73" fillId="50" borderId="3" xfId="0" applyNumberFormat="1" applyFont="1" applyFill="1" applyBorder="1" applyAlignment="1" applyProtection="1">
      <alignment horizontal="center" vertical="center" wrapText="1"/>
      <protection hidden="1"/>
    </xf>
    <xf numFmtId="2" fontId="74" fillId="51" borderId="3" xfId="0" applyNumberFormat="1" applyFont="1" applyFill="1" applyBorder="1" applyAlignment="1" applyProtection="1">
      <alignment horizontal="center" vertical="center" wrapText="1"/>
      <protection hidden="1"/>
    </xf>
    <xf numFmtId="0" fontId="74" fillId="51" borderId="3" xfId="0" applyNumberFormat="1" applyFont="1" applyFill="1" applyBorder="1" applyAlignment="1" applyProtection="1">
      <alignment horizontal="center" vertical="center" wrapText="1"/>
      <protection hidden="1"/>
    </xf>
    <xf numFmtId="2" fontId="74" fillId="0" borderId="17" xfId="0" applyNumberFormat="1" applyFont="1" applyFill="1" applyBorder="1" applyAlignment="1">
      <alignment horizontal="right" vertical="center" wrapText="1"/>
    </xf>
    <xf numFmtId="0" fontId="75" fillId="0" borderId="3" xfId="0" applyNumberFormat="1" applyFont="1" applyFill="1" applyBorder="1" applyAlignment="1">
      <alignment horizontal="center" vertical="center" wrapText="1"/>
    </xf>
    <xf numFmtId="184" fontId="75" fillId="0" borderId="3" xfId="0" applyNumberFormat="1" applyFont="1" applyFill="1" applyBorder="1" applyAlignment="1">
      <alignment horizontal="center" vertical="center" wrapText="1"/>
    </xf>
    <xf numFmtId="184" fontId="76" fillId="0" borderId="3" xfId="0" applyNumberFormat="1" applyFont="1" applyFill="1" applyBorder="1" applyAlignment="1">
      <alignment horizontal="right" vertical="center"/>
    </xf>
    <xf numFmtId="2" fontId="74" fillId="0" borderId="17" xfId="0" applyNumberFormat="1" applyFont="1" applyFill="1" applyBorder="1" applyAlignment="1">
      <alignment horizontal="center" vertical="center" wrapText="1"/>
    </xf>
    <xf numFmtId="0" fontId="75" fillId="0" borderId="22" xfId="0" applyFont="1" applyFill="1" applyBorder="1" applyAlignment="1">
      <alignment horizontal="center" vertical="center" wrapText="1"/>
    </xf>
    <xf numFmtId="0" fontId="75" fillId="52" borderId="22" xfId="0" applyFont="1" applyFill="1" applyBorder="1" applyAlignment="1">
      <alignment vertical="center" wrapText="1"/>
    </xf>
    <xf numFmtId="0" fontId="73" fillId="51" borderId="5" xfId="0" applyFont="1" applyFill="1" applyBorder="1" applyAlignment="1" applyProtection="1">
      <alignment horizontal="center" vertical="center" wrapText="1"/>
      <protection hidden="1"/>
    </xf>
    <xf numFmtId="0" fontId="76" fillId="0" borderId="5" xfId="0" applyFont="1" applyFill="1" applyBorder="1" applyAlignment="1">
      <alignment vertical="center" wrapText="1"/>
    </xf>
    <xf numFmtId="0" fontId="76" fillId="0" borderId="3" xfId="0" applyNumberFormat="1" applyFont="1" applyFill="1" applyBorder="1" applyAlignment="1">
      <alignment horizontal="center" vertical="center" wrapText="1"/>
    </xf>
    <xf numFmtId="184" fontId="76" fillId="0" borderId="3" xfId="0" applyNumberFormat="1" applyFont="1" applyFill="1" applyBorder="1" applyAlignment="1">
      <alignment horizontal="center" vertical="center" wrapText="1"/>
    </xf>
    <xf numFmtId="0" fontId="76" fillId="0" borderId="16" xfId="0" applyFont="1" applyFill="1" applyBorder="1" applyAlignment="1">
      <alignment horizontal="center" vertical="center" wrapText="1"/>
    </xf>
    <xf numFmtId="0" fontId="76" fillId="0" borderId="3" xfId="0" applyNumberFormat="1" applyFont="1" applyFill="1" applyBorder="1" applyAlignment="1">
      <alignment horizontal="right" vertical="center" wrapText="1"/>
    </xf>
    <xf numFmtId="0" fontId="74" fillId="0" borderId="17" xfId="0" applyNumberFormat="1" applyFont="1" applyFill="1" applyBorder="1" applyAlignment="1">
      <alignment horizontal="right" vertical="center"/>
    </xf>
    <xf numFmtId="0" fontId="74" fillId="0" borderId="27" xfId="0" applyNumberFormat="1" applyFont="1" applyFill="1" applyBorder="1" applyAlignment="1">
      <alignment horizontal="right" vertical="center" wrapText="1"/>
    </xf>
    <xf numFmtId="0" fontId="76" fillId="0" borderId="5" xfId="0" applyFont="1" applyFill="1" applyBorder="1" applyAlignment="1">
      <alignment horizontal="left" vertical="center" wrapText="1"/>
    </xf>
    <xf numFmtId="184" fontId="76" fillId="0" borderId="3" xfId="0" applyNumberFormat="1" applyFont="1" applyFill="1" applyBorder="1" applyAlignment="1">
      <alignment horizontal="center" vertical="center"/>
    </xf>
    <xf numFmtId="2" fontId="74" fillId="0" borderId="3" xfId="0" applyNumberFormat="1" applyFont="1" applyFill="1" applyBorder="1" applyAlignment="1">
      <alignment horizontal="center" vertical="center" wrapText="1"/>
    </xf>
    <xf numFmtId="184" fontId="76" fillId="52" borderId="3" xfId="0" applyNumberFormat="1" applyFont="1" applyFill="1" applyBorder="1" applyAlignment="1">
      <alignment horizontal="center" vertical="center"/>
    </xf>
    <xf numFmtId="2" fontId="74" fillId="52" borderId="17" xfId="0" applyNumberFormat="1" applyFont="1" applyFill="1" applyBorder="1" applyAlignment="1">
      <alignment horizontal="center" vertical="center" wrapText="1"/>
    </xf>
    <xf numFmtId="2" fontId="74" fillId="52" borderId="3" xfId="0" applyNumberFormat="1" applyFont="1" applyFill="1" applyBorder="1" applyAlignment="1">
      <alignment horizontal="center" vertical="center" wrapText="1"/>
    </xf>
    <xf numFmtId="0" fontId="75" fillId="53" borderId="16" xfId="0" applyFont="1" applyFill="1" applyBorder="1" applyAlignment="1">
      <alignment vertical="center" wrapText="1"/>
    </xf>
    <xf numFmtId="0" fontId="75" fillId="53" borderId="5" xfId="0" applyFont="1" applyFill="1" applyBorder="1" applyAlignment="1">
      <alignment vertical="center" wrapText="1"/>
    </xf>
    <xf numFmtId="0" fontId="75" fillId="53" borderId="5" xfId="0" applyNumberFormat="1" applyFont="1" applyFill="1" applyBorder="1" applyAlignment="1">
      <alignment horizontal="center" vertical="center" wrapText="1"/>
    </xf>
    <xf numFmtId="184" fontId="75" fillId="53" borderId="5" xfId="0" applyNumberFormat="1" applyFont="1" applyFill="1" applyBorder="1" applyAlignment="1">
      <alignment horizontal="center" vertical="center" wrapText="1"/>
    </xf>
    <xf numFmtId="184" fontId="75" fillId="53" borderId="17" xfId="0" applyNumberFormat="1" applyFont="1" applyFill="1" applyBorder="1" applyAlignment="1">
      <alignment horizontal="right" vertical="center"/>
    </xf>
    <xf numFmtId="2" fontId="73" fillId="53" borderId="3" xfId="0" applyNumberFormat="1" applyFont="1" applyFill="1" applyBorder="1" applyAlignment="1">
      <alignment horizontal="right" vertical="center" wrapText="1"/>
    </xf>
    <xf numFmtId="184" fontId="76" fillId="53" borderId="17" xfId="0" applyNumberFormat="1" applyFont="1" applyFill="1" applyBorder="1" applyAlignment="1">
      <alignment horizontal="right" vertical="center"/>
    </xf>
    <xf numFmtId="2" fontId="74" fillId="53" borderId="3" xfId="0" applyNumberFormat="1" applyFont="1" applyFill="1" applyBorder="1" applyAlignment="1">
      <alignment horizontal="right" vertical="center" wrapText="1"/>
    </xf>
    <xf numFmtId="0" fontId="0" fillId="0" borderId="16" xfId="0" applyNumberFormat="1" applyFont="1" applyBorder="1" applyAlignment="1">
      <alignment horizontal="right" vertical="top"/>
    </xf>
    <xf numFmtId="1" fontId="0" fillId="0" borderId="5" xfId="0" applyNumberFormat="1" applyFont="1" applyBorder="1" applyAlignment="1">
      <alignment horizontal="right" vertical="top"/>
    </xf>
    <xf numFmtId="0" fontId="0" fillId="0" borderId="24" xfId="0" applyNumberFormat="1" applyFont="1" applyBorder="1" applyAlignment="1">
      <alignment horizontal="right" vertical="top"/>
    </xf>
    <xf numFmtId="1" fontId="0" fillId="0" borderId="25" xfId="0" applyNumberFormat="1" applyFont="1" applyBorder="1" applyAlignment="1">
      <alignment horizontal="right" vertical="top"/>
    </xf>
    <xf numFmtId="2" fontId="73" fillId="0" borderId="0" xfId="0" applyNumberFormat="1" applyFont="1" applyFill="1" applyBorder="1" applyAlignment="1">
      <alignment horizontal="left" vertical="center" wrapText="1"/>
    </xf>
    <xf numFmtId="0" fontId="73" fillId="50" borderId="25" xfId="0" applyFont="1" applyFill="1" applyBorder="1" applyAlignment="1">
      <alignment horizontal="center" vertical="center"/>
    </xf>
    <xf numFmtId="0" fontId="73" fillId="0" borderId="19" xfId="0" applyFont="1" applyFill="1" applyBorder="1" applyAlignment="1" applyProtection="1">
      <alignment horizontal="center" vertical="center"/>
      <protection hidden="1"/>
    </xf>
    <xf numFmtId="184" fontId="73" fillId="50" borderId="0" xfId="0" applyNumberFormat="1" applyFont="1" applyFill="1" applyBorder="1" applyAlignment="1" applyProtection="1">
      <alignment horizontal="right" vertical="center"/>
      <protection hidden="1"/>
    </xf>
    <xf numFmtId="184" fontId="74" fillId="0" borderId="0" xfId="0" applyNumberFormat="1" applyFont="1" applyFill="1" applyBorder="1" applyAlignment="1" applyProtection="1">
      <alignment horizontal="right" vertical="center"/>
      <protection hidden="1"/>
    </xf>
    <xf numFmtId="0" fontId="73" fillId="0" borderId="0" xfId="0" applyFont="1" applyFill="1" applyBorder="1" applyAlignment="1">
      <alignment horizontal="left" vertical="center" wrapText="1"/>
    </xf>
    <xf numFmtId="0" fontId="73" fillId="54" borderId="24" xfId="0" applyFont="1" applyFill="1" applyBorder="1" applyAlignment="1">
      <alignment horizontal="right" vertical="center"/>
    </xf>
    <xf numFmtId="0" fontId="73" fillId="54" borderId="25" xfId="0" applyFont="1" applyFill="1" applyBorder="1" applyAlignment="1">
      <alignment horizontal="right" vertical="center"/>
    </xf>
    <xf numFmtId="0" fontId="73" fillId="54" borderId="20" xfId="0" applyFont="1" applyFill="1" applyBorder="1" applyAlignment="1">
      <alignment horizontal="right" vertical="center"/>
    </xf>
    <xf numFmtId="0" fontId="73" fillId="54" borderId="5" xfId="0" applyFont="1" applyFill="1" applyBorder="1" applyAlignment="1">
      <alignment horizontal="center" vertical="center"/>
    </xf>
    <xf numFmtId="0" fontId="73" fillId="54" borderId="16" xfId="0" applyFont="1" applyFill="1" applyBorder="1" applyAlignment="1">
      <alignment horizontal="right" vertical="center"/>
    </xf>
    <xf numFmtId="0" fontId="73" fillId="54" borderId="5" xfId="0" applyFont="1" applyFill="1" applyBorder="1" applyAlignment="1">
      <alignment horizontal="right" vertical="center"/>
    </xf>
    <xf numFmtId="0" fontId="73" fillId="54" borderId="17" xfId="0" applyFont="1" applyFill="1" applyBorder="1" applyAlignment="1">
      <alignment horizontal="right" vertical="center"/>
    </xf>
  </cellXfs>
  <cellStyles count="2163">
    <cellStyle name=" 1" xfId="1" xr:uid="{00000000-0005-0000-0000-000000000000}"/>
    <cellStyle name=" 1 2" xfId="2" xr:uid="{00000000-0005-0000-0000-000001000000}"/>
    <cellStyle name=" 1 2 2" xfId="3" xr:uid="{00000000-0005-0000-0000-000002000000}"/>
    <cellStyle name=" 1 2 2 2" xfId="4" xr:uid="{00000000-0005-0000-0000-000003000000}"/>
    <cellStyle name=" 1 3" xfId="5" xr:uid="{00000000-0005-0000-0000-000004000000}"/>
    <cellStyle name=" 1 4" xfId="6" xr:uid="{00000000-0005-0000-0000-000005000000}"/>
    <cellStyle name=" 1 5" xfId="7" xr:uid="{00000000-0005-0000-0000-000006000000}"/>
    <cellStyle name=" 1 6" xfId="8" xr:uid="{00000000-0005-0000-0000-000007000000}"/>
    <cellStyle name="_x000d__x000a_JournalTemplate=C:\COMFO\CTALK\JOURSTD.TPL_x000d__x000a_LbStateAddress=3 3 0 251 1 89 2 311_x000d__x000a_LbStateJou" xfId="9" xr:uid="{00000000-0005-0000-0000-000008000000}"/>
    <cellStyle name="_x000d__x000a_JournalTemplate=C:\COMFO\CTALK\JOURSTD.TPL_x000d__x000a_LbStateAddress=3 3 0 251 1 89 2 311_x000d__x000a_LbStateJou 2" xfId="10" xr:uid="{00000000-0005-0000-0000-000009000000}"/>
    <cellStyle name="_x000d__x000a_JournalTemplate=C:\COMFO\CTALK\JOURSTD.TPL_x000d__x000a_LbStateAddress=3 3 0 251 1 89 2 311_x000d__x000a_LbStateJou 3" xfId="11" xr:uid="{00000000-0005-0000-0000-00000A000000}"/>
    <cellStyle name="_Cover" xfId="12" xr:uid="{00000000-0005-0000-0000-00000B000000}"/>
    <cellStyle name="_Cover 10" xfId="13" xr:uid="{00000000-0005-0000-0000-00000C000000}"/>
    <cellStyle name="_Cover 11" xfId="14" xr:uid="{00000000-0005-0000-0000-00000D000000}"/>
    <cellStyle name="_Cover 12" xfId="15" xr:uid="{00000000-0005-0000-0000-00000E000000}"/>
    <cellStyle name="_Cover 2" xfId="16" xr:uid="{00000000-0005-0000-0000-00000F000000}"/>
    <cellStyle name="_Cover 3" xfId="17" xr:uid="{00000000-0005-0000-0000-000010000000}"/>
    <cellStyle name="_Cover 4" xfId="18" xr:uid="{00000000-0005-0000-0000-000011000000}"/>
    <cellStyle name="_Cover 5" xfId="19" xr:uid="{00000000-0005-0000-0000-000012000000}"/>
    <cellStyle name="_Cover 6" xfId="20" xr:uid="{00000000-0005-0000-0000-000013000000}"/>
    <cellStyle name="_Cover 7" xfId="21" xr:uid="{00000000-0005-0000-0000-000014000000}"/>
    <cellStyle name="_Cover 8" xfId="22" xr:uid="{00000000-0005-0000-0000-000015000000}"/>
    <cellStyle name="_Cover 9" xfId="23" xr:uid="{00000000-0005-0000-0000-000016000000}"/>
    <cellStyle name="_DCN" xfId="24" xr:uid="{00000000-0005-0000-0000-000017000000}"/>
    <cellStyle name="_DCN 10" xfId="25" xr:uid="{00000000-0005-0000-0000-000018000000}"/>
    <cellStyle name="_DCN 11" xfId="26" xr:uid="{00000000-0005-0000-0000-000019000000}"/>
    <cellStyle name="_DCN 12" xfId="27" xr:uid="{00000000-0005-0000-0000-00001A000000}"/>
    <cellStyle name="_DCN 2" xfId="28" xr:uid="{00000000-0005-0000-0000-00001B000000}"/>
    <cellStyle name="_DCN 3" xfId="29" xr:uid="{00000000-0005-0000-0000-00001C000000}"/>
    <cellStyle name="_DCN 4" xfId="30" xr:uid="{00000000-0005-0000-0000-00001D000000}"/>
    <cellStyle name="_DCN 5" xfId="31" xr:uid="{00000000-0005-0000-0000-00001E000000}"/>
    <cellStyle name="_DCN 6" xfId="32" xr:uid="{00000000-0005-0000-0000-00001F000000}"/>
    <cellStyle name="_DCN 7" xfId="33" xr:uid="{00000000-0005-0000-0000-000020000000}"/>
    <cellStyle name="_DCN 8" xfId="34" xr:uid="{00000000-0005-0000-0000-000021000000}"/>
    <cellStyle name="_DCN 9" xfId="35" xr:uid="{00000000-0005-0000-0000-000022000000}"/>
    <cellStyle name="_L2-Summary by Element" xfId="36" xr:uid="{00000000-0005-0000-0000-000023000000}"/>
    <cellStyle name="_L2-Summary by Element 10" xfId="37" xr:uid="{00000000-0005-0000-0000-000024000000}"/>
    <cellStyle name="_L2-Summary by Element 11" xfId="38" xr:uid="{00000000-0005-0000-0000-000025000000}"/>
    <cellStyle name="_L2-Summary by Element 12" xfId="39" xr:uid="{00000000-0005-0000-0000-000026000000}"/>
    <cellStyle name="_L2-Summary by Element 2" xfId="40" xr:uid="{00000000-0005-0000-0000-000027000000}"/>
    <cellStyle name="_L2-Summary by Element 3" xfId="41" xr:uid="{00000000-0005-0000-0000-000028000000}"/>
    <cellStyle name="_L2-Summary by Element 4" xfId="42" xr:uid="{00000000-0005-0000-0000-000029000000}"/>
    <cellStyle name="_L2-Summary by Element 5" xfId="43" xr:uid="{00000000-0005-0000-0000-00002A000000}"/>
    <cellStyle name="_L2-Summary by Element 6" xfId="44" xr:uid="{00000000-0005-0000-0000-00002B000000}"/>
    <cellStyle name="_L2-Summary by Element 7" xfId="45" xr:uid="{00000000-0005-0000-0000-00002C000000}"/>
    <cellStyle name="_L2-Summary by Element 8" xfId="46" xr:uid="{00000000-0005-0000-0000-00002D000000}"/>
    <cellStyle name="_L2-Summary by Element 9" xfId="47" xr:uid="{00000000-0005-0000-0000-00002E000000}"/>
    <cellStyle name="_POF07_Kavkaz_3G_Utran_07.03.2008 на подпись" xfId="48" xr:uid="{00000000-0005-0000-0000-00002F000000}"/>
    <cellStyle name="_POF07_Kavkaz_3G_Utran_07.03.2008 на подпись 10" xfId="49" xr:uid="{00000000-0005-0000-0000-000030000000}"/>
    <cellStyle name="_POF07_Kavkaz_3G_Utran_07.03.2008 на подпись 11" xfId="50" xr:uid="{00000000-0005-0000-0000-000031000000}"/>
    <cellStyle name="_POF07_Kavkaz_3G_Utran_07.03.2008 на подпись 12" xfId="51" xr:uid="{00000000-0005-0000-0000-000032000000}"/>
    <cellStyle name="_POF07_Kavkaz_3G_Utran_07.03.2008 на подпись 13" xfId="52" xr:uid="{00000000-0005-0000-0000-000033000000}"/>
    <cellStyle name="_POF07_Kavkaz_3G_Utran_07.03.2008 на подпись 14" xfId="53" xr:uid="{00000000-0005-0000-0000-000034000000}"/>
    <cellStyle name="_POF07_Kavkaz_3G_Utran_07.03.2008 на подпись 15" xfId="54" xr:uid="{00000000-0005-0000-0000-000035000000}"/>
    <cellStyle name="_POF07_Kavkaz_3G_Utran_07.03.2008 на подпись 16" xfId="55" xr:uid="{00000000-0005-0000-0000-000036000000}"/>
    <cellStyle name="_POF07_Kavkaz_3G_Utran_07.03.2008 на подпись 17" xfId="56" xr:uid="{00000000-0005-0000-0000-000037000000}"/>
    <cellStyle name="_POF07_Kavkaz_3G_Utran_07.03.2008 на подпись 18" xfId="57" xr:uid="{00000000-0005-0000-0000-000038000000}"/>
    <cellStyle name="_POF07_Kavkaz_3G_Utran_07.03.2008 на подпись 19" xfId="58" xr:uid="{00000000-0005-0000-0000-000039000000}"/>
    <cellStyle name="_POF07_Kavkaz_3G_Utran_07.03.2008 на подпись 2" xfId="59" xr:uid="{00000000-0005-0000-0000-00003A000000}"/>
    <cellStyle name="_POF07_Kavkaz_3G_Utran_07.03.2008 на подпись 2 2" xfId="60" xr:uid="{00000000-0005-0000-0000-00003B000000}"/>
    <cellStyle name="_POF07_Kavkaz_3G_Utran_07.03.2008 на подпись 2 2 2" xfId="61" xr:uid="{00000000-0005-0000-0000-00003C000000}"/>
    <cellStyle name="_POF07_Kavkaz_3G_Utran_07.03.2008 на подпись 2 2 2 2" xfId="62" xr:uid="{00000000-0005-0000-0000-00003D000000}"/>
    <cellStyle name="_POF07_Kavkaz_3G_Utran_07.03.2008 на подпись 20" xfId="63" xr:uid="{00000000-0005-0000-0000-00003E000000}"/>
    <cellStyle name="_POF07_Kavkaz_3G_Utran_07.03.2008 на подпись 21" xfId="64" xr:uid="{00000000-0005-0000-0000-00003F000000}"/>
    <cellStyle name="_POF07_Kavkaz_3G_Utran_07.03.2008 на подпись 22" xfId="65" xr:uid="{00000000-0005-0000-0000-000040000000}"/>
    <cellStyle name="_POF07_Kavkaz_3G_Utran_07.03.2008 на подпись 23" xfId="66" xr:uid="{00000000-0005-0000-0000-000041000000}"/>
    <cellStyle name="_POF07_Kavkaz_3G_Utran_07.03.2008 на подпись 24" xfId="67" xr:uid="{00000000-0005-0000-0000-000042000000}"/>
    <cellStyle name="_POF07_Kavkaz_3G_Utran_07.03.2008 на подпись 25" xfId="68" xr:uid="{00000000-0005-0000-0000-000043000000}"/>
    <cellStyle name="_POF07_Kavkaz_3G_Utran_07.03.2008 на подпись 26" xfId="69" xr:uid="{00000000-0005-0000-0000-000044000000}"/>
    <cellStyle name="_POF07_Kavkaz_3G_Utran_07.03.2008 на подпись 27" xfId="70" xr:uid="{00000000-0005-0000-0000-000045000000}"/>
    <cellStyle name="_POF07_Kavkaz_3G_Utran_07.03.2008 на подпись 28" xfId="71" xr:uid="{00000000-0005-0000-0000-000046000000}"/>
    <cellStyle name="_POF07_Kavkaz_3G_Utran_07.03.2008 на подпись 29" xfId="72" xr:uid="{00000000-0005-0000-0000-000047000000}"/>
    <cellStyle name="_POF07_Kavkaz_3G_Utran_07.03.2008 на подпись 3" xfId="73" xr:uid="{00000000-0005-0000-0000-000048000000}"/>
    <cellStyle name="_POF07_Kavkaz_3G_Utran_07.03.2008 на подпись 30" xfId="74" xr:uid="{00000000-0005-0000-0000-000049000000}"/>
    <cellStyle name="_POF07_Kavkaz_3G_Utran_07.03.2008 на подпись 31" xfId="75" xr:uid="{00000000-0005-0000-0000-00004A000000}"/>
    <cellStyle name="_POF07_Kavkaz_3G_Utran_07.03.2008 на подпись 32" xfId="76" xr:uid="{00000000-0005-0000-0000-00004B000000}"/>
    <cellStyle name="_POF07_Kavkaz_3G_Utran_07.03.2008 на подпись 33" xfId="77" xr:uid="{00000000-0005-0000-0000-00004C000000}"/>
    <cellStyle name="_POF07_Kavkaz_3G_Utran_07.03.2008 на подпись 34" xfId="78" xr:uid="{00000000-0005-0000-0000-00004D000000}"/>
    <cellStyle name="_POF07_Kavkaz_3G_Utran_07.03.2008 на подпись 35" xfId="79" xr:uid="{00000000-0005-0000-0000-00004E000000}"/>
    <cellStyle name="_POF07_Kavkaz_3G_Utran_07.03.2008 на подпись 36" xfId="80" xr:uid="{00000000-0005-0000-0000-00004F000000}"/>
    <cellStyle name="_POF07_Kavkaz_3G_Utran_07.03.2008 на подпись 37" xfId="81" xr:uid="{00000000-0005-0000-0000-000050000000}"/>
    <cellStyle name="_POF07_Kavkaz_3G_Utran_07.03.2008 на подпись 38" xfId="82" xr:uid="{00000000-0005-0000-0000-000051000000}"/>
    <cellStyle name="_POF07_Kavkaz_3G_Utran_07.03.2008 на подпись 39" xfId="83" xr:uid="{00000000-0005-0000-0000-000052000000}"/>
    <cellStyle name="_POF07_Kavkaz_3G_Utran_07.03.2008 на подпись 4" xfId="84" xr:uid="{00000000-0005-0000-0000-000053000000}"/>
    <cellStyle name="_POF07_Kavkaz_3G_Utran_07.03.2008 на подпись 40" xfId="85" xr:uid="{00000000-0005-0000-0000-000054000000}"/>
    <cellStyle name="_POF07_Kavkaz_3G_Utran_07.03.2008 на подпись 41" xfId="86" xr:uid="{00000000-0005-0000-0000-000055000000}"/>
    <cellStyle name="_POF07_Kavkaz_3G_Utran_07.03.2008 на подпись 42" xfId="87" xr:uid="{00000000-0005-0000-0000-000056000000}"/>
    <cellStyle name="_POF07_Kavkaz_3G_Utran_07.03.2008 на подпись 43" xfId="88" xr:uid="{00000000-0005-0000-0000-000057000000}"/>
    <cellStyle name="_POF07_Kavkaz_3G_Utran_07.03.2008 на подпись 44" xfId="89" xr:uid="{00000000-0005-0000-0000-000058000000}"/>
    <cellStyle name="_POF07_Kavkaz_3G_Utran_07.03.2008 на подпись 45" xfId="90" xr:uid="{00000000-0005-0000-0000-000059000000}"/>
    <cellStyle name="_POF07_Kavkaz_3G_Utran_07.03.2008 на подпись 46" xfId="91" xr:uid="{00000000-0005-0000-0000-00005A000000}"/>
    <cellStyle name="_POF07_Kavkaz_3G_Utran_07.03.2008 на подпись 47" xfId="92" xr:uid="{00000000-0005-0000-0000-00005B000000}"/>
    <cellStyle name="_POF07_Kavkaz_3G_Utran_07.03.2008 на подпись 48" xfId="93" xr:uid="{00000000-0005-0000-0000-00005C000000}"/>
    <cellStyle name="_POF07_Kavkaz_3G_Utran_07.03.2008 на подпись 49" xfId="94" xr:uid="{00000000-0005-0000-0000-00005D000000}"/>
    <cellStyle name="_POF07_Kavkaz_3G_Utran_07.03.2008 на подпись 5" xfId="95" xr:uid="{00000000-0005-0000-0000-00005E000000}"/>
    <cellStyle name="_POF07_Kavkaz_3G_Utran_07.03.2008 на подпись 50" xfId="96" xr:uid="{00000000-0005-0000-0000-00005F000000}"/>
    <cellStyle name="_POF07_Kavkaz_3G_Utran_07.03.2008 на подпись 51" xfId="97" xr:uid="{00000000-0005-0000-0000-000060000000}"/>
    <cellStyle name="_POF07_Kavkaz_3G_Utran_07.03.2008 на подпись 52" xfId="98" xr:uid="{00000000-0005-0000-0000-000061000000}"/>
    <cellStyle name="_POF07_Kavkaz_3G_Utran_07.03.2008 на подпись 53" xfId="99" xr:uid="{00000000-0005-0000-0000-000062000000}"/>
    <cellStyle name="_POF07_Kavkaz_3G_Utran_07.03.2008 на подпись 54" xfId="100" xr:uid="{00000000-0005-0000-0000-000063000000}"/>
    <cellStyle name="_POF07_Kavkaz_3G_Utran_07.03.2008 на подпись 55" xfId="101" xr:uid="{00000000-0005-0000-0000-000064000000}"/>
    <cellStyle name="_POF07_Kavkaz_3G_Utran_07.03.2008 на подпись 6" xfId="102" xr:uid="{00000000-0005-0000-0000-000065000000}"/>
    <cellStyle name="_POF07_Kavkaz_3G_Utran_07.03.2008 на подпись 7" xfId="103" xr:uid="{00000000-0005-0000-0000-000066000000}"/>
    <cellStyle name="_POF07_Kavkaz_3G_Utran_07.03.2008 на подпись 8" xfId="104" xr:uid="{00000000-0005-0000-0000-000067000000}"/>
    <cellStyle name="_POF07_Kavkaz_3G_Utran_07.03.2008 на подпись 9" xfId="105" xr:uid="{00000000-0005-0000-0000-000068000000}"/>
    <cellStyle name="0,0_x000d__x000a_NA_x000d__x000a_" xfId="106" xr:uid="{00000000-0005-0000-0000-000069000000}"/>
    <cellStyle name="0,0_x000d__x000a_NA_x000d__x000a_ 10" xfId="107" xr:uid="{00000000-0005-0000-0000-00006A000000}"/>
    <cellStyle name="0,0_x000d__x000a_NA_x000d__x000a_ 11" xfId="108" xr:uid="{00000000-0005-0000-0000-00006B000000}"/>
    <cellStyle name="0,0_x000d__x000a_NA_x000d__x000a_ 12" xfId="109" xr:uid="{00000000-0005-0000-0000-00006C000000}"/>
    <cellStyle name="0,0_x000d__x000a_NA_x000d__x000a_ 2" xfId="110" xr:uid="{00000000-0005-0000-0000-00006D000000}"/>
    <cellStyle name="0,0_x000d__x000a_NA_x000d__x000a_ 3" xfId="111" xr:uid="{00000000-0005-0000-0000-00006E000000}"/>
    <cellStyle name="0,0_x000d__x000a_NA_x000d__x000a_ 4" xfId="112" xr:uid="{00000000-0005-0000-0000-00006F000000}"/>
    <cellStyle name="0,0_x000d__x000a_NA_x000d__x000a_ 5" xfId="113" xr:uid="{00000000-0005-0000-0000-000070000000}"/>
    <cellStyle name="0,0_x000d__x000a_NA_x000d__x000a_ 6" xfId="114" xr:uid="{00000000-0005-0000-0000-000071000000}"/>
    <cellStyle name="0,0_x000d__x000a_NA_x000d__x000a_ 7" xfId="115" xr:uid="{00000000-0005-0000-0000-000072000000}"/>
    <cellStyle name="0,0_x000d__x000a_NA_x000d__x000a_ 8" xfId="116" xr:uid="{00000000-0005-0000-0000-000073000000}"/>
    <cellStyle name="0,0_x000d__x000a_NA_x000d__x000a_ 9" xfId="117" xr:uid="{00000000-0005-0000-0000-000074000000}"/>
    <cellStyle name="20% - Accent1" xfId="118" xr:uid="{00000000-0005-0000-0000-000075000000}"/>
    <cellStyle name="20% - Accent1 2" xfId="119" xr:uid="{00000000-0005-0000-0000-000076000000}"/>
    <cellStyle name="20% - Accent1 2 2" xfId="120" xr:uid="{00000000-0005-0000-0000-000077000000}"/>
    <cellStyle name="20% - Accent1 2 2 2" xfId="121" xr:uid="{00000000-0005-0000-0000-000078000000}"/>
    <cellStyle name="20% - Accent1 2 2 2 2" xfId="122" xr:uid="{00000000-0005-0000-0000-000079000000}"/>
    <cellStyle name="20% - Accent1 2 2 2 2 2" xfId="2003" xr:uid="{00000000-0005-0000-0000-00007A000000}"/>
    <cellStyle name="20% - Accent1 2 2 2 3" xfId="2004" xr:uid="{00000000-0005-0000-0000-00007B000000}"/>
    <cellStyle name="20% - Accent1 2 2 3" xfId="2005" xr:uid="{00000000-0005-0000-0000-00007C000000}"/>
    <cellStyle name="20% - Accent1 2 3" xfId="2006" xr:uid="{00000000-0005-0000-0000-00007D000000}"/>
    <cellStyle name="20% - Accent1 3" xfId="123" xr:uid="{00000000-0005-0000-0000-00007E000000}"/>
    <cellStyle name="20% - Accent1 3 2" xfId="2007" xr:uid="{00000000-0005-0000-0000-00007F000000}"/>
    <cellStyle name="20% - Accent1 4" xfId="124" xr:uid="{00000000-0005-0000-0000-000080000000}"/>
    <cellStyle name="20% - Accent1 4 2" xfId="2008" xr:uid="{00000000-0005-0000-0000-000081000000}"/>
    <cellStyle name="20% - Accent1 5" xfId="125" xr:uid="{00000000-0005-0000-0000-000082000000}"/>
    <cellStyle name="20% - Accent1 5 2" xfId="2009" xr:uid="{00000000-0005-0000-0000-000083000000}"/>
    <cellStyle name="20% - Accent1 6" xfId="126" xr:uid="{00000000-0005-0000-0000-000084000000}"/>
    <cellStyle name="20% - Accent1 6 2" xfId="2010" xr:uid="{00000000-0005-0000-0000-000085000000}"/>
    <cellStyle name="20% - Accent1 7" xfId="2011" xr:uid="{00000000-0005-0000-0000-000086000000}"/>
    <cellStyle name="20% - Accent2" xfId="127" xr:uid="{00000000-0005-0000-0000-000087000000}"/>
    <cellStyle name="20% - Accent2 2" xfId="128" xr:uid="{00000000-0005-0000-0000-000088000000}"/>
    <cellStyle name="20% - Accent2 2 2" xfId="129" xr:uid="{00000000-0005-0000-0000-000089000000}"/>
    <cellStyle name="20% - Accent2 2 2 2" xfId="130" xr:uid="{00000000-0005-0000-0000-00008A000000}"/>
    <cellStyle name="20% - Accent2 2 2 2 2" xfId="131" xr:uid="{00000000-0005-0000-0000-00008B000000}"/>
    <cellStyle name="20% - Accent2 2 2 2 2 2" xfId="2012" xr:uid="{00000000-0005-0000-0000-00008C000000}"/>
    <cellStyle name="20% - Accent2 2 2 2 3" xfId="2013" xr:uid="{00000000-0005-0000-0000-00008D000000}"/>
    <cellStyle name="20% - Accent2 2 2 3" xfId="2014" xr:uid="{00000000-0005-0000-0000-00008E000000}"/>
    <cellStyle name="20% - Accent2 2 3" xfId="2015" xr:uid="{00000000-0005-0000-0000-00008F000000}"/>
    <cellStyle name="20% - Accent2 3" xfId="132" xr:uid="{00000000-0005-0000-0000-000090000000}"/>
    <cellStyle name="20% - Accent2 3 2" xfId="2016" xr:uid="{00000000-0005-0000-0000-000091000000}"/>
    <cellStyle name="20% - Accent2 4" xfId="133" xr:uid="{00000000-0005-0000-0000-000092000000}"/>
    <cellStyle name="20% - Accent2 4 2" xfId="2017" xr:uid="{00000000-0005-0000-0000-000093000000}"/>
    <cellStyle name="20% - Accent2 5" xfId="134" xr:uid="{00000000-0005-0000-0000-000094000000}"/>
    <cellStyle name="20% - Accent2 5 2" xfId="2018" xr:uid="{00000000-0005-0000-0000-000095000000}"/>
    <cellStyle name="20% - Accent2 6" xfId="135" xr:uid="{00000000-0005-0000-0000-000096000000}"/>
    <cellStyle name="20% - Accent2 6 2" xfId="2019" xr:uid="{00000000-0005-0000-0000-000097000000}"/>
    <cellStyle name="20% - Accent2 7" xfId="2020" xr:uid="{00000000-0005-0000-0000-000098000000}"/>
    <cellStyle name="20% - Accent3" xfId="136" xr:uid="{00000000-0005-0000-0000-000099000000}"/>
    <cellStyle name="20% - Accent3 2" xfId="137" xr:uid="{00000000-0005-0000-0000-00009A000000}"/>
    <cellStyle name="20% - Accent3 2 2" xfId="138" xr:uid="{00000000-0005-0000-0000-00009B000000}"/>
    <cellStyle name="20% - Accent3 2 2 2" xfId="139" xr:uid="{00000000-0005-0000-0000-00009C000000}"/>
    <cellStyle name="20% - Accent3 2 2 2 2" xfId="140" xr:uid="{00000000-0005-0000-0000-00009D000000}"/>
    <cellStyle name="20% - Accent3 2 2 2 2 2" xfId="2021" xr:uid="{00000000-0005-0000-0000-00009E000000}"/>
    <cellStyle name="20% - Accent3 2 2 2 3" xfId="2022" xr:uid="{00000000-0005-0000-0000-00009F000000}"/>
    <cellStyle name="20% - Accent3 2 2 3" xfId="2023" xr:uid="{00000000-0005-0000-0000-0000A0000000}"/>
    <cellStyle name="20% - Accent3 2 3" xfId="2024" xr:uid="{00000000-0005-0000-0000-0000A1000000}"/>
    <cellStyle name="20% - Accent3 3" xfId="141" xr:uid="{00000000-0005-0000-0000-0000A2000000}"/>
    <cellStyle name="20% - Accent3 3 2" xfId="2025" xr:uid="{00000000-0005-0000-0000-0000A3000000}"/>
    <cellStyle name="20% - Accent3 4" xfId="142" xr:uid="{00000000-0005-0000-0000-0000A4000000}"/>
    <cellStyle name="20% - Accent3 4 2" xfId="2026" xr:uid="{00000000-0005-0000-0000-0000A5000000}"/>
    <cellStyle name="20% - Accent3 5" xfId="143" xr:uid="{00000000-0005-0000-0000-0000A6000000}"/>
    <cellStyle name="20% - Accent3 5 2" xfId="2027" xr:uid="{00000000-0005-0000-0000-0000A7000000}"/>
    <cellStyle name="20% - Accent3 6" xfId="144" xr:uid="{00000000-0005-0000-0000-0000A8000000}"/>
    <cellStyle name="20% - Accent3 6 2" xfId="2028" xr:uid="{00000000-0005-0000-0000-0000A9000000}"/>
    <cellStyle name="20% - Accent3 7" xfId="2029" xr:uid="{00000000-0005-0000-0000-0000AA000000}"/>
    <cellStyle name="20% - Accent4" xfId="145" xr:uid="{00000000-0005-0000-0000-0000AB000000}"/>
    <cellStyle name="20% - Accent4 2" xfId="146" xr:uid="{00000000-0005-0000-0000-0000AC000000}"/>
    <cellStyle name="20% - Accent4 2 2" xfId="147" xr:uid="{00000000-0005-0000-0000-0000AD000000}"/>
    <cellStyle name="20% - Accent4 2 2 2" xfId="148" xr:uid="{00000000-0005-0000-0000-0000AE000000}"/>
    <cellStyle name="20% - Accent4 2 2 2 2" xfId="149" xr:uid="{00000000-0005-0000-0000-0000AF000000}"/>
    <cellStyle name="20% - Accent4 2 2 2 2 2" xfId="2030" xr:uid="{00000000-0005-0000-0000-0000B0000000}"/>
    <cellStyle name="20% - Accent4 2 2 2 3" xfId="2031" xr:uid="{00000000-0005-0000-0000-0000B1000000}"/>
    <cellStyle name="20% - Accent4 2 2 3" xfId="2032" xr:uid="{00000000-0005-0000-0000-0000B2000000}"/>
    <cellStyle name="20% - Accent4 2 3" xfId="2033" xr:uid="{00000000-0005-0000-0000-0000B3000000}"/>
    <cellStyle name="20% - Accent4 3" xfId="150" xr:uid="{00000000-0005-0000-0000-0000B4000000}"/>
    <cellStyle name="20% - Accent4 3 2" xfId="2034" xr:uid="{00000000-0005-0000-0000-0000B5000000}"/>
    <cellStyle name="20% - Accent4 4" xfId="151" xr:uid="{00000000-0005-0000-0000-0000B6000000}"/>
    <cellStyle name="20% - Accent4 4 2" xfId="2035" xr:uid="{00000000-0005-0000-0000-0000B7000000}"/>
    <cellStyle name="20% - Accent4 5" xfId="152" xr:uid="{00000000-0005-0000-0000-0000B8000000}"/>
    <cellStyle name="20% - Accent4 5 2" xfId="2036" xr:uid="{00000000-0005-0000-0000-0000B9000000}"/>
    <cellStyle name="20% - Accent4 6" xfId="153" xr:uid="{00000000-0005-0000-0000-0000BA000000}"/>
    <cellStyle name="20% - Accent4 6 2" xfId="2037" xr:uid="{00000000-0005-0000-0000-0000BB000000}"/>
    <cellStyle name="20% - Accent4 7" xfId="2038" xr:uid="{00000000-0005-0000-0000-0000BC000000}"/>
    <cellStyle name="20% - Accent5" xfId="154" xr:uid="{00000000-0005-0000-0000-0000BD000000}"/>
    <cellStyle name="20% - Accent5 2" xfId="155" xr:uid="{00000000-0005-0000-0000-0000BE000000}"/>
    <cellStyle name="20% - Accent5 2 2" xfId="156" xr:uid="{00000000-0005-0000-0000-0000BF000000}"/>
    <cellStyle name="20% - Accent5 2 2 2" xfId="157" xr:uid="{00000000-0005-0000-0000-0000C0000000}"/>
    <cellStyle name="20% - Accent5 2 2 2 2" xfId="158" xr:uid="{00000000-0005-0000-0000-0000C1000000}"/>
    <cellStyle name="20% - Accent5 2 2 2 2 2" xfId="2039" xr:uid="{00000000-0005-0000-0000-0000C2000000}"/>
    <cellStyle name="20% - Accent5 2 2 2 3" xfId="2040" xr:uid="{00000000-0005-0000-0000-0000C3000000}"/>
    <cellStyle name="20% - Accent5 2 2 3" xfId="2041" xr:uid="{00000000-0005-0000-0000-0000C4000000}"/>
    <cellStyle name="20% - Accent5 2 3" xfId="2042" xr:uid="{00000000-0005-0000-0000-0000C5000000}"/>
    <cellStyle name="20% - Accent5 3" xfId="159" xr:uid="{00000000-0005-0000-0000-0000C6000000}"/>
    <cellStyle name="20% - Accent5 3 2" xfId="2043" xr:uid="{00000000-0005-0000-0000-0000C7000000}"/>
    <cellStyle name="20% - Accent5 4" xfId="160" xr:uid="{00000000-0005-0000-0000-0000C8000000}"/>
    <cellStyle name="20% - Accent5 4 2" xfId="2044" xr:uid="{00000000-0005-0000-0000-0000C9000000}"/>
    <cellStyle name="20% - Accent5 5" xfId="161" xr:uid="{00000000-0005-0000-0000-0000CA000000}"/>
    <cellStyle name="20% - Accent5 5 2" xfId="2045" xr:uid="{00000000-0005-0000-0000-0000CB000000}"/>
    <cellStyle name="20% - Accent5 6" xfId="162" xr:uid="{00000000-0005-0000-0000-0000CC000000}"/>
    <cellStyle name="20% - Accent5 6 2" xfId="2046" xr:uid="{00000000-0005-0000-0000-0000CD000000}"/>
    <cellStyle name="20% - Accent5 7" xfId="2047" xr:uid="{00000000-0005-0000-0000-0000CE000000}"/>
    <cellStyle name="20% - Accent6" xfId="163" xr:uid="{00000000-0005-0000-0000-0000CF000000}"/>
    <cellStyle name="20% - Accent6 2" xfId="164" xr:uid="{00000000-0005-0000-0000-0000D0000000}"/>
    <cellStyle name="20% - Accent6 2 2" xfId="165" xr:uid="{00000000-0005-0000-0000-0000D1000000}"/>
    <cellStyle name="20% - Accent6 2 2 2" xfId="166" xr:uid="{00000000-0005-0000-0000-0000D2000000}"/>
    <cellStyle name="20% - Accent6 2 2 2 2" xfId="167" xr:uid="{00000000-0005-0000-0000-0000D3000000}"/>
    <cellStyle name="20% - Accent6 2 2 2 2 2" xfId="2048" xr:uid="{00000000-0005-0000-0000-0000D4000000}"/>
    <cellStyle name="20% - Accent6 2 2 2 3" xfId="2049" xr:uid="{00000000-0005-0000-0000-0000D5000000}"/>
    <cellStyle name="20% - Accent6 2 2 3" xfId="2050" xr:uid="{00000000-0005-0000-0000-0000D6000000}"/>
    <cellStyle name="20% - Accent6 2 3" xfId="2051" xr:uid="{00000000-0005-0000-0000-0000D7000000}"/>
    <cellStyle name="20% - Accent6 3" xfId="168" xr:uid="{00000000-0005-0000-0000-0000D8000000}"/>
    <cellStyle name="20% - Accent6 3 2" xfId="2052" xr:uid="{00000000-0005-0000-0000-0000D9000000}"/>
    <cellStyle name="20% - Accent6 4" xfId="169" xr:uid="{00000000-0005-0000-0000-0000DA000000}"/>
    <cellStyle name="20% - Accent6 4 2" xfId="2053" xr:uid="{00000000-0005-0000-0000-0000DB000000}"/>
    <cellStyle name="20% - Accent6 5" xfId="170" xr:uid="{00000000-0005-0000-0000-0000DC000000}"/>
    <cellStyle name="20% - Accent6 5 2" xfId="2054" xr:uid="{00000000-0005-0000-0000-0000DD000000}"/>
    <cellStyle name="20% - Accent6 6" xfId="171" xr:uid="{00000000-0005-0000-0000-0000DE000000}"/>
    <cellStyle name="20% - Accent6 6 2" xfId="2055" xr:uid="{00000000-0005-0000-0000-0000DF000000}"/>
    <cellStyle name="20% - Accent6 7" xfId="2056" xr:uid="{00000000-0005-0000-0000-0000E0000000}"/>
    <cellStyle name="20% - Акцент1 10" xfId="172" xr:uid="{00000000-0005-0000-0000-0000E1000000}"/>
    <cellStyle name="20% - Акцент1 11" xfId="173" xr:uid="{00000000-0005-0000-0000-0000E2000000}"/>
    <cellStyle name="20% - Акцент1 12" xfId="174" xr:uid="{00000000-0005-0000-0000-0000E3000000}"/>
    <cellStyle name="20% - Акцент1 13" xfId="175" xr:uid="{00000000-0005-0000-0000-0000E4000000}"/>
    <cellStyle name="20% - Акцент1 14" xfId="176" xr:uid="{00000000-0005-0000-0000-0000E5000000}"/>
    <cellStyle name="20% - Акцент1 15" xfId="177" xr:uid="{00000000-0005-0000-0000-0000E6000000}"/>
    <cellStyle name="20% - Акцент1 16" xfId="178" xr:uid="{00000000-0005-0000-0000-0000E7000000}"/>
    <cellStyle name="20% - Акцент1 17" xfId="179" xr:uid="{00000000-0005-0000-0000-0000E8000000}"/>
    <cellStyle name="20% - Акцент1 18" xfId="180" xr:uid="{00000000-0005-0000-0000-0000E9000000}"/>
    <cellStyle name="20% - Акцент1 19" xfId="181" xr:uid="{00000000-0005-0000-0000-0000EA000000}"/>
    <cellStyle name="20% - Акцент1 2" xfId="182" xr:uid="{00000000-0005-0000-0000-0000EB000000}"/>
    <cellStyle name="20% - Акцент1 20" xfId="183" xr:uid="{00000000-0005-0000-0000-0000EC000000}"/>
    <cellStyle name="20% - Акцент1 21" xfId="184" xr:uid="{00000000-0005-0000-0000-0000ED000000}"/>
    <cellStyle name="20% - Акцент1 22" xfId="185" xr:uid="{00000000-0005-0000-0000-0000EE000000}"/>
    <cellStyle name="20% - Акцент1 23" xfId="186" xr:uid="{00000000-0005-0000-0000-0000EF000000}"/>
    <cellStyle name="20% - Акцент1 24" xfId="187" xr:uid="{00000000-0005-0000-0000-0000F0000000}"/>
    <cellStyle name="20% - Акцент1 25" xfId="188" xr:uid="{00000000-0005-0000-0000-0000F1000000}"/>
    <cellStyle name="20% - Акцент1 3" xfId="189" xr:uid="{00000000-0005-0000-0000-0000F2000000}"/>
    <cellStyle name="20% - Акцент1 4" xfId="190" xr:uid="{00000000-0005-0000-0000-0000F3000000}"/>
    <cellStyle name="20% - Акцент1 5" xfId="191" xr:uid="{00000000-0005-0000-0000-0000F4000000}"/>
    <cellStyle name="20% - Акцент1 6" xfId="192" xr:uid="{00000000-0005-0000-0000-0000F5000000}"/>
    <cellStyle name="20% - Акцент1 7" xfId="193" xr:uid="{00000000-0005-0000-0000-0000F6000000}"/>
    <cellStyle name="20% - Акцент1 8" xfId="194" xr:uid="{00000000-0005-0000-0000-0000F7000000}"/>
    <cellStyle name="20% - Акцент1 9" xfId="195" xr:uid="{00000000-0005-0000-0000-0000F8000000}"/>
    <cellStyle name="20% - Акцент2 10" xfId="196" xr:uid="{00000000-0005-0000-0000-0000F9000000}"/>
    <cellStyle name="20% - Акцент2 11" xfId="197" xr:uid="{00000000-0005-0000-0000-0000FA000000}"/>
    <cellStyle name="20% - Акцент2 12" xfId="198" xr:uid="{00000000-0005-0000-0000-0000FB000000}"/>
    <cellStyle name="20% - Акцент2 13" xfId="199" xr:uid="{00000000-0005-0000-0000-0000FC000000}"/>
    <cellStyle name="20% - Акцент2 14" xfId="200" xr:uid="{00000000-0005-0000-0000-0000FD000000}"/>
    <cellStyle name="20% - Акцент2 15" xfId="201" xr:uid="{00000000-0005-0000-0000-0000FE000000}"/>
    <cellStyle name="20% - Акцент2 16" xfId="202" xr:uid="{00000000-0005-0000-0000-0000FF000000}"/>
    <cellStyle name="20% - Акцент2 17" xfId="203" xr:uid="{00000000-0005-0000-0000-000000010000}"/>
    <cellStyle name="20% - Акцент2 18" xfId="204" xr:uid="{00000000-0005-0000-0000-000001010000}"/>
    <cellStyle name="20% - Акцент2 19" xfId="205" xr:uid="{00000000-0005-0000-0000-000002010000}"/>
    <cellStyle name="20% - Акцент2 2" xfId="206" xr:uid="{00000000-0005-0000-0000-000003010000}"/>
    <cellStyle name="20% - Акцент2 20" xfId="207" xr:uid="{00000000-0005-0000-0000-000004010000}"/>
    <cellStyle name="20% - Акцент2 21" xfId="208" xr:uid="{00000000-0005-0000-0000-000005010000}"/>
    <cellStyle name="20% - Акцент2 22" xfId="209" xr:uid="{00000000-0005-0000-0000-000006010000}"/>
    <cellStyle name="20% - Акцент2 23" xfId="210" xr:uid="{00000000-0005-0000-0000-000007010000}"/>
    <cellStyle name="20% - Акцент2 24" xfId="211" xr:uid="{00000000-0005-0000-0000-000008010000}"/>
    <cellStyle name="20% - Акцент2 25" xfId="212" xr:uid="{00000000-0005-0000-0000-000009010000}"/>
    <cellStyle name="20% - Акцент2 3" xfId="213" xr:uid="{00000000-0005-0000-0000-00000A010000}"/>
    <cellStyle name="20% - Акцент2 4" xfId="214" xr:uid="{00000000-0005-0000-0000-00000B010000}"/>
    <cellStyle name="20% - Акцент2 5" xfId="215" xr:uid="{00000000-0005-0000-0000-00000C010000}"/>
    <cellStyle name="20% - Акцент2 6" xfId="216" xr:uid="{00000000-0005-0000-0000-00000D010000}"/>
    <cellStyle name="20% - Акцент2 7" xfId="217" xr:uid="{00000000-0005-0000-0000-00000E010000}"/>
    <cellStyle name="20% - Акцент2 8" xfId="218" xr:uid="{00000000-0005-0000-0000-00000F010000}"/>
    <cellStyle name="20% - Акцент2 9" xfId="219" xr:uid="{00000000-0005-0000-0000-000010010000}"/>
    <cellStyle name="20% - Акцент3 10" xfId="220" xr:uid="{00000000-0005-0000-0000-000011010000}"/>
    <cellStyle name="20% - Акцент3 11" xfId="221" xr:uid="{00000000-0005-0000-0000-000012010000}"/>
    <cellStyle name="20% - Акцент3 12" xfId="222" xr:uid="{00000000-0005-0000-0000-000013010000}"/>
    <cellStyle name="20% - Акцент3 13" xfId="223" xr:uid="{00000000-0005-0000-0000-000014010000}"/>
    <cellStyle name="20% - Акцент3 14" xfId="224" xr:uid="{00000000-0005-0000-0000-000015010000}"/>
    <cellStyle name="20% - Акцент3 15" xfId="225" xr:uid="{00000000-0005-0000-0000-000016010000}"/>
    <cellStyle name="20% - Акцент3 16" xfId="226" xr:uid="{00000000-0005-0000-0000-000017010000}"/>
    <cellStyle name="20% - Акцент3 17" xfId="227" xr:uid="{00000000-0005-0000-0000-000018010000}"/>
    <cellStyle name="20% - Акцент3 18" xfId="228" xr:uid="{00000000-0005-0000-0000-000019010000}"/>
    <cellStyle name="20% - Акцент3 19" xfId="229" xr:uid="{00000000-0005-0000-0000-00001A010000}"/>
    <cellStyle name="20% - Акцент3 2" xfId="230" xr:uid="{00000000-0005-0000-0000-00001B010000}"/>
    <cellStyle name="20% - Акцент3 20" xfId="231" xr:uid="{00000000-0005-0000-0000-00001C010000}"/>
    <cellStyle name="20% - Акцент3 21" xfId="232" xr:uid="{00000000-0005-0000-0000-00001D010000}"/>
    <cellStyle name="20% - Акцент3 22" xfId="233" xr:uid="{00000000-0005-0000-0000-00001E010000}"/>
    <cellStyle name="20% - Акцент3 23" xfId="234" xr:uid="{00000000-0005-0000-0000-00001F010000}"/>
    <cellStyle name="20% - Акцент3 24" xfId="235" xr:uid="{00000000-0005-0000-0000-000020010000}"/>
    <cellStyle name="20% - Акцент3 25" xfId="236" xr:uid="{00000000-0005-0000-0000-000021010000}"/>
    <cellStyle name="20% - Акцент3 3" xfId="237" xr:uid="{00000000-0005-0000-0000-000022010000}"/>
    <cellStyle name="20% - Акцент3 4" xfId="238" xr:uid="{00000000-0005-0000-0000-000023010000}"/>
    <cellStyle name="20% - Акцент3 5" xfId="239" xr:uid="{00000000-0005-0000-0000-000024010000}"/>
    <cellStyle name="20% - Акцент3 6" xfId="240" xr:uid="{00000000-0005-0000-0000-000025010000}"/>
    <cellStyle name="20% - Акцент3 7" xfId="241" xr:uid="{00000000-0005-0000-0000-000026010000}"/>
    <cellStyle name="20% - Акцент3 8" xfId="242" xr:uid="{00000000-0005-0000-0000-000027010000}"/>
    <cellStyle name="20% - Акцент3 9" xfId="243" xr:uid="{00000000-0005-0000-0000-000028010000}"/>
    <cellStyle name="20% - Акцент4 10" xfId="244" xr:uid="{00000000-0005-0000-0000-000029010000}"/>
    <cellStyle name="20% - Акцент4 11" xfId="245" xr:uid="{00000000-0005-0000-0000-00002A010000}"/>
    <cellStyle name="20% - Акцент4 12" xfId="246" xr:uid="{00000000-0005-0000-0000-00002B010000}"/>
    <cellStyle name="20% - Акцент4 13" xfId="247" xr:uid="{00000000-0005-0000-0000-00002C010000}"/>
    <cellStyle name="20% - Акцент4 14" xfId="248" xr:uid="{00000000-0005-0000-0000-00002D010000}"/>
    <cellStyle name="20% - Акцент4 15" xfId="249" xr:uid="{00000000-0005-0000-0000-00002E010000}"/>
    <cellStyle name="20% - Акцент4 16" xfId="250" xr:uid="{00000000-0005-0000-0000-00002F010000}"/>
    <cellStyle name="20% - Акцент4 17" xfId="251" xr:uid="{00000000-0005-0000-0000-000030010000}"/>
    <cellStyle name="20% - Акцент4 18" xfId="252" xr:uid="{00000000-0005-0000-0000-000031010000}"/>
    <cellStyle name="20% - Акцент4 19" xfId="253" xr:uid="{00000000-0005-0000-0000-000032010000}"/>
    <cellStyle name="20% - Акцент4 2" xfId="254" xr:uid="{00000000-0005-0000-0000-000033010000}"/>
    <cellStyle name="20% - Акцент4 20" xfId="255" xr:uid="{00000000-0005-0000-0000-000034010000}"/>
    <cellStyle name="20% - Акцент4 21" xfId="256" xr:uid="{00000000-0005-0000-0000-000035010000}"/>
    <cellStyle name="20% - Акцент4 22" xfId="257" xr:uid="{00000000-0005-0000-0000-000036010000}"/>
    <cellStyle name="20% - Акцент4 23" xfId="258" xr:uid="{00000000-0005-0000-0000-000037010000}"/>
    <cellStyle name="20% - Акцент4 24" xfId="259" xr:uid="{00000000-0005-0000-0000-000038010000}"/>
    <cellStyle name="20% - Акцент4 25" xfId="260" xr:uid="{00000000-0005-0000-0000-000039010000}"/>
    <cellStyle name="20% - Акцент4 3" xfId="261" xr:uid="{00000000-0005-0000-0000-00003A010000}"/>
    <cellStyle name="20% - Акцент4 4" xfId="262" xr:uid="{00000000-0005-0000-0000-00003B010000}"/>
    <cellStyle name="20% - Акцент4 5" xfId="263" xr:uid="{00000000-0005-0000-0000-00003C010000}"/>
    <cellStyle name="20% - Акцент4 6" xfId="264" xr:uid="{00000000-0005-0000-0000-00003D010000}"/>
    <cellStyle name="20% - Акцент4 7" xfId="265" xr:uid="{00000000-0005-0000-0000-00003E010000}"/>
    <cellStyle name="20% - Акцент4 8" xfId="266" xr:uid="{00000000-0005-0000-0000-00003F010000}"/>
    <cellStyle name="20% - Акцент4 9" xfId="267" xr:uid="{00000000-0005-0000-0000-000040010000}"/>
    <cellStyle name="20% - Акцент5 10" xfId="268" xr:uid="{00000000-0005-0000-0000-000041010000}"/>
    <cellStyle name="20% - Акцент5 11" xfId="269" xr:uid="{00000000-0005-0000-0000-000042010000}"/>
    <cellStyle name="20% - Акцент5 12" xfId="270" xr:uid="{00000000-0005-0000-0000-000043010000}"/>
    <cellStyle name="20% - Акцент5 13" xfId="271" xr:uid="{00000000-0005-0000-0000-000044010000}"/>
    <cellStyle name="20% - Акцент5 14" xfId="272" xr:uid="{00000000-0005-0000-0000-000045010000}"/>
    <cellStyle name="20% - Акцент5 15" xfId="273" xr:uid="{00000000-0005-0000-0000-000046010000}"/>
    <cellStyle name="20% - Акцент5 16" xfId="274" xr:uid="{00000000-0005-0000-0000-000047010000}"/>
    <cellStyle name="20% - Акцент5 17" xfId="275" xr:uid="{00000000-0005-0000-0000-000048010000}"/>
    <cellStyle name="20% - Акцент5 18" xfId="276" xr:uid="{00000000-0005-0000-0000-000049010000}"/>
    <cellStyle name="20% - Акцент5 19" xfId="277" xr:uid="{00000000-0005-0000-0000-00004A010000}"/>
    <cellStyle name="20% - Акцент5 2" xfId="278" xr:uid="{00000000-0005-0000-0000-00004B010000}"/>
    <cellStyle name="20% - Акцент5 20" xfId="279" xr:uid="{00000000-0005-0000-0000-00004C010000}"/>
    <cellStyle name="20% - Акцент5 21" xfId="280" xr:uid="{00000000-0005-0000-0000-00004D010000}"/>
    <cellStyle name="20% - Акцент5 22" xfId="281" xr:uid="{00000000-0005-0000-0000-00004E010000}"/>
    <cellStyle name="20% - Акцент5 23" xfId="282" xr:uid="{00000000-0005-0000-0000-00004F010000}"/>
    <cellStyle name="20% - Акцент5 24" xfId="283" xr:uid="{00000000-0005-0000-0000-000050010000}"/>
    <cellStyle name="20% - Акцент5 25" xfId="284" xr:uid="{00000000-0005-0000-0000-000051010000}"/>
    <cellStyle name="20% - Акцент5 3" xfId="285" xr:uid="{00000000-0005-0000-0000-000052010000}"/>
    <cellStyle name="20% - Акцент5 4" xfId="286" xr:uid="{00000000-0005-0000-0000-000053010000}"/>
    <cellStyle name="20% - Акцент5 5" xfId="287" xr:uid="{00000000-0005-0000-0000-000054010000}"/>
    <cellStyle name="20% - Акцент5 6" xfId="288" xr:uid="{00000000-0005-0000-0000-000055010000}"/>
    <cellStyle name="20% - Акцент5 7" xfId="289" xr:uid="{00000000-0005-0000-0000-000056010000}"/>
    <cellStyle name="20% - Акцент5 8" xfId="290" xr:uid="{00000000-0005-0000-0000-000057010000}"/>
    <cellStyle name="20% - Акцент5 9" xfId="291" xr:uid="{00000000-0005-0000-0000-000058010000}"/>
    <cellStyle name="20% - Акцент6 10" xfId="292" xr:uid="{00000000-0005-0000-0000-000059010000}"/>
    <cellStyle name="20% - Акцент6 11" xfId="293" xr:uid="{00000000-0005-0000-0000-00005A010000}"/>
    <cellStyle name="20% - Акцент6 12" xfId="294" xr:uid="{00000000-0005-0000-0000-00005B010000}"/>
    <cellStyle name="20% - Акцент6 13" xfId="295" xr:uid="{00000000-0005-0000-0000-00005C010000}"/>
    <cellStyle name="20% - Акцент6 14" xfId="296" xr:uid="{00000000-0005-0000-0000-00005D010000}"/>
    <cellStyle name="20% - Акцент6 15" xfId="297" xr:uid="{00000000-0005-0000-0000-00005E010000}"/>
    <cellStyle name="20% - Акцент6 16" xfId="298" xr:uid="{00000000-0005-0000-0000-00005F010000}"/>
    <cellStyle name="20% - Акцент6 17" xfId="299" xr:uid="{00000000-0005-0000-0000-000060010000}"/>
    <cellStyle name="20% - Акцент6 18" xfId="300" xr:uid="{00000000-0005-0000-0000-000061010000}"/>
    <cellStyle name="20% - Акцент6 19" xfId="301" xr:uid="{00000000-0005-0000-0000-000062010000}"/>
    <cellStyle name="20% - Акцент6 2" xfId="302" xr:uid="{00000000-0005-0000-0000-000063010000}"/>
    <cellStyle name="20% - Акцент6 20" xfId="303" xr:uid="{00000000-0005-0000-0000-000064010000}"/>
    <cellStyle name="20% - Акцент6 21" xfId="304" xr:uid="{00000000-0005-0000-0000-000065010000}"/>
    <cellStyle name="20% - Акцент6 22" xfId="305" xr:uid="{00000000-0005-0000-0000-000066010000}"/>
    <cellStyle name="20% - Акцент6 23" xfId="306" xr:uid="{00000000-0005-0000-0000-000067010000}"/>
    <cellStyle name="20% - Акцент6 24" xfId="307" xr:uid="{00000000-0005-0000-0000-000068010000}"/>
    <cellStyle name="20% - Акцент6 25" xfId="308" xr:uid="{00000000-0005-0000-0000-000069010000}"/>
    <cellStyle name="20% - Акцент6 3" xfId="309" xr:uid="{00000000-0005-0000-0000-00006A010000}"/>
    <cellStyle name="20% - Акцент6 4" xfId="310" xr:uid="{00000000-0005-0000-0000-00006B010000}"/>
    <cellStyle name="20% - Акцент6 5" xfId="311" xr:uid="{00000000-0005-0000-0000-00006C010000}"/>
    <cellStyle name="20% - Акцент6 6" xfId="312" xr:uid="{00000000-0005-0000-0000-00006D010000}"/>
    <cellStyle name="20% - Акцент6 7" xfId="313" xr:uid="{00000000-0005-0000-0000-00006E010000}"/>
    <cellStyle name="20% - Акцент6 8" xfId="314" xr:uid="{00000000-0005-0000-0000-00006F010000}"/>
    <cellStyle name="20% - Акцент6 9" xfId="315" xr:uid="{00000000-0005-0000-0000-000070010000}"/>
    <cellStyle name="40% - Accent1" xfId="316" xr:uid="{00000000-0005-0000-0000-000071010000}"/>
    <cellStyle name="40% - Accent1 2" xfId="317" xr:uid="{00000000-0005-0000-0000-000072010000}"/>
    <cellStyle name="40% - Accent1 2 2" xfId="318" xr:uid="{00000000-0005-0000-0000-000073010000}"/>
    <cellStyle name="40% - Accent1 2 2 2" xfId="319" xr:uid="{00000000-0005-0000-0000-000074010000}"/>
    <cellStyle name="40% - Accent1 2 2 2 2" xfId="320" xr:uid="{00000000-0005-0000-0000-000075010000}"/>
    <cellStyle name="40% - Accent1 2 2 2 2 2" xfId="2057" xr:uid="{00000000-0005-0000-0000-000076010000}"/>
    <cellStyle name="40% - Accent1 2 2 2 3" xfId="2058" xr:uid="{00000000-0005-0000-0000-000077010000}"/>
    <cellStyle name="40% - Accent1 2 2 3" xfId="2059" xr:uid="{00000000-0005-0000-0000-000078010000}"/>
    <cellStyle name="40% - Accent1 2 3" xfId="2060" xr:uid="{00000000-0005-0000-0000-000079010000}"/>
    <cellStyle name="40% - Accent1 3" xfId="321" xr:uid="{00000000-0005-0000-0000-00007A010000}"/>
    <cellStyle name="40% - Accent1 3 2" xfId="2061" xr:uid="{00000000-0005-0000-0000-00007B010000}"/>
    <cellStyle name="40% - Accent1 4" xfId="322" xr:uid="{00000000-0005-0000-0000-00007C010000}"/>
    <cellStyle name="40% - Accent1 4 2" xfId="2062" xr:uid="{00000000-0005-0000-0000-00007D010000}"/>
    <cellStyle name="40% - Accent1 5" xfId="323" xr:uid="{00000000-0005-0000-0000-00007E010000}"/>
    <cellStyle name="40% - Accent1 5 2" xfId="2063" xr:uid="{00000000-0005-0000-0000-00007F010000}"/>
    <cellStyle name="40% - Accent1 6" xfId="324" xr:uid="{00000000-0005-0000-0000-000080010000}"/>
    <cellStyle name="40% - Accent1 6 2" xfId="2064" xr:uid="{00000000-0005-0000-0000-000081010000}"/>
    <cellStyle name="40% - Accent1 7" xfId="2065" xr:uid="{00000000-0005-0000-0000-000082010000}"/>
    <cellStyle name="40% - Accent2" xfId="325" xr:uid="{00000000-0005-0000-0000-000083010000}"/>
    <cellStyle name="40% - Accent2 2" xfId="326" xr:uid="{00000000-0005-0000-0000-000084010000}"/>
    <cellStyle name="40% - Accent2 2 2" xfId="327" xr:uid="{00000000-0005-0000-0000-000085010000}"/>
    <cellStyle name="40% - Accent2 2 2 2" xfId="328" xr:uid="{00000000-0005-0000-0000-000086010000}"/>
    <cellStyle name="40% - Accent2 2 2 2 2" xfId="329" xr:uid="{00000000-0005-0000-0000-000087010000}"/>
    <cellStyle name="40% - Accent2 2 2 2 2 2" xfId="2066" xr:uid="{00000000-0005-0000-0000-000088010000}"/>
    <cellStyle name="40% - Accent2 2 2 2 3" xfId="2067" xr:uid="{00000000-0005-0000-0000-000089010000}"/>
    <cellStyle name="40% - Accent2 2 2 3" xfId="2068" xr:uid="{00000000-0005-0000-0000-00008A010000}"/>
    <cellStyle name="40% - Accent2 2 3" xfId="2069" xr:uid="{00000000-0005-0000-0000-00008B010000}"/>
    <cellStyle name="40% - Accent2 3" xfId="330" xr:uid="{00000000-0005-0000-0000-00008C010000}"/>
    <cellStyle name="40% - Accent2 3 2" xfId="2070" xr:uid="{00000000-0005-0000-0000-00008D010000}"/>
    <cellStyle name="40% - Accent2 4" xfId="331" xr:uid="{00000000-0005-0000-0000-00008E010000}"/>
    <cellStyle name="40% - Accent2 4 2" xfId="2071" xr:uid="{00000000-0005-0000-0000-00008F010000}"/>
    <cellStyle name="40% - Accent2 5" xfId="332" xr:uid="{00000000-0005-0000-0000-000090010000}"/>
    <cellStyle name="40% - Accent2 5 2" xfId="2072" xr:uid="{00000000-0005-0000-0000-000091010000}"/>
    <cellStyle name="40% - Accent2 6" xfId="333" xr:uid="{00000000-0005-0000-0000-000092010000}"/>
    <cellStyle name="40% - Accent2 6 2" xfId="2073" xr:uid="{00000000-0005-0000-0000-000093010000}"/>
    <cellStyle name="40% - Accent2 7" xfId="2074" xr:uid="{00000000-0005-0000-0000-000094010000}"/>
    <cellStyle name="40% - Accent3" xfId="334" xr:uid="{00000000-0005-0000-0000-000095010000}"/>
    <cellStyle name="40% - Accent3 2" xfId="335" xr:uid="{00000000-0005-0000-0000-000096010000}"/>
    <cellStyle name="40% - Accent3 2 2" xfId="336" xr:uid="{00000000-0005-0000-0000-000097010000}"/>
    <cellStyle name="40% - Accent3 2 2 2" xfId="337" xr:uid="{00000000-0005-0000-0000-000098010000}"/>
    <cellStyle name="40% - Accent3 2 2 2 2" xfId="338" xr:uid="{00000000-0005-0000-0000-000099010000}"/>
    <cellStyle name="40% - Accent3 2 2 2 2 2" xfId="2075" xr:uid="{00000000-0005-0000-0000-00009A010000}"/>
    <cellStyle name="40% - Accent3 2 2 2 3" xfId="2076" xr:uid="{00000000-0005-0000-0000-00009B010000}"/>
    <cellStyle name="40% - Accent3 2 2 3" xfId="2077" xr:uid="{00000000-0005-0000-0000-00009C010000}"/>
    <cellStyle name="40% - Accent3 2 3" xfId="2078" xr:uid="{00000000-0005-0000-0000-00009D010000}"/>
    <cellStyle name="40% - Accent3 3" xfId="339" xr:uid="{00000000-0005-0000-0000-00009E010000}"/>
    <cellStyle name="40% - Accent3 3 2" xfId="2079" xr:uid="{00000000-0005-0000-0000-00009F010000}"/>
    <cellStyle name="40% - Accent3 4" xfId="340" xr:uid="{00000000-0005-0000-0000-0000A0010000}"/>
    <cellStyle name="40% - Accent3 4 2" xfId="2080" xr:uid="{00000000-0005-0000-0000-0000A1010000}"/>
    <cellStyle name="40% - Accent3 5" xfId="341" xr:uid="{00000000-0005-0000-0000-0000A2010000}"/>
    <cellStyle name="40% - Accent3 5 2" xfId="2081" xr:uid="{00000000-0005-0000-0000-0000A3010000}"/>
    <cellStyle name="40% - Accent3 6" xfId="342" xr:uid="{00000000-0005-0000-0000-0000A4010000}"/>
    <cellStyle name="40% - Accent3 6 2" xfId="2082" xr:uid="{00000000-0005-0000-0000-0000A5010000}"/>
    <cellStyle name="40% - Accent3 7" xfId="2083" xr:uid="{00000000-0005-0000-0000-0000A6010000}"/>
    <cellStyle name="40% - Accent4" xfId="343" xr:uid="{00000000-0005-0000-0000-0000A7010000}"/>
    <cellStyle name="40% - Accent4 2" xfId="344" xr:uid="{00000000-0005-0000-0000-0000A8010000}"/>
    <cellStyle name="40% - Accent4 2 2" xfId="345" xr:uid="{00000000-0005-0000-0000-0000A9010000}"/>
    <cellStyle name="40% - Accent4 2 2 2" xfId="346" xr:uid="{00000000-0005-0000-0000-0000AA010000}"/>
    <cellStyle name="40% - Accent4 2 2 2 2" xfId="347" xr:uid="{00000000-0005-0000-0000-0000AB010000}"/>
    <cellStyle name="40% - Accent4 2 2 2 2 2" xfId="2084" xr:uid="{00000000-0005-0000-0000-0000AC010000}"/>
    <cellStyle name="40% - Accent4 2 2 2 3" xfId="2085" xr:uid="{00000000-0005-0000-0000-0000AD010000}"/>
    <cellStyle name="40% - Accent4 2 2 3" xfId="2086" xr:uid="{00000000-0005-0000-0000-0000AE010000}"/>
    <cellStyle name="40% - Accent4 2 3" xfId="2087" xr:uid="{00000000-0005-0000-0000-0000AF010000}"/>
    <cellStyle name="40% - Accent4 3" xfId="348" xr:uid="{00000000-0005-0000-0000-0000B0010000}"/>
    <cellStyle name="40% - Accent4 3 2" xfId="2088" xr:uid="{00000000-0005-0000-0000-0000B1010000}"/>
    <cellStyle name="40% - Accent4 4" xfId="349" xr:uid="{00000000-0005-0000-0000-0000B2010000}"/>
    <cellStyle name="40% - Accent4 4 2" xfId="2089" xr:uid="{00000000-0005-0000-0000-0000B3010000}"/>
    <cellStyle name="40% - Accent4 5" xfId="350" xr:uid="{00000000-0005-0000-0000-0000B4010000}"/>
    <cellStyle name="40% - Accent4 5 2" xfId="2090" xr:uid="{00000000-0005-0000-0000-0000B5010000}"/>
    <cellStyle name="40% - Accent4 6" xfId="351" xr:uid="{00000000-0005-0000-0000-0000B6010000}"/>
    <cellStyle name="40% - Accent4 6 2" xfId="2091" xr:uid="{00000000-0005-0000-0000-0000B7010000}"/>
    <cellStyle name="40% - Accent4 7" xfId="2092" xr:uid="{00000000-0005-0000-0000-0000B8010000}"/>
    <cellStyle name="40% - Accent5" xfId="352" xr:uid="{00000000-0005-0000-0000-0000B9010000}"/>
    <cellStyle name="40% - Accent5 2" xfId="353" xr:uid="{00000000-0005-0000-0000-0000BA010000}"/>
    <cellStyle name="40% - Accent5 2 2" xfId="354" xr:uid="{00000000-0005-0000-0000-0000BB010000}"/>
    <cellStyle name="40% - Accent5 2 2 2" xfId="355" xr:uid="{00000000-0005-0000-0000-0000BC010000}"/>
    <cellStyle name="40% - Accent5 2 2 2 2" xfId="356" xr:uid="{00000000-0005-0000-0000-0000BD010000}"/>
    <cellStyle name="40% - Accent5 2 2 2 2 2" xfId="2093" xr:uid="{00000000-0005-0000-0000-0000BE010000}"/>
    <cellStyle name="40% - Accent5 2 2 2 3" xfId="2094" xr:uid="{00000000-0005-0000-0000-0000BF010000}"/>
    <cellStyle name="40% - Accent5 2 2 3" xfId="2095" xr:uid="{00000000-0005-0000-0000-0000C0010000}"/>
    <cellStyle name="40% - Accent5 2 3" xfId="2096" xr:uid="{00000000-0005-0000-0000-0000C1010000}"/>
    <cellStyle name="40% - Accent5 3" xfId="357" xr:uid="{00000000-0005-0000-0000-0000C2010000}"/>
    <cellStyle name="40% - Accent5 3 2" xfId="2097" xr:uid="{00000000-0005-0000-0000-0000C3010000}"/>
    <cellStyle name="40% - Accent5 4" xfId="358" xr:uid="{00000000-0005-0000-0000-0000C4010000}"/>
    <cellStyle name="40% - Accent5 4 2" xfId="2098" xr:uid="{00000000-0005-0000-0000-0000C5010000}"/>
    <cellStyle name="40% - Accent5 5" xfId="359" xr:uid="{00000000-0005-0000-0000-0000C6010000}"/>
    <cellStyle name="40% - Accent5 5 2" xfId="2099" xr:uid="{00000000-0005-0000-0000-0000C7010000}"/>
    <cellStyle name="40% - Accent5 6" xfId="360" xr:uid="{00000000-0005-0000-0000-0000C8010000}"/>
    <cellStyle name="40% - Accent5 6 2" xfId="2100" xr:uid="{00000000-0005-0000-0000-0000C9010000}"/>
    <cellStyle name="40% - Accent5 7" xfId="2101" xr:uid="{00000000-0005-0000-0000-0000CA010000}"/>
    <cellStyle name="40% - Accent6" xfId="361" xr:uid="{00000000-0005-0000-0000-0000CB010000}"/>
    <cellStyle name="40% - Accent6 2" xfId="362" xr:uid="{00000000-0005-0000-0000-0000CC010000}"/>
    <cellStyle name="40% - Accent6 2 2" xfId="363" xr:uid="{00000000-0005-0000-0000-0000CD010000}"/>
    <cellStyle name="40% - Accent6 2 2 2" xfId="364" xr:uid="{00000000-0005-0000-0000-0000CE010000}"/>
    <cellStyle name="40% - Accent6 2 2 2 2" xfId="365" xr:uid="{00000000-0005-0000-0000-0000CF010000}"/>
    <cellStyle name="40% - Accent6 2 2 2 2 2" xfId="2102" xr:uid="{00000000-0005-0000-0000-0000D0010000}"/>
    <cellStyle name="40% - Accent6 2 2 2 3" xfId="2103" xr:uid="{00000000-0005-0000-0000-0000D1010000}"/>
    <cellStyle name="40% - Accent6 2 2 3" xfId="2104" xr:uid="{00000000-0005-0000-0000-0000D2010000}"/>
    <cellStyle name="40% - Accent6 2 3" xfId="2105" xr:uid="{00000000-0005-0000-0000-0000D3010000}"/>
    <cellStyle name="40% - Accent6 3" xfId="366" xr:uid="{00000000-0005-0000-0000-0000D4010000}"/>
    <cellStyle name="40% - Accent6 3 2" xfId="2106" xr:uid="{00000000-0005-0000-0000-0000D5010000}"/>
    <cellStyle name="40% - Accent6 4" xfId="367" xr:uid="{00000000-0005-0000-0000-0000D6010000}"/>
    <cellStyle name="40% - Accent6 4 2" xfId="2107" xr:uid="{00000000-0005-0000-0000-0000D7010000}"/>
    <cellStyle name="40% - Accent6 5" xfId="368" xr:uid="{00000000-0005-0000-0000-0000D8010000}"/>
    <cellStyle name="40% - Accent6 5 2" xfId="2108" xr:uid="{00000000-0005-0000-0000-0000D9010000}"/>
    <cellStyle name="40% - Accent6 6" xfId="369" xr:uid="{00000000-0005-0000-0000-0000DA010000}"/>
    <cellStyle name="40% - Accent6 6 2" xfId="2109" xr:uid="{00000000-0005-0000-0000-0000DB010000}"/>
    <cellStyle name="40% - Accent6 7" xfId="2110" xr:uid="{00000000-0005-0000-0000-0000DC010000}"/>
    <cellStyle name="40% - Акцент1 10" xfId="370" xr:uid="{00000000-0005-0000-0000-0000DD010000}"/>
    <cellStyle name="40% - Акцент1 11" xfId="371" xr:uid="{00000000-0005-0000-0000-0000DE010000}"/>
    <cellStyle name="40% - Акцент1 12" xfId="372" xr:uid="{00000000-0005-0000-0000-0000DF010000}"/>
    <cellStyle name="40% - Акцент1 13" xfId="373" xr:uid="{00000000-0005-0000-0000-0000E0010000}"/>
    <cellStyle name="40% - Акцент1 14" xfId="374" xr:uid="{00000000-0005-0000-0000-0000E1010000}"/>
    <cellStyle name="40% - Акцент1 15" xfId="375" xr:uid="{00000000-0005-0000-0000-0000E2010000}"/>
    <cellStyle name="40% - Акцент1 16" xfId="376" xr:uid="{00000000-0005-0000-0000-0000E3010000}"/>
    <cellStyle name="40% - Акцент1 17" xfId="377" xr:uid="{00000000-0005-0000-0000-0000E4010000}"/>
    <cellStyle name="40% - Акцент1 18" xfId="378" xr:uid="{00000000-0005-0000-0000-0000E5010000}"/>
    <cellStyle name="40% - Акцент1 19" xfId="379" xr:uid="{00000000-0005-0000-0000-0000E6010000}"/>
    <cellStyle name="40% - Акцент1 2" xfId="380" xr:uid="{00000000-0005-0000-0000-0000E7010000}"/>
    <cellStyle name="40% - Акцент1 20" xfId="381" xr:uid="{00000000-0005-0000-0000-0000E8010000}"/>
    <cellStyle name="40% - Акцент1 21" xfId="382" xr:uid="{00000000-0005-0000-0000-0000E9010000}"/>
    <cellStyle name="40% - Акцент1 22" xfId="383" xr:uid="{00000000-0005-0000-0000-0000EA010000}"/>
    <cellStyle name="40% - Акцент1 23" xfId="384" xr:uid="{00000000-0005-0000-0000-0000EB010000}"/>
    <cellStyle name="40% - Акцент1 24" xfId="385" xr:uid="{00000000-0005-0000-0000-0000EC010000}"/>
    <cellStyle name="40% - Акцент1 25" xfId="386" xr:uid="{00000000-0005-0000-0000-0000ED010000}"/>
    <cellStyle name="40% - Акцент1 3" xfId="387" xr:uid="{00000000-0005-0000-0000-0000EE010000}"/>
    <cellStyle name="40% - Акцент1 4" xfId="388" xr:uid="{00000000-0005-0000-0000-0000EF010000}"/>
    <cellStyle name="40% - Акцент1 5" xfId="389" xr:uid="{00000000-0005-0000-0000-0000F0010000}"/>
    <cellStyle name="40% - Акцент1 6" xfId="390" xr:uid="{00000000-0005-0000-0000-0000F1010000}"/>
    <cellStyle name="40% - Акцент1 7" xfId="391" xr:uid="{00000000-0005-0000-0000-0000F2010000}"/>
    <cellStyle name="40% - Акцент1 8" xfId="392" xr:uid="{00000000-0005-0000-0000-0000F3010000}"/>
    <cellStyle name="40% - Акцент1 9" xfId="393" xr:uid="{00000000-0005-0000-0000-0000F4010000}"/>
    <cellStyle name="40% - Акцент2 10" xfId="394" xr:uid="{00000000-0005-0000-0000-0000F5010000}"/>
    <cellStyle name="40% - Акцент2 11" xfId="395" xr:uid="{00000000-0005-0000-0000-0000F6010000}"/>
    <cellStyle name="40% - Акцент2 12" xfId="396" xr:uid="{00000000-0005-0000-0000-0000F7010000}"/>
    <cellStyle name="40% - Акцент2 13" xfId="397" xr:uid="{00000000-0005-0000-0000-0000F8010000}"/>
    <cellStyle name="40% - Акцент2 14" xfId="398" xr:uid="{00000000-0005-0000-0000-0000F9010000}"/>
    <cellStyle name="40% - Акцент2 15" xfId="399" xr:uid="{00000000-0005-0000-0000-0000FA010000}"/>
    <cellStyle name="40% - Акцент2 16" xfId="400" xr:uid="{00000000-0005-0000-0000-0000FB010000}"/>
    <cellStyle name="40% - Акцент2 17" xfId="401" xr:uid="{00000000-0005-0000-0000-0000FC010000}"/>
    <cellStyle name="40% - Акцент2 18" xfId="402" xr:uid="{00000000-0005-0000-0000-0000FD010000}"/>
    <cellStyle name="40% - Акцент2 19" xfId="403" xr:uid="{00000000-0005-0000-0000-0000FE010000}"/>
    <cellStyle name="40% - Акцент2 2" xfId="404" xr:uid="{00000000-0005-0000-0000-0000FF010000}"/>
    <cellStyle name="40% - Акцент2 20" xfId="405" xr:uid="{00000000-0005-0000-0000-000000020000}"/>
    <cellStyle name="40% - Акцент2 21" xfId="406" xr:uid="{00000000-0005-0000-0000-000001020000}"/>
    <cellStyle name="40% - Акцент2 22" xfId="407" xr:uid="{00000000-0005-0000-0000-000002020000}"/>
    <cellStyle name="40% - Акцент2 23" xfId="408" xr:uid="{00000000-0005-0000-0000-000003020000}"/>
    <cellStyle name="40% - Акцент2 24" xfId="409" xr:uid="{00000000-0005-0000-0000-000004020000}"/>
    <cellStyle name="40% - Акцент2 25" xfId="410" xr:uid="{00000000-0005-0000-0000-000005020000}"/>
    <cellStyle name="40% - Акцент2 3" xfId="411" xr:uid="{00000000-0005-0000-0000-000006020000}"/>
    <cellStyle name="40% - Акцент2 4" xfId="412" xr:uid="{00000000-0005-0000-0000-000007020000}"/>
    <cellStyle name="40% - Акцент2 5" xfId="413" xr:uid="{00000000-0005-0000-0000-000008020000}"/>
    <cellStyle name="40% - Акцент2 6" xfId="414" xr:uid="{00000000-0005-0000-0000-000009020000}"/>
    <cellStyle name="40% - Акцент2 7" xfId="415" xr:uid="{00000000-0005-0000-0000-00000A020000}"/>
    <cellStyle name="40% - Акцент2 8" xfId="416" xr:uid="{00000000-0005-0000-0000-00000B020000}"/>
    <cellStyle name="40% - Акцент2 9" xfId="417" xr:uid="{00000000-0005-0000-0000-00000C020000}"/>
    <cellStyle name="40% - Акцент3 10" xfId="418" xr:uid="{00000000-0005-0000-0000-00000D020000}"/>
    <cellStyle name="40% - Акцент3 11" xfId="419" xr:uid="{00000000-0005-0000-0000-00000E020000}"/>
    <cellStyle name="40% - Акцент3 12" xfId="420" xr:uid="{00000000-0005-0000-0000-00000F020000}"/>
    <cellStyle name="40% - Акцент3 13" xfId="421" xr:uid="{00000000-0005-0000-0000-000010020000}"/>
    <cellStyle name="40% - Акцент3 14" xfId="422" xr:uid="{00000000-0005-0000-0000-000011020000}"/>
    <cellStyle name="40% - Акцент3 15" xfId="423" xr:uid="{00000000-0005-0000-0000-000012020000}"/>
    <cellStyle name="40% - Акцент3 16" xfId="424" xr:uid="{00000000-0005-0000-0000-000013020000}"/>
    <cellStyle name="40% - Акцент3 17" xfId="425" xr:uid="{00000000-0005-0000-0000-000014020000}"/>
    <cellStyle name="40% - Акцент3 18" xfId="426" xr:uid="{00000000-0005-0000-0000-000015020000}"/>
    <cellStyle name="40% - Акцент3 19" xfId="427" xr:uid="{00000000-0005-0000-0000-000016020000}"/>
    <cellStyle name="40% - Акцент3 2" xfId="428" xr:uid="{00000000-0005-0000-0000-000017020000}"/>
    <cellStyle name="40% - Акцент3 20" xfId="429" xr:uid="{00000000-0005-0000-0000-000018020000}"/>
    <cellStyle name="40% - Акцент3 21" xfId="430" xr:uid="{00000000-0005-0000-0000-000019020000}"/>
    <cellStyle name="40% - Акцент3 22" xfId="431" xr:uid="{00000000-0005-0000-0000-00001A020000}"/>
    <cellStyle name="40% - Акцент3 23" xfId="432" xr:uid="{00000000-0005-0000-0000-00001B020000}"/>
    <cellStyle name="40% - Акцент3 24" xfId="433" xr:uid="{00000000-0005-0000-0000-00001C020000}"/>
    <cellStyle name="40% - Акцент3 25" xfId="434" xr:uid="{00000000-0005-0000-0000-00001D020000}"/>
    <cellStyle name="40% - Акцент3 3" xfId="435" xr:uid="{00000000-0005-0000-0000-00001E020000}"/>
    <cellStyle name="40% - Акцент3 4" xfId="436" xr:uid="{00000000-0005-0000-0000-00001F020000}"/>
    <cellStyle name="40% - Акцент3 5" xfId="437" xr:uid="{00000000-0005-0000-0000-000020020000}"/>
    <cellStyle name="40% - Акцент3 6" xfId="438" xr:uid="{00000000-0005-0000-0000-000021020000}"/>
    <cellStyle name="40% - Акцент3 7" xfId="439" xr:uid="{00000000-0005-0000-0000-000022020000}"/>
    <cellStyle name="40% - Акцент3 8" xfId="440" xr:uid="{00000000-0005-0000-0000-000023020000}"/>
    <cellStyle name="40% - Акцент3 9" xfId="441" xr:uid="{00000000-0005-0000-0000-000024020000}"/>
    <cellStyle name="40% - Акцент4 10" xfId="442" xr:uid="{00000000-0005-0000-0000-000025020000}"/>
    <cellStyle name="40% - Акцент4 11" xfId="443" xr:uid="{00000000-0005-0000-0000-000026020000}"/>
    <cellStyle name="40% - Акцент4 12" xfId="444" xr:uid="{00000000-0005-0000-0000-000027020000}"/>
    <cellStyle name="40% - Акцент4 13" xfId="445" xr:uid="{00000000-0005-0000-0000-000028020000}"/>
    <cellStyle name="40% - Акцент4 14" xfId="446" xr:uid="{00000000-0005-0000-0000-000029020000}"/>
    <cellStyle name="40% - Акцент4 15" xfId="447" xr:uid="{00000000-0005-0000-0000-00002A020000}"/>
    <cellStyle name="40% - Акцент4 16" xfId="448" xr:uid="{00000000-0005-0000-0000-00002B020000}"/>
    <cellStyle name="40% - Акцент4 17" xfId="449" xr:uid="{00000000-0005-0000-0000-00002C020000}"/>
    <cellStyle name="40% - Акцент4 18" xfId="450" xr:uid="{00000000-0005-0000-0000-00002D020000}"/>
    <cellStyle name="40% - Акцент4 19" xfId="451" xr:uid="{00000000-0005-0000-0000-00002E020000}"/>
    <cellStyle name="40% - Акцент4 2" xfId="452" xr:uid="{00000000-0005-0000-0000-00002F020000}"/>
    <cellStyle name="40% - Акцент4 20" xfId="453" xr:uid="{00000000-0005-0000-0000-000030020000}"/>
    <cellStyle name="40% - Акцент4 21" xfId="454" xr:uid="{00000000-0005-0000-0000-000031020000}"/>
    <cellStyle name="40% - Акцент4 22" xfId="455" xr:uid="{00000000-0005-0000-0000-000032020000}"/>
    <cellStyle name="40% - Акцент4 23" xfId="456" xr:uid="{00000000-0005-0000-0000-000033020000}"/>
    <cellStyle name="40% - Акцент4 24" xfId="457" xr:uid="{00000000-0005-0000-0000-000034020000}"/>
    <cellStyle name="40% - Акцент4 25" xfId="458" xr:uid="{00000000-0005-0000-0000-000035020000}"/>
    <cellStyle name="40% - Акцент4 3" xfId="459" xr:uid="{00000000-0005-0000-0000-000036020000}"/>
    <cellStyle name="40% - Акцент4 4" xfId="460" xr:uid="{00000000-0005-0000-0000-000037020000}"/>
    <cellStyle name="40% - Акцент4 5" xfId="461" xr:uid="{00000000-0005-0000-0000-000038020000}"/>
    <cellStyle name="40% - Акцент4 6" xfId="462" xr:uid="{00000000-0005-0000-0000-000039020000}"/>
    <cellStyle name="40% - Акцент4 7" xfId="463" xr:uid="{00000000-0005-0000-0000-00003A020000}"/>
    <cellStyle name="40% - Акцент4 8" xfId="464" xr:uid="{00000000-0005-0000-0000-00003B020000}"/>
    <cellStyle name="40% - Акцент4 9" xfId="465" xr:uid="{00000000-0005-0000-0000-00003C020000}"/>
    <cellStyle name="40% - Акцент5 10" xfId="466" xr:uid="{00000000-0005-0000-0000-00003D020000}"/>
    <cellStyle name="40% - Акцент5 11" xfId="467" xr:uid="{00000000-0005-0000-0000-00003E020000}"/>
    <cellStyle name="40% - Акцент5 12" xfId="468" xr:uid="{00000000-0005-0000-0000-00003F020000}"/>
    <cellStyle name="40% - Акцент5 13" xfId="469" xr:uid="{00000000-0005-0000-0000-000040020000}"/>
    <cellStyle name="40% - Акцент5 14" xfId="470" xr:uid="{00000000-0005-0000-0000-000041020000}"/>
    <cellStyle name="40% - Акцент5 15" xfId="471" xr:uid="{00000000-0005-0000-0000-000042020000}"/>
    <cellStyle name="40% - Акцент5 16" xfId="472" xr:uid="{00000000-0005-0000-0000-000043020000}"/>
    <cellStyle name="40% - Акцент5 17" xfId="473" xr:uid="{00000000-0005-0000-0000-000044020000}"/>
    <cellStyle name="40% - Акцент5 18" xfId="474" xr:uid="{00000000-0005-0000-0000-000045020000}"/>
    <cellStyle name="40% - Акцент5 19" xfId="475" xr:uid="{00000000-0005-0000-0000-000046020000}"/>
    <cellStyle name="40% - Акцент5 2" xfId="476" xr:uid="{00000000-0005-0000-0000-000047020000}"/>
    <cellStyle name="40% - Акцент5 20" xfId="477" xr:uid="{00000000-0005-0000-0000-000048020000}"/>
    <cellStyle name="40% - Акцент5 21" xfId="478" xr:uid="{00000000-0005-0000-0000-000049020000}"/>
    <cellStyle name="40% - Акцент5 22" xfId="479" xr:uid="{00000000-0005-0000-0000-00004A020000}"/>
    <cellStyle name="40% - Акцент5 23" xfId="480" xr:uid="{00000000-0005-0000-0000-00004B020000}"/>
    <cellStyle name="40% - Акцент5 24" xfId="481" xr:uid="{00000000-0005-0000-0000-00004C020000}"/>
    <cellStyle name="40% - Акцент5 25" xfId="482" xr:uid="{00000000-0005-0000-0000-00004D020000}"/>
    <cellStyle name="40% - Акцент5 3" xfId="483" xr:uid="{00000000-0005-0000-0000-00004E020000}"/>
    <cellStyle name="40% - Акцент5 4" xfId="484" xr:uid="{00000000-0005-0000-0000-00004F020000}"/>
    <cellStyle name="40% - Акцент5 5" xfId="485" xr:uid="{00000000-0005-0000-0000-000050020000}"/>
    <cellStyle name="40% - Акцент5 6" xfId="486" xr:uid="{00000000-0005-0000-0000-000051020000}"/>
    <cellStyle name="40% - Акцент5 7" xfId="487" xr:uid="{00000000-0005-0000-0000-000052020000}"/>
    <cellStyle name="40% - Акцент5 8" xfId="488" xr:uid="{00000000-0005-0000-0000-000053020000}"/>
    <cellStyle name="40% - Акцент5 9" xfId="489" xr:uid="{00000000-0005-0000-0000-000054020000}"/>
    <cellStyle name="40% - Акцент6 10" xfId="490" xr:uid="{00000000-0005-0000-0000-000055020000}"/>
    <cellStyle name="40% - Акцент6 11" xfId="491" xr:uid="{00000000-0005-0000-0000-000056020000}"/>
    <cellStyle name="40% - Акцент6 12" xfId="492" xr:uid="{00000000-0005-0000-0000-000057020000}"/>
    <cellStyle name="40% - Акцент6 13" xfId="493" xr:uid="{00000000-0005-0000-0000-000058020000}"/>
    <cellStyle name="40% - Акцент6 14" xfId="494" xr:uid="{00000000-0005-0000-0000-000059020000}"/>
    <cellStyle name="40% - Акцент6 15" xfId="495" xr:uid="{00000000-0005-0000-0000-00005A020000}"/>
    <cellStyle name="40% - Акцент6 16" xfId="496" xr:uid="{00000000-0005-0000-0000-00005B020000}"/>
    <cellStyle name="40% - Акцент6 17" xfId="497" xr:uid="{00000000-0005-0000-0000-00005C020000}"/>
    <cellStyle name="40% - Акцент6 18" xfId="498" xr:uid="{00000000-0005-0000-0000-00005D020000}"/>
    <cellStyle name="40% - Акцент6 19" xfId="499" xr:uid="{00000000-0005-0000-0000-00005E020000}"/>
    <cellStyle name="40% - Акцент6 2" xfId="500" xr:uid="{00000000-0005-0000-0000-00005F020000}"/>
    <cellStyle name="40% - Акцент6 20" xfId="501" xr:uid="{00000000-0005-0000-0000-000060020000}"/>
    <cellStyle name="40% - Акцент6 21" xfId="502" xr:uid="{00000000-0005-0000-0000-000061020000}"/>
    <cellStyle name="40% - Акцент6 22" xfId="503" xr:uid="{00000000-0005-0000-0000-000062020000}"/>
    <cellStyle name="40% - Акцент6 23" xfId="504" xr:uid="{00000000-0005-0000-0000-000063020000}"/>
    <cellStyle name="40% - Акцент6 24" xfId="505" xr:uid="{00000000-0005-0000-0000-000064020000}"/>
    <cellStyle name="40% - Акцент6 25" xfId="506" xr:uid="{00000000-0005-0000-0000-000065020000}"/>
    <cellStyle name="40% - Акцент6 3" xfId="507" xr:uid="{00000000-0005-0000-0000-000066020000}"/>
    <cellStyle name="40% - Акцент6 4" xfId="508" xr:uid="{00000000-0005-0000-0000-000067020000}"/>
    <cellStyle name="40% - Акцент6 5" xfId="509" xr:uid="{00000000-0005-0000-0000-000068020000}"/>
    <cellStyle name="40% - Акцент6 6" xfId="510" xr:uid="{00000000-0005-0000-0000-000069020000}"/>
    <cellStyle name="40% - Акцент6 7" xfId="511" xr:uid="{00000000-0005-0000-0000-00006A020000}"/>
    <cellStyle name="40% - Акцент6 8" xfId="512" xr:uid="{00000000-0005-0000-0000-00006B020000}"/>
    <cellStyle name="40% - Акцент6 9" xfId="513" xr:uid="{00000000-0005-0000-0000-00006C020000}"/>
    <cellStyle name="60% - Accent1" xfId="514" xr:uid="{00000000-0005-0000-0000-00006D020000}"/>
    <cellStyle name="60% - Accent1 2" xfId="515" xr:uid="{00000000-0005-0000-0000-00006E020000}"/>
    <cellStyle name="60% - Accent1 2 2" xfId="516" xr:uid="{00000000-0005-0000-0000-00006F020000}"/>
    <cellStyle name="60% - Accent1 2 2 2" xfId="517" xr:uid="{00000000-0005-0000-0000-000070020000}"/>
    <cellStyle name="60% - Accent1 2 2 2 2" xfId="518" xr:uid="{00000000-0005-0000-0000-000071020000}"/>
    <cellStyle name="60% - Accent1 3" xfId="519" xr:uid="{00000000-0005-0000-0000-000072020000}"/>
    <cellStyle name="60% - Accent1 4" xfId="520" xr:uid="{00000000-0005-0000-0000-000073020000}"/>
    <cellStyle name="60% - Accent1 5" xfId="521" xr:uid="{00000000-0005-0000-0000-000074020000}"/>
    <cellStyle name="60% - Accent1 6" xfId="522" xr:uid="{00000000-0005-0000-0000-000075020000}"/>
    <cellStyle name="60% - Accent2" xfId="523" xr:uid="{00000000-0005-0000-0000-000076020000}"/>
    <cellStyle name="60% - Accent2 2" xfId="524" xr:uid="{00000000-0005-0000-0000-000077020000}"/>
    <cellStyle name="60% - Accent2 2 2" xfId="525" xr:uid="{00000000-0005-0000-0000-000078020000}"/>
    <cellStyle name="60% - Accent2 2 2 2" xfId="526" xr:uid="{00000000-0005-0000-0000-000079020000}"/>
    <cellStyle name="60% - Accent2 2 2 2 2" xfId="527" xr:uid="{00000000-0005-0000-0000-00007A020000}"/>
    <cellStyle name="60% - Accent2 3" xfId="528" xr:uid="{00000000-0005-0000-0000-00007B020000}"/>
    <cellStyle name="60% - Accent2 4" xfId="529" xr:uid="{00000000-0005-0000-0000-00007C020000}"/>
    <cellStyle name="60% - Accent2 5" xfId="530" xr:uid="{00000000-0005-0000-0000-00007D020000}"/>
    <cellStyle name="60% - Accent2 6" xfId="531" xr:uid="{00000000-0005-0000-0000-00007E020000}"/>
    <cellStyle name="60% - Accent3" xfId="532" xr:uid="{00000000-0005-0000-0000-00007F020000}"/>
    <cellStyle name="60% - Accent3 2" xfId="533" xr:uid="{00000000-0005-0000-0000-000080020000}"/>
    <cellStyle name="60% - Accent3 2 2" xfId="534" xr:uid="{00000000-0005-0000-0000-000081020000}"/>
    <cellStyle name="60% - Accent3 2 2 2" xfId="535" xr:uid="{00000000-0005-0000-0000-000082020000}"/>
    <cellStyle name="60% - Accent3 2 2 2 2" xfId="536" xr:uid="{00000000-0005-0000-0000-000083020000}"/>
    <cellStyle name="60% - Accent3 3" xfId="537" xr:uid="{00000000-0005-0000-0000-000084020000}"/>
    <cellStyle name="60% - Accent3 4" xfId="538" xr:uid="{00000000-0005-0000-0000-000085020000}"/>
    <cellStyle name="60% - Accent3 5" xfId="539" xr:uid="{00000000-0005-0000-0000-000086020000}"/>
    <cellStyle name="60% - Accent3 6" xfId="540" xr:uid="{00000000-0005-0000-0000-000087020000}"/>
    <cellStyle name="60% - Accent4" xfId="541" xr:uid="{00000000-0005-0000-0000-000088020000}"/>
    <cellStyle name="60% - Accent4 2" xfId="542" xr:uid="{00000000-0005-0000-0000-000089020000}"/>
    <cellStyle name="60% - Accent4 2 2" xfId="543" xr:uid="{00000000-0005-0000-0000-00008A020000}"/>
    <cellStyle name="60% - Accent4 2 2 2" xfId="544" xr:uid="{00000000-0005-0000-0000-00008B020000}"/>
    <cellStyle name="60% - Accent4 2 2 2 2" xfId="545" xr:uid="{00000000-0005-0000-0000-00008C020000}"/>
    <cellStyle name="60% - Accent4 3" xfId="546" xr:uid="{00000000-0005-0000-0000-00008D020000}"/>
    <cellStyle name="60% - Accent4 4" xfId="547" xr:uid="{00000000-0005-0000-0000-00008E020000}"/>
    <cellStyle name="60% - Accent4 5" xfId="548" xr:uid="{00000000-0005-0000-0000-00008F020000}"/>
    <cellStyle name="60% - Accent4 6" xfId="549" xr:uid="{00000000-0005-0000-0000-000090020000}"/>
    <cellStyle name="60% - Accent5" xfId="550" xr:uid="{00000000-0005-0000-0000-000091020000}"/>
    <cellStyle name="60% - Accent5 2" xfId="551" xr:uid="{00000000-0005-0000-0000-000092020000}"/>
    <cellStyle name="60% - Accent5 2 2" xfId="552" xr:uid="{00000000-0005-0000-0000-000093020000}"/>
    <cellStyle name="60% - Accent5 2 2 2" xfId="553" xr:uid="{00000000-0005-0000-0000-000094020000}"/>
    <cellStyle name="60% - Accent5 2 2 2 2" xfId="554" xr:uid="{00000000-0005-0000-0000-000095020000}"/>
    <cellStyle name="60% - Accent5 3" xfId="555" xr:uid="{00000000-0005-0000-0000-000096020000}"/>
    <cellStyle name="60% - Accent5 4" xfId="556" xr:uid="{00000000-0005-0000-0000-000097020000}"/>
    <cellStyle name="60% - Accent5 5" xfId="557" xr:uid="{00000000-0005-0000-0000-000098020000}"/>
    <cellStyle name="60% - Accent5 6" xfId="558" xr:uid="{00000000-0005-0000-0000-000099020000}"/>
    <cellStyle name="60% - Accent6" xfId="559" xr:uid="{00000000-0005-0000-0000-00009A020000}"/>
    <cellStyle name="60% - Accent6 2" xfId="560" xr:uid="{00000000-0005-0000-0000-00009B020000}"/>
    <cellStyle name="60% - Accent6 2 2" xfId="561" xr:uid="{00000000-0005-0000-0000-00009C020000}"/>
    <cellStyle name="60% - Accent6 2 2 2" xfId="562" xr:uid="{00000000-0005-0000-0000-00009D020000}"/>
    <cellStyle name="60% - Accent6 2 2 2 2" xfId="563" xr:uid="{00000000-0005-0000-0000-00009E020000}"/>
    <cellStyle name="60% - Accent6 3" xfId="564" xr:uid="{00000000-0005-0000-0000-00009F020000}"/>
    <cellStyle name="60% - Accent6 4" xfId="565" xr:uid="{00000000-0005-0000-0000-0000A0020000}"/>
    <cellStyle name="60% - Accent6 5" xfId="566" xr:uid="{00000000-0005-0000-0000-0000A1020000}"/>
    <cellStyle name="60% - Accent6 6" xfId="567" xr:uid="{00000000-0005-0000-0000-0000A2020000}"/>
    <cellStyle name="60% - Акцент1 10" xfId="568" xr:uid="{00000000-0005-0000-0000-0000A3020000}"/>
    <cellStyle name="60% - Акцент1 11" xfId="569" xr:uid="{00000000-0005-0000-0000-0000A4020000}"/>
    <cellStyle name="60% - Акцент1 12" xfId="570" xr:uid="{00000000-0005-0000-0000-0000A5020000}"/>
    <cellStyle name="60% - Акцент1 13" xfId="571" xr:uid="{00000000-0005-0000-0000-0000A6020000}"/>
    <cellStyle name="60% - Акцент1 14" xfId="572" xr:uid="{00000000-0005-0000-0000-0000A7020000}"/>
    <cellStyle name="60% - Акцент1 15" xfId="573" xr:uid="{00000000-0005-0000-0000-0000A8020000}"/>
    <cellStyle name="60% - Акцент1 16" xfId="574" xr:uid="{00000000-0005-0000-0000-0000A9020000}"/>
    <cellStyle name="60% - Акцент1 17" xfId="575" xr:uid="{00000000-0005-0000-0000-0000AA020000}"/>
    <cellStyle name="60% - Акцент1 18" xfId="576" xr:uid="{00000000-0005-0000-0000-0000AB020000}"/>
    <cellStyle name="60% - Акцент1 19" xfId="577" xr:uid="{00000000-0005-0000-0000-0000AC020000}"/>
    <cellStyle name="60% - Акцент1 2" xfId="578" xr:uid="{00000000-0005-0000-0000-0000AD020000}"/>
    <cellStyle name="60% - Акцент1 20" xfId="579" xr:uid="{00000000-0005-0000-0000-0000AE020000}"/>
    <cellStyle name="60% - Акцент1 21" xfId="580" xr:uid="{00000000-0005-0000-0000-0000AF020000}"/>
    <cellStyle name="60% - Акцент1 22" xfId="581" xr:uid="{00000000-0005-0000-0000-0000B0020000}"/>
    <cellStyle name="60% - Акцент1 23" xfId="582" xr:uid="{00000000-0005-0000-0000-0000B1020000}"/>
    <cellStyle name="60% - Акцент1 24" xfId="583" xr:uid="{00000000-0005-0000-0000-0000B2020000}"/>
    <cellStyle name="60% - Акцент1 25" xfId="584" xr:uid="{00000000-0005-0000-0000-0000B3020000}"/>
    <cellStyle name="60% - Акцент1 3" xfId="585" xr:uid="{00000000-0005-0000-0000-0000B4020000}"/>
    <cellStyle name="60% - Акцент1 4" xfId="586" xr:uid="{00000000-0005-0000-0000-0000B5020000}"/>
    <cellStyle name="60% - Акцент1 5" xfId="587" xr:uid="{00000000-0005-0000-0000-0000B6020000}"/>
    <cellStyle name="60% - Акцент1 6" xfId="588" xr:uid="{00000000-0005-0000-0000-0000B7020000}"/>
    <cellStyle name="60% - Акцент1 7" xfId="589" xr:uid="{00000000-0005-0000-0000-0000B8020000}"/>
    <cellStyle name="60% - Акцент1 8" xfId="590" xr:uid="{00000000-0005-0000-0000-0000B9020000}"/>
    <cellStyle name="60% - Акцент1 9" xfId="591" xr:uid="{00000000-0005-0000-0000-0000BA020000}"/>
    <cellStyle name="60% - Акцент2 10" xfId="592" xr:uid="{00000000-0005-0000-0000-0000BB020000}"/>
    <cellStyle name="60% - Акцент2 11" xfId="593" xr:uid="{00000000-0005-0000-0000-0000BC020000}"/>
    <cellStyle name="60% - Акцент2 12" xfId="594" xr:uid="{00000000-0005-0000-0000-0000BD020000}"/>
    <cellStyle name="60% - Акцент2 13" xfId="595" xr:uid="{00000000-0005-0000-0000-0000BE020000}"/>
    <cellStyle name="60% - Акцент2 14" xfId="596" xr:uid="{00000000-0005-0000-0000-0000BF020000}"/>
    <cellStyle name="60% - Акцент2 15" xfId="597" xr:uid="{00000000-0005-0000-0000-0000C0020000}"/>
    <cellStyle name="60% - Акцент2 16" xfId="598" xr:uid="{00000000-0005-0000-0000-0000C1020000}"/>
    <cellStyle name="60% - Акцент2 17" xfId="599" xr:uid="{00000000-0005-0000-0000-0000C2020000}"/>
    <cellStyle name="60% - Акцент2 18" xfId="600" xr:uid="{00000000-0005-0000-0000-0000C3020000}"/>
    <cellStyle name="60% - Акцент2 19" xfId="601" xr:uid="{00000000-0005-0000-0000-0000C4020000}"/>
    <cellStyle name="60% - Акцент2 2" xfId="602" xr:uid="{00000000-0005-0000-0000-0000C5020000}"/>
    <cellStyle name="60% - Акцент2 20" xfId="603" xr:uid="{00000000-0005-0000-0000-0000C6020000}"/>
    <cellStyle name="60% - Акцент2 21" xfId="604" xr:uid="{00000000-0005-0000-0000-0000C7020000}"/>
    <cellStyle name="60% - Акцент2 22" xfId="605" xr:uid="{00000000-0005-0000-0000-0000C8020000}"/>
    <cellStyle name="60% - Акцент2 23" xfId="606" xr:uid="{00000000-0005-0000-0000-0000C9020000}"/>
    <cellStyle name="60% - Акцент2 24" xfId="607" xr:uid="{00000000-0005-0000-0000-0000CA020000}"/>
    <cellStyle name="60% - Акцент2 25" xfId="608" xr:uid="{00000000-0005-0000-0000-0000CB020000}"/>
    <cellStyle name="60% - Акцент2 3" xfId="609" xr:uid="{00000000-0005-0000-0000-0000CC020000}"/>
    <cellStyle name="60% - Акцент2 4" xfId="610" xr:uid="{00000000-0005-0000-0000-0000CD020000}"/>
    <cellStyle name="60% - Акцент2 5" xfId="611" xr:uid="{00000000-0005-0000-0000-0000CE020000}"/>
    <cellStyle name="60% - Акцент2 6" xfId="612" xr:uid="{00000000-0005-0000-0000-0000CF020000}"/>
    <cellStyle name="60% - Акцент2 7" xfId="613" xr:uid="{00000000-0005-0000-0000-0000D0020000}"/>
    <cellStyle name="60% - Акцент2 8" xfId="614" xr:uid="{00000000-0005-0000-0000-0000D1020000}"/>
    <cellStyle name="60% - Акцент2 9" xfId="615" xr:uid="{00000000-0005-0000-0000-0000D2020000}"/>
    <cellStyle name="60% - Акцент3 10" xfId="616" xr:uid="{00000000-0005-0000-0000-0000D3020000}"/>
    <cellStyle name="60% - Акцент3 11" xfId="617" xr:uid="{00000000-0005-0000-0000-0000D4020000}"/>
    <cellStyle name="60% - Акцент3 12" xfId="618" xr:uid="{00000000-0005-0000-0000-0000D5020000}"/>
    <cellStyle name="60% - Акцент3 13" xfId="619" xr:uid="{00000000-0005-0000-0000-0000D6020000}"/>
    <cellStyle name="60% - Акцент3 14" xfId="620" xr:uid="{00000000-0005-0000-0000-0000D7020000}"/>
    <cellStyle name="60% - Акцент3 15" xfId="621" xr:uid="{00000000-0005-0000-0000-0000D8020000}"/>
    <cellStyle name="60% - Акцент3 16" xfId="622" xr:uid="{00000000-0005-0000-0000-0000D9020000}"/>
    <cellStyle name="60% - Акцент3 17" xfId="623" xr:uid="{00000000-0005-0000-0000-0000DA020000}"/>
    <cellStyle name="60% - Акцент3 18" xfId="624" xr:uid="{00000000-0005-0000-0000-0000DB020000}"/>
    <cellStyle name="60% - Акцент3 19" xfId="625" xr:uid="{00000000-0005-0000-0000-0000DC020000}"/>
    <cellStyle name="60% - Акцент3 2" xfId="626" xr:uid="{00000000-0005-0000-0000-0000DD020000}"/>
    <cellStyle name="60% - Акцент3 20" xfId="627" xr:uid="{00000000-0005-0000-0000-0000DE020000}"/>
    <cellStyle name="60% - Акцент3 21" xfId="628" xr:uid="{00000000-0005-0000-0000-0000DF020000}"/>
    <cellStyle name="60% - Акцент3 22" xfId="629" xr:uid="{00000000-0005-0000-0000-0000E0020000}"/>
    <cellStyle name="60% - Акцент3 23" xfId="630" xr:uid="{00000000-0005-0000-0000-0000E1020000}"/>
    <cellStyle name="60% - Акцент3 24" xfId="631" xr:uid="{00000000-0005-0000-0000-0000E2020000}"/>
    <cellStyle name="60% - Акцент3 25" xfId="632" xr:uid="{00000000-0005-0000-0000-0000E3020000}"/>
    <cellStyle name="60% - Акцент3 3" xfId="633" xr:uid="{00000000-0005-0000-0000-0000E4020000}"/>
    <cellStyle name="60% - Акцент3 4" xfId="634" xr:uid="{00000000-0005-0000-0000-0000E5020000}"/>
    <cellStyle name="60% - Акцент3 5" xfId="635" xr:uid="{00000000-0005-0000-0000-0000E6020000}"/>
    <cellStyle name="60% - Акцент3 6" xfId="636" xr:uid="{00000000-0005-0000-0000-0000E7020000}"/>
    <cellStyle name="60% - Акцент3 7" xfId="637" xr:uid="{00000000-0005-0000-0000-0000E8020000}"/>
    <cellStyle name="60% - Акцент3 8" xfId="638" xr:uid="{00000000-0005-0000-0000-0000E9020000}"/>
    <cellStyle name="60% - Акцент3 9" xfId="639" xr:uid="{00000000-0005-0000-0000-0000EA020000}"/>
    <cellStyle name="60% - Акцент4 10" xfId="640" xr:uid="{00000000-0005-0000-0000-0000EB020000}"/>
    <cellStyle name="60% - Акцент4 11" xfId="641" xr:uid="{00000000-0005-0000-0000-0000EC020000}"/>
    <cellStyle name="60% - Акцент4 12" xfId="642" xr:uid="{00000000-0005-0000-0000-0000ED020000}"/>
    <cellStyle name="60% - Акцент4 13" xfId="643" xr:uid="{00000000-0005-0000-0000-0000EE020000}"/>
    <cellStyle name="60% - Акцент4 14" xfId="644" xr:uid="{00000000-0005-0000-0000-0000EF020000}"/>
    <cellStyle name="60% - Акцент4 15" xfId="645" xr:uid="{00000000-0005-0000-0000-0000F0020000}"/>
    <cellStyle name="60% - Акцент4 16" xfId="646" xr:uid="{00000000-0005-0000-0000-0000F1020000}"/>
    <cellStyle name="60% - Акцент4 17" xfId="647" xr:uid="{00000000-0005-0000-0000-0000F2020000}"/>
    <cellStyle name="60% - Акцент4 18" xfId="648" xr:uid="{00000000-0005-0000-0000-0000F3020000}"/>
    <cellStyle name="60% - Акцент4 19" xfId="649" xr:uid="{00000000-0005-0000-0000-0000F4020000}"/>
    <cellStyle name="60% - Акцент4 2" xfId="650" xr:uid="{00000000-0005-0000-0000-0000F5020000}"/>
    <cellStyle name="60% - Акцент4 20" xfId="651" xr:uid="{00000000-0005-0000-0000-0000F6020000}"/>
    <cellStyle name="60% - Акцент4 21" xfId="652" xr:uid="{00000000-0005-0000-0000-0000F7020000}"/>
    <cellStyle name="60% - Акцент4 22" xfId="653" xr:uid="{00000000-0005-0000-0000-0000F8020000}"/>
    <cellStyle name="60% - Акцент4 23" xfId="654" xr:uid="{00000000-0005-0000-0000-0000F9020000}"/>
    <cellStyle name="60% - Акцент4 24" xfId="655" xr:uid="{00000000-0005-0000-0000-0000FA020000}"/>
    <cellStyle name="60% - Акцент4 25" xfId="656" xr:uid="{00000000-0005-0000-0000-0000FB020000}"/>
    <cellStyle name="60% - Акцент4 3" xfId="657" xr:uid="{00000000-0005-0000-0000-0000FC020000}"/>
    <cellStyle name="60% - Акцент4 4" xfId="658" xr:uid="{00000000-0005-0000-0000-0000FD020000}"/>
    <cellStyle name="60% - Акцент4 5" xfId="659" xr:uid="{00000000-0005-0000-0000-0000FE020000}"/>
    <cellStyle name="60% - Акцент4 6" xfId="660" xr:uid="{00000000-0005-0000-0000-0000FF020000}"/>
    <cellStyle name="60% - Акцент4 7" xfId="661" xr:uid="{00000000-0005-0000-0000-000000030000}"/>
    <cellStyle name="60% - Акцент4 8" xfId="662" xr:uid="{00000000-0005-0000-0000-000001030000}"/>
    <cellStyle name="60% - Акцент4 9" xfId="663" xr:uid="{00000000-0005-0000-0000-000002030000}"/>
    <cellStyle name="60% - Акцент5 10" xfId="664" xr:uid="{00000000-0005-0000-0000-000003030000}"/>
    <cellStyle name="60% - Акцент5 11" xfId="665" xr:uid="{00000000-0005-0000-0000-000004030000}"/>
    <cellStyle name="60% - Акцент5 12" xfId="666" xr:uid="{00000000-0005-0000-0000-000005030000}"/>
    <cellStyle name="60% - Акцент5 13" xfId="667" xr:uid="{00000000-0005-0000-0000-000006030000}"/>
    <cellStyle name="60% - Акцент5 14" xfId="668" xr:uid="{00000000-0005-0000-0000-000007030000}"/>
    <cellStyle name="60% - Акцент5 15" xfId="669" xr:uid="{00000000-0005-0000-0000-000008030000}"/>
    <cellStyle name="60% - Акцент5 16" xfId="670" xr:uid="{00000000-0005-0000-0000-000009030000}"/>
    <cellStyle name="60% - Акцент5 17" xfId="671" xr:uid="{00000000-0005-0000-0000-00000A030000}"/>
    <cellStyle name="60% - Акцент5 18" xfId="672" xr:uid="{00000000-0005-0000-0000-00000B030000}"/>
    <cellStyle name="60% - Акцент5 19" xfId="673" xr:uid="{00000000-0005-0000-0000-00000C030000}"/>
    <cellStyle name="60% - Акцент5 2" xfId="674" xr:uid="{00000000-0005-0000-0000-00000D030000}"/>
    <cellStyle name="60% - Акцент5 20" xfId="675" xr:uid="{00000000-0005-0000-0000-00000E030000}"/>
    <cellStyle name="60% - Акцент5 21" xfId="676" xr:uid="{00000000-0005-0000-0000-00000F030000}"/>
    <cellStyle name="60% - Акцент5 22" xfId="677" xr:uid="{00000000-0005-0000-0000-000010030000}"/>
    <cellStyle name="60% - Акцент5 23" xfId="678" xr:uid="{00000000-0005-0000-0000-000011030000}"/>
    <cellStyle name="60% - Акцент5 24" xfId="679" xr:uid="{00000000-0005-0000-0000-000012030000}"/>
    <cellStyle name="60% - Акцент5 25" xfId="680" xr:uid="{00000000-0005-0000-0000-000013030000}"/>
    <cellStyle name="60% - Акцент5 3" xfId="681" xr:uid="{00000000-0005-0000-0000-000014030000}"/>
    <cellStyle name="60% - Акцент5 4" xfId="682" xr:uid="{00000000-0005-0000-0000-000015030000}"/>
    <cellStyle name="60% - Акцент5 5" xfId="683" xr:uid="{00000000-0005-0000-0000-000016030000}"/>
    <cellStyle name="60% - Акцент5 6" xfId="684" xr:uid="{00000000-0005-0000-0000-000017030000}"/>
    <cellStyle name="60% - Акцент5 7" xfId="685" xr:uid="{00000000-0005-0000-0000-000018030000}"/>
    <cellStyle name="60% - Акцент5 8" xfId="686" xr:uid="{00000000-0005-0000-0000-000019030000}"/>
    <cellStyle name="60% - Акцент5 9" xfId="687" xr:uid="{00000000-0005-0000-0000-00001A030000}"/>
    <cellStyle name="60% - Акцент6 10" xfId="688" xr:uid="{00000000-0005-0000-0000-00001B030000}"/>
    <cellStyle name="60% - Акцент6 11" xfId="689" xr:uid="{00000000-0005-0000-0000-00001C030000}"/>
    <cellStyle name="60% - Акцент6 12" xfId="690" xr:uid="{00000000-0005-0000-0000-00001D030000}"/>
    <cellStyle name="60% - Акцент6 13" xfId="691" xr:uid="{00000000-0005-0000-0000-00001E030000}"/>
    <cellStyle name="60% - Акцент6 14" xfId="692" xr:uid="{00000000-0005-0000-0000-00001F030000}"/>
    <cellStyle name="60% - Акцент6 15" xfId="693" xr:uid="{00000000-0005-0000-0000-000020030000}"/>
    <cellStyle name="60% - Акцент6 16" xfId="694" xr:uid="{00000000-0005-0000-0000-000021030000}"/>
    <cellStyle name="60% - Акцент6 17" xfId="695" xr:uid="{00000000-0005-0000-0000-000022030000}"/>
    <cellStyle name="60% - Акцент6 18" xfId="696" xr:uid="{00000000-0005-0000-0000-000023030000}"/>
    <cellStyle name="60% - Акцент6 19" xfId="697" xr:uid="{00000000-0005-0000-0000-000024030000}"/>
    <cellStyle name="60% - Акцент6 2" xfId="698" xr:uid="{00000000-0005-0000-0000-000025030000}"/>
    <cellStyle name="60% - Акцент6 20" xfId="699" xr:uid="{00000000-0005-0000-0000-000026030000}"/>
    <cellStyle name="60% - Акцент6 21" xfId="700" xr:uid="{00000000-0005-0000-0000-000027030000}"/>
    <cellStyle name="60% - Акцент6 22" xfId="701" xr:uid="{00000000-0005-0000-0000-000028030000}"/>
    <cellStyle name="60% - Акцент6 23" xfId="702" xr:uid="{00000000-0005-0000-0000-000029030000}"/>
    <cellStyle name="60% - Акцент6 24" xfId="703" xr:uid="{00000000-0005-0000-0000-00002A030000}"/>
    <cellStyle name="60% - Акцент6 25" xfId="704" xr:uid="{00000000-0005-0000-0000-00002B030000}"/>
    <cellStyle name="60% - Акцент6 3" xfId="705" xr:uid="{00000000-0005-0000-0000-00002C030000}"/>
    <cellStyle name="60% - Акцент6 4" xfId="706" xr:uid="{00000000-0005-0000-0000-00002D030000}"/>
    <cellStyle name="60% - Акцент6 5" xfId="707" xr:uid="{00000000-0005-0000-0000-00002E030000}"/>
    <cellStyle name="60% - Акцент6 6" xfId="708" xr:uid="{00000000-0005-0000-0000-00002F030000}"/>
    <cellStyle name="60% - Акцент6 7" xfId="709" xr:uid="{00000000-0005-0000-0000-000030030000}"/>
    <cellStyle name="60% - Акцент6 8" xfId="710" xr:uid="{00000000-0005-0000-0000-000031030000}"/>
    <cellStyle name="60% - Акцент6 9" xfId="711" xr:uid="{00000000-0005-0000-0000-000032030000}"/>
    <cellStyle name="Accent1" xfId="712" xr:uid="{00000000-0005-0000-0000-000033030000}"/>
    <cellStyle name="Accent1 2" xfId="713" xr:uid="{00000000-0005-0000-0000-000034030000}"/>
    <cellStyle name="Accent1 2 2" xfId="714" xr:uid="{00000000-0005-0000-0000-000035030000}"/>
    <cellStyle name="Accent1 2 2 2" xfId="715" xr:uid="{00000000-0005-0000-0000-000036030000}"/>
    <cellStyle name="Accent1 2 2 2 2" xfId="716" xr:uid="{00000000-0005-0000-0000-000037030000}"/>
    <cellStyle name="Accent1 3" xfId="717" xr:uid="{00000000-0005-0000-0000-000038030000}"/>
    <cellStyle name="Accent1 4" xfId="718" xr:uid="{00000000-0005-0000-0000-000039030000}"/>
    <cellStyle name="Accent1 5" xfId="719" xr:uid="{00000000-0005-0000-0000-00003A030000}"/>
    <cellStyle name="Accent1 6" xfId="720" xr:uid="{00000000-0005-0000-0000-00003B030000}"/>
    <cellStyle name="Accent2" xfId="721" xr:uid="{00000000-0005-0000-0000-00003C030000}"/>
    <cellStyle name="Accent2 2" xfId="722" xr:uid="{00000000-0005-0000-0000-00003D030000}"/>
    <cellStyle name="Accent2 2 2" xfId="723" xr:uid="{00000000-0005-0000-0000-00003E030000}"/>
    <cellStyle name="Accent2 2 2 2" xfId="724" xr:uid="{00000000-0005-0000-0000-00003F030000}"/>
    <cellStyle name="Accent2 2 2 2 2" xfId="725" xr:uid="{00000000-0005-0000-0000-000040030000}"/>
    <cellStyle name="Accent2 3" xfId="726" xr:uid="{00000000-0005-0000-0000-000041030000}"/>
    <cellStyle name="Accent2 4" xfId="727" xr:uid="{00000000-0005-0000-0000-000042030000}"/>
    <cellStyle name="Accent2 5" xfId="728" xr:uid="{00000000-0005-0000-0000-000043030000}"/>
    <cellStyle name="Accent2 6" xfId="729" xr:uid="{00000000-0005-0000-0000-000044030000}"/>
    <cellStyle name="Accent3" xfId="730" xr:uid="{00000000-0005-0000-0000-000045030000}"/>
    <cellStyle name="Accent3 2" xfId="731" xr:uid="{00000000-0005-0000-0000-000046030000}"/>
    <cellStyle name="Accent3 2 2" xfId="732" xr:uid="{00000000-0005-0000-0000-000047030000}"/>
    <cellStyle name="Accent3 2 2 2" xfId="733" xr:uid="{00000000-0005-0000-0000-000048030000}"/>
    <cellStyle name="Accent3 2 2 2 2" xfId="734" xr:uid="{00000000-0005-0000-0000-000049030000}"/>
    <cellStyle name="Accent3 3" xfId="735" xr:uid="{00000000-0005-0000-0000-00004A030000}"/>
    <cellStyle name="Accent3 4" xfId="736" xr:uid="{00000000-0005-0000-0000-00004B030000}"/>
    <cellStyle name="Accent3 5" xfId="737" xr:uid="{00000000-0005-0000-0000-00004C030000}"/>
    <cellStyle name="Accent3 6" xfId="738" xr:uid="{00000000-0005-0000-0000-00004D030000}"/>
    <cellStyle name="Accent4" xfId="739" xr:uid="{00000000-0005-0000-0000-00004E030000}"/>
    <cellStyle name="Accent4 2" xfId="740" xr:uid="{00000000-0005-0000-0000-00004F030000}"/>
    <cellStyle name="Accent4 2 2" xfId="741" xr:uid="{00000000-0005-0000-0000-000050030000}"/>
    <cellStyle name="Accent4 2 2 2" xfId="742" xr:uid="{00000000-0005-0000-0000-000051030000}"/>
    <cellStyle name="Accent4 2 2 2 2" xfId="743" xr:uid="{00000000-0005-0000-0000-000052030000}"/>
    <cellStyle name="Accent4 3" xfId="744" xr:uid="{00000000-0005-0000-0000-000053030000}"/>
    <cellStyle name="Accent4 4" xfId="745" xr:uid="{00000000-0005-0000-0000-000054030000}"/>
    <cellStyle name="Accent4 5" xfId="746" xr:uid="{00000000-0005-0000-0000-000055030000}"/>
    <cellStyle name="Accent4 6" xfId="747" xr:uid="{00000000-0005-0000-0000-000056030000}"/>
    <cellStyle name="Accent5" xfId="748" xr:uid="{00000000-0005-0000-0000-000057030000}"/>
    <cellStyle name="Accent5 2" xfId="749" xr:uid="{00000000-0005-0000-0000-000058030000}"/>
    <cellStyle name="Accent5 2 2" xfId="750" xr:uid="{00000000-0005-0000-0000-000059030000}"/>
    <cellStyle name="Accent5 2 2 2" xfId="751" xr:uid="{00000000-0005-0000-0000-00005A030000}"/>
    <cellStyle name="Accent5 2 2 2 2" xfId="752" xr:uid="{00000000-0005-0000-0000-00005B030000}"/>
    <cellStyle name="Accent5 3" xfId="753" xr:uid="{00000000-0005-0000-0000-00005C030000}"/>
    <cellStyle name="Accent5 4" xfId="754" xr:uid="{00000000-0005-0000-0000-00005D030000}"/>
    <cellStyle name="Accent5 5" xfId="755" xr:uid="{00000000-0005-0000-0000-00005E030000}"/>
    <cellStyle name="Accent5 6" xfId="756" xr:uid="{00000000-0005-0000-0000-00005F030000}"/>
    <cellStyle name="Accent6" xfId="757" xr:uid="{00000000-0005-0000-0000-000060030000}"/>
    <cellStyle name="Accent6 2" xfId="758" xr:uid="{00000000-0005-0000-0000-000061030000}"/>
    <cellStyle name="Accent6 2 2" xfId="759" xr:uid="{00000000-0005-0000-0000-000062030000}"/>
    <cellStyle name="Accent6 2 2 2" xfId="760" xr:uid="{00000000-0005-0000-0000-000063030000}"/>
    <cellStyle name="Accent6 2 2 2 2" xfId="761" xr:uid="{00000000-0005-0000-0000-000064030000}"/>
    <cellStyle name="Accent6 3" xfId="762" xr:uid="{00000000-0005-0000-0000-000065030000}"/>
    <cellStyle name="Accent6 4" xfId="763" xr:uid="{00000000-0005-0000-0000-000066030000}"/>
    <cellStyle name="Accent6 5" xfId="764" xr:uid="{00000000-0005-0000-0000-000067030000}"/>
    <cellStyle name="Accent6 6" xfId="765" xr:uid="{00000000-0005-0000-0000-000068030000}"/>
    <cellStyle name="ÅëÈ­ [0]_laroux" xfId="766" xr:uid="{00000000-0005-0000-0000-000069030000}"/>
    <cellStyle name="ÅëÈ­_laroux" xfId="767" xr:uid="{00000000-0005-0000-0000-00006A030000}"/>
    <cellStyle name="ÄÞ¸¶ [0]_laroux" xfId="768" xr:uid="{00000000-0005-0000-0000-00006B030000}"/>
    <cellStyle name="ÄÞ¸¶_laroux" xfId="769" xr:uid="{00000000-0005-0000-0000-00006C030000}"/>
    <cellStyle name="Bad" xfId="770" xr:uid="{00000000-0005-0000-0000-00006D030000}"/>
    <cellStyle name="Bad 2" xfId="771" xr:uid="{00000000-0005-0000-0000-00006E030000}"/>
    <cellStyle name="Bad 2 2" xfId="772" xr:uid="{00000000-0005-0000-0000-00006F030000}"/>
    <cellStyle name="Bad 2 2 2" xfId="773" xr:uid="{00000000-0005-0000-0000-000070030000}"/>
    <cellStyle name="Bad 2 2 2 2" xfId="774" xr:uid="{00000000-0005-0000-0000-000071030000}"/>
    <cellStyle name="Bad 3" xfId="775" xr:uid="{00000000-0005-0000-0000-000072030000}"/>
    <cellStyle name="Bad 4" xfId="776" xr:uid="{00000000-0005-0000-0000-000073030000}"/>
    <cellStyle name="Bad 5" xfId="777" xr:uid="{00000000-0005-0000-0000-000074030000}"/>
    <cellStyle name="Bad 6" xfId="778" xr:uid="{00000000-0005-0000-0000-000075030000}"/>
    <cellStyle name="Body" xfId="779" xr:uid="{00000000-0005-0000-0000-000076030000}"/>
    <cellStyle name="Body 10" xfId="780" xr:uid="{00000000-0005-0000-0000-000077030000}"/>
    <cellStyle name="Body 11" xfId="781" xr:uid="{00000000-0005-0000-0000-000078030000}"/>
    <cellStyle name="Body 12" xfId="782" xr:uid="{00000000-0005-0000-0000-000079030000}"/>
    <cellStyle name="Body 2" xfId="783" xr:uid="{00000000-0005-0000-0000-00007A030000}"/>
    <cellStyle name="Body 3" xfId="784" xr:uid="{00000000-0005-0000-0000-00007B030000}"/>
    <cellStyle name="Body 4" xfId="785" xr:uid="{00000000-0005-0000-0000-00007C030000}"/>
    <cellStyle name="Body 5" xfId="786" xr:uid="{00000000-0005-0000-0000-00007D030000}"/>
    <cellStyle name="Body 6" xfId="787" xr:uid="{00000000-0005-0000-0000-00007E030000}"/>
    <cellStyle name="Body 7" xfId="788" xr:uid="{00000000-0005-0000-0000-00007F030000}"/>
    <cellStyle name="Body 8" xfId="789" xr:uid="{00000000-0005-0000-0000-000080030000}"/>
    <cellStyle name="Body 9" xfId="790" xr:uid="{00000000-0005-0000-0000-000081030000}"/>
    <cellStyle name="Ç¥ÁØ_ÀÎÀç°³¹ß¿ø" xfId="791" xr:uid="{00000000-0005-0000-0000-000082030000}"/>
    <cellStyle name="Calc Currency (0)" xfId="792" xr:uid="{00000000-0005-0000-0000-000083030000}"/>
    <cellStyle name="Calculation" xfId="793" xr:uid="{00000000-0005-0000-0000-000084030000}"/>
    <cellStyle name="Calculation 2" xfId="794" xr:uid="{00000000-0005-0000-0000-000085030000}"/>
    <cellStyle name="Calculation 2 2" xfId="795" xr:uid="{00000000-0005-0000-0000-000086030000}"/>
    <cellStyle name="Calculation 2 2 2" xfId="796" xr:uid="{00000000-0005-0000-0000-000087030000}"/>
    <cellStyle name="Calculation 2 2 2 2" xfId="797" xr:uid="{00000000-0005-0000-0000-000088030000}"/>
    <cellStyle name="Calculation 3" xfId="798" xr:uid="{00000000-0005-0000-0000-000089030000}"/>
    <cellStyle name="Calculation 4" xfId="799" xr:uid="{00000000-0005-0000-0000-00008A030000}"/>
    <cellStyle name="Calculation 5" xfId="800" xr:uid="{00000000-0005-0000-0000-00008B030000}"/>
    <cellStyle name="Calculation 6" xfId="801" xr:uid="{00000000-0005-0000-0000-00008C030000}"/>
    <cellStyle name="Check Cell" xfId="802" xr:uid="{00000000-0005-0000-0000-00008D030000}"/>
    <cellStyle name="Check Cell 2" xfId="803" xr:uid="{00000000-0005-0000-0000-00008E030000}"/>
    <cellStyle name="Check Cell 2 2" xfId="804" xr:uid="{00000000-0005-0000-0000-00008F030000}"/>
    <cellStyle name="Check Cell 2 2 2" xfId="805" xr:uid="{00000000-0005-0000-0000-000090030000}"/>
    <cellStyle name="Check Cell 2 2 2 2" xfId="806" xr:uid="{00000000-0005-0000-0000-000091030000}"/>
    <cellStyle name="Check Cell 3" xfId="807" xr:uid="{00000000-0005-0000-0000-000092030000}"/>
    <cellStyle name="Check Cell 4" xfId="808" xr:uid="{00000000-0005-0000-0000-000093030000}"/>
    <cellStyle name="Check Cell 5" xfId="809" xr:uid="{00000000-0005-0000-0000-000094030000}"/>
    <cellStyle name="Check Cell 6" xfId="810" xr:uid="{00000000-0005-0000-0000-000095030000}"/>
    <cellStyle name="Comma  - Style1" xfId="811" xr:uid="{00000000-0005-0000-0000-000096030000}"/>
    <cellStyle name="Comma  - Style2" xfId="812" xr:uid="{00000000-0005-0000-0000-000097030000}"/>
    <cellStyle name="Comma  - Style3" xfId="813" xr:uid="{00000000-0005-0000-0000-000098030000}"/>
    <cellStyle name="Comma  - Style4" xfId="814" xr:uid="{00000000-0005-0000-0000-000099030000}"/>
    <cellStyle name="Comma  - Style5" xfId="815" xr:uid="{00000000-0005-0000-0000-00009A030000}"/>
    <cellStyle name="Comma  - Style6" xfId="816" xr:uid="{00000000-0005-0000-0000-00009B030000}"/>
    <cellStyle name="Comma  - Style7" xfId="817" xr:uid="{00000000-0005-0000-0000-00009C030000}"/>
    <cellStyle name="Comma  - Style8" xfId="818" xr:uid="{00000000-0005-0000-0000-00009D030000}"/>
    <cellStyle name="Comma0 - Modelo1" xfId="819" xr:uid="{00000000-0005-0000-0000-00009E030000}"/>
    <cellStyle name="Comma0 - Modelo1 10" xfId="820" xr:uid="{00000000-0005-0000-0000-00009F030000}"/>
    <cellStyle name="Comma0 - Modelo1 11" xfId="821" xr:uid="{00000000-0005-0000-0000-0000A0030000}"/>
    <cellStyle name="Comma0 - Modelo1 12" xfId="822" xr:uid="{00000000-0005-0000-0000-0000A1030000}"/>
    <cellStyle name="Comma0 - Modelo1 2" xfId="823" xr:uid="{00000000-0005-0000-0000-0000A2030000}"/>
    <cellStyle name="Comma0 - Modelo1 3" xfId="824" xr:uid="{00000000-0005-0000-0000-0000A3030000}"/>
    <cellStyle name="Comma0 - Modelo1 4" xfId="825" xr:uid="{00000000-0005-0000-0000-0000A4030000}"/>
    <cellStyle name="Comma0 - Modelo1 5" xfId="826" xr:uid="{00000000-0005-0000-0000-0000A5030000}"/>
    <cellStyle name="Comma0 - Modelo1 6" xfId="827" xr:uid="{00000000-0005-0000-0000-0000A6030000}"/>
    <cellStyle name="Comma0 - Modelo1 7" xfId="828" xr:uid="{00000000-0005-0000-0000-0000A7030000}"/>
    <cellStyle name="Comma0 - Modelo1 8" xfId="829" xr:uid="{00000000-0005-0000-0000-0000A8030000}"/>
    <cellStyle name="Comma0 - Modelo1 9" xfId="830" xr:uid="{00000000-0005-0000-0000-0000A9030000}"/>
    <cellStyle name="Comma0 - Style1" xfId="831" xr:uid="{00000000-0005-0000-0000-0000AA030000}"/>
    <cellStyle name="Comma0 - Style1 10" xfId="832" xr:uid="{00000000-0005-0000-0000-0000AB030000}"/>
    <cellStyle name="Comma0 - Style1 11" xfId="833" xr:uid="{00000000-0005-0000-0000-0000AC030000}"/>
    <cellStyle name="Comma0 - Style1 12" xfId="834" xr:uid="{00000000-0005-0000-0000-0000AD030000}"/>
    <cellStyle name="Comma0 - Style1 2" xfId="835" xr:uid="{00000000-0005-0000-0000-0000AE030000}"/>
    <cellStyle name="Comma0 - Style1 3" xfId="836" xr:uid="{00000000-0005-0000-0000-0000AF030000}"/>
    <cellStyle name="Comma0 - Style1 4" xfId="837" xr:uid="{00000000-0005-0000-0000-0000B0030000}"/>
    <cellStyle name="Comma0 - Style1 5" xfId="838" xr:uid="{00000000-0005-0000-0000-0000B1030000}"/>
    <cellStyle name="Comma0 - Style1 6" xfId="839" xr:uid="{00000000-0005-0000-0000-0000B2030000}"/>
    <cellStyle name="Comma0 - Style1 7" xfId="840" xr:uid="{00000000-0005-0000-0000-0000B3030000}"/>
    <cellStyle name="Comma0 - Style1 8" xfId="841" xr:uid="{00000000-0005-0000-0000-0000B4030000}"/>
    <cellStyle name="Comma0 - Style1 9" xfId="842" xr:uid="{00000000-0005-0000-0000-0000B5030000}"/>
    <cellStyle name="Comma1 - Modelo2" xfId="843" xr:uid="{00000000-0005-0000-0000-0000B6030000}"/>
    <cellStyle name="Comma1 - Modelo2 10" xfId="844" xr:uid="{00000000-0005-0000-0000-0000B7030000}"/>
    <cellStyle name="Comma1 - Modelo2 11" xfId="845" xr:uid="{00000000-0005-0000-0000-0000B8030000}"/>
    <cellStyle name="Comma1 - Modelo2 12" xfId="846" xr:uid="{00000000-0005-0000-0000-0000B9030000}"/>
    <cellStyle name="Comma1 - Modelo2 2" xfId="847" xr:uid="{00000000-0005-0000-0000-0000BA030000}"/>
    <cellStyle name="Comma1 - Modelo2 3" xfId="848" xr:uid="{00000000-0005-0000-0000-0000BB030000}"/>
    <cellStyle name="Comma1 - Modelo2 4" xfId="849" xr:uid="{00000000-0005-0000-0000-0000BC030000}"/>
    <cellStyle name="Comma1 - Modelo2 5" xfId="850" xr:uid="{00000000-0005-0000-0000-0000BD030000}"/>
    <cellStyle name="Comma1 - Modelo2 6" xfId="851" xr:uid="{00000000-0005-0000-0000-0000BE030000}"/>
    <cellStyle name="Comma1 - Modelo2 7" xfId="852" xr:uid="{00000000-0005-0000-0000-0000BF030000}"/>
    <cellStyle name="Comma1 - Modelo2 8" xfId="853" xr:uid="{00000000-0005-0000-0000-0000C0030000}"/>
    <cellStyle name="Comma1 - Modelo2 9" xfId="854" xr:uid="{00000000-0005-0000-0000-0000C1030000}"/>
    <cellStyle name="Comma1 - Style2" xfId="855" xr:uid="{00000000-0005-0000-0000-0000C2030000}"/>
    <cellStyle name="Comma1 - Style2 10" xfId="856" xr:uid="{00000000-0005-0000-0000-0000C3030000}"/>
    <cellStyle name="Comma1 - Style2 11" xfId="857" xr:uid="{00000000-0005-0000-0000-0000C4030000}"/>
    <cellStyle name="Comma1 - Style2 12" xfId="858" xr:uid="{00000000-0005-0000-0000-0000C5030000}"/>
    <cellStyle name="Comma1 - Style2 2" xfId="859" xr:uid="{00000000-0005-0000-0000-0000C6030000}"/>
    <cellStyle name="Comma1 - Style2 3" xfId="860" xr:uid="{00000000-0005-0000-0000-0000C7030000}"/>
    <cellStyle name="Comma1 - Style2 4" xfId="861" xr:uid="{00000000-0005-0000-0000-0000C8030000}"/>
    <cellStyle name="Comma1 - Style2 5" xfId="862" xr:uid="{00000000-0005-0000-0000-0000C9030000}"/>
    <cellStyle name="Comma1 - Style2 6" xfId="863" xr:uid="{00000000-0005-0000-0000-0000CA030000}"/>
    <cellStyle name="Comma1 - Style2 7" xfId="864" xr:uid="{00000000-0005-0000-0000-0000CB030000}"/>
    <cellStyle name="Comma1 - Style2 8" xfId="865" xr:uid="{00000000-0005-0000-0000-0000CC030000}"/>
    <cellStyle name="Comma1 - Style2 9" xfId="866" xr:uid="{00000000-0005-0000-0000-0000CD030000}"/>
    <cellStyle name="Dia" xfId="867" xr:uid="{00000000-0005-0000-0000-0000CE030000}"/>
    <cellStyle name="Dia 10" xfId="868" xr:uid="{00000000-0005-0000-0000-0000CF030000}"/>
    <cellStyle name="Dia 11" xfId="869" xr:uid="{00000000-0005-0000-0000-0000D0030000}"/>
    <cellStyle name="Dia 12" xfId="870" xr:uid="{00000000-0005-0000-0000-0000D1030000}"/>
    <cellStyle name="Dia 2" xfId="871" xr:uid="{00000000-0005-0000-0000-0000D2030000}"/>
    <cellStyle name="Dia 3" xfId="872" xr:uid="{00000000-0005-0000-0000-0000D3030000}"/>
    <cellStyle name="Dia 4" xfId="873" xr:uid="{00000000-0005-0000-0000-0000D4030000}"/>
    <cellStyle name="Dia 5" xfId="874" xr:uid="{00000000-0005-0000-0000-0000D5030000}"/>
    <cellStyle name="Dia 6" xfId="875" xr:uid="{00000000-0005-0000-0000-0000D6030000}"/>
    <cellStyle name="Dia 7" xfId="876" xr:uid="{00000000-0005-0000-0000-0000D7030000}"/>
    <cellStyle name="Dia 8" xfId="877" xr:uid="{00000000-0005-0000-0000-0000D8030000}"/>
    <cellStyle name="Dia 9" xfId="878" xr:uid="{00000000-0005-0000-0000-0000D9030000}"/>
    <cellStyle name="Encabez1" xfId="879" xr:uid="{00000000-0005-0000-0000-0000DA030000}"/>
    <cellStyle name="Encabez1 10" xfId="880" xr:uid="{00000000-0005-0000-0000-0000DB030000}"/>
    <cellStyle name="Encabez1 11" xfId="881" xr:uid="{00000000-0005-0000-0000-0000DC030000}"/>
    <cellStyle name="Encabez1 12" xfId="882" xr:uid="{00000000-0005-0000-0000-0000DD030000}"/>
    <cellStyle name="Encabez1 2" xfId="883" xr:uid="{00000000-0005-0000-0000-0000DE030000}"/>
    <cellStyle name="Encabez1 3" xfId="884" xr:uid="{00000000-0005-0000-0000-0000DF030000}"/>
    <cellStyle name="Encabez1 4" xfId="885" xr:uid="{00000000-0005-0000-0000-0000E0030000}"/>
    <cellStyle name="Encabez1 5" xfId="886" xr:uid="{00000000-0005-0000-0000-0000E1030000}"/>
    <cellStyle name="Encabez1 6" xfId="887" xr:uid="{00000000-0005-0000-0000-0000E2030000}"/>
    <cellStyle name="Encabez1 7" xfId="888" xr:uid="{00000000-0005-0000-0000-0000E3030000}"/>
    <cellStyle name="Encabez1 8" xfId="889" xr:uid="{00000000-0005-0000-0000-0000E4030000}"/>
    <cellStyle name="Encabez1 9" xfId="890" xr:uid="{00000000-0005-0000-0000-0000E5030000}"/>
    <cellStyle name="Encabez2" xfId="891" xr:uid="{00000000-0005-0000-0000-0000E6030000}"/>
    <cellStyle name="Encabez2 10" xfId="892" xr:uid="{00000000-0005-0000-0000-0000E7030000}"/>
    <cellStyle name="Encabez2 11" xfId="893" xr:uid="{00000000-0005-0000-0000-0000E8030000}"/>
    <cellStyle name="Encabez2 12" xfId="894" xr:uid="{00000000-0005-0000-0000-0000E9030000}"/>
    <cellStyle name="Encabez2 2" xfId="895" xr:uid="{00000000-0005-0000-0000-0000EA030000}"/>
    <cellStyle name="Encabez2 3" xfId="896" xr:uid="{00000000-0005-0000-0000-0000EB030000}"/>
    <cellStyle name="Encabez2 4" xfId="897" xr:uid="{00000000-0005-0000-0000-0000EC030000}"/>
    <cellStyle name="Encabez2 5" xfId="898" xr:uid="{00000000-0005-0000-0000-0000ED030000}"/>
    <cellStyle name="Encabez2 6" xfId="899" xr:uid="{00000000-0005-0000-0000-0000EE030000}"/>
    <cellStyle name="Encabez2 7" xfId="900" xr:uid="{00000000-0005-0000-0000-0000EF030000}"/>
    <cellStyle name="Encabez2 8" xfId="901" xr:uid="{00000000-0005-0000-0000-0000F0030000}"/>
    <cellStyle name="Encabez2 9" xfId="902" xr:uid="{00000000-0005-0000-0000-0000F1030000}"/>
    <cellStyle name="entry box" xfId="903" xr:uid="{00000000-0005-0000-0000-0000F2030000}"/>
    <cellStyle name="entry box 10" xfId="904" xr:uid="{00000000-0005-0000-0000-0000F3030000}"/>
    <cellStyle name="entry box 11" xfId="905" xr:uid="{00000000-0005-0000-0000-0000F4030000}"/>
    <cellStyle name="entry box 12" xfId="906" xr:uid="{00000000-0005-0000-0000-0000F5030000}"/>
    <cellStyle name="entry box 2" xfId="907" xr:uid="{00000000-0005-0000-0000-0000F6030000}"/>
    <cellStyle name="entry box 3" xfId="908" xr:uid="{00000000-0005-0000-0000-0000F7030000}"/>
    <cellStyle name="entry box 4" xfId="909" xr:uid="{00000000-0005-0000-0000-0000F8030000}"/>
    <cellStyle name="entry box 5" xfId="910" xr:uid="{00000000-0005-0000-0000-0000F9030000}"/>
    <cellStyle name="entry box 6" xfId="911" xr:uid="{00000000-0005-0000-0000-0000FA030000}"/>
    <cellStyle name="entry box 7" xfId="912" xr:uid="{00000000-0005-0000-0000-0000FB030000}"/>
    <cellStyle name="entry box 8" xfId="913" xr:uid="{00000000-0005-0000-0000-0000FC030000}"/>
    <cellStyle name="entry box 9" xfId="914" xr:uid="{00000000-0005-0000-0000-0000FD030000}"/>
    <cellStyle name="Explanatory Text" xfId="915" xr:uid="{00000000-0005-0000-0000-0000FE030000}"/>
    <cellStyle name="Explanatory Text 2" xfId="916" xr:uid="{00000000-0005-0000-0000-0000FF030000}"/>
    <cellStyle name="Explanatory Text 2 2" xfId="917" xr:uid="{00000000-0005-0000-0000-000000040000}"/>
    <cellStyle name="Explanatory Text 2 2 2" xfId="918" xr:uid="{00000000-0005-0000-0000-000001040000}"/>
    <cellStyle name="Explanatory Text 2 2 2 2" xfId="919" xr:uid="{00000000-0005-0000-0000-000002040000}"/>
    <cellStyle name="Explanatory Text 3" xfId="920" xr:uid="{00000000-0005-0000-0000-000003040000}"/>
    <cellStyle name="Explanatory Text 4" xfId="921" xr:uid="{00000000-0005-0000-0000-000004040000}"/>
    <cellStyle name="Explanatory Text 5" xfId="922" xr:uid="{00000000-0005-0000-0000-000005040000}"/>
    <cellStyle name="Explanatory Text 6" xfId="923" xr:uid="{00000000-0005-0000-0000-000006040000}"/>
    <cellStyle name="F2" xfId="924" xr:uid="{00000000-0005-0000-0000-000007040000}"/>
    <cellStyle name="F2 10" xfId="925" xr:uid="{00000000-0005-0000-0000-000008040000}"/>
    <cellStyle name="F2 11" xfId="926" xr:uid="{00000000-0005-0000-0000-000009040000}"/>
    <cellStyle name="F2 12" xfId="927" xr:uid="{00000000-0005-0000-0000-00000A040000}"/>
    <cellStyle name="F2 2" xfId="928" xr:uid="{00000000-0005-0000-0000-00000B040000}"/>
    <cellStyle name="F2 3" xfId="929" xr:uid="{00000000-0005-0000-0000-00000C040000}"/>
    <cellStyle name="F2 4" xfId="930" xr:uid="{00000000-0005-0000-0000-00000D040000}"/>
    <cellStyle name="F2 5" xfId="931" xr:uid="{00000000-0005-0000-0000-00000E040000}"/>
    <cellStyle name="F2 6" xfId="932" xr:uid="{00000000-0005-0000-0000-00000F040000}"/>
    <cellStyle name="F2 7" xfId="933" xr:uid="{00000000-0005-0000-0000-000010040000}"/>
    <cellStyle name="F2 8" xfId="934" xr:uid="{00000000-0005-0000-0000-000011040000}"/>
    <cellStyle name="F2 9" xfId="935" xr:uid="{00000000-0005-0000-0000-000012040000}"/>
    <cellStyle name="F3" xfId="936" xr:uid="{00000000-0005-0000-0000-000013040000}"/>
    <cellStyle name="F3 10" xfId="937" xr:uid="{00000000-0005-0000-0000-000014040000}"/>
    <cellStyle name="F3 11" xfId="938" xr:uid="{00000000-0005-0000-0000-000015040000}"/>
    <cellStyle name="F3 12" xfId="939" xr:uid="{00000000-0005-0000-0000-000016040000}"/>
    <cellStyle name="F3 2" xfId="940" xr:uid="{00000000-0005-0000-0000-000017040000}"/>
    <cellStyle name="F3 3" xfId="941" xr:uid="{00000000-0005-0000-0000-000018040000}"/>
    <cellStyle name="F3 4" xfId="942" xr:uid="{00000000-0005-0000-0000-000019040000}"/>
    <cellStyle name="F3 5" xfId="943" xr:uid="{00000000-0005-0000-0000-00001A040000}"/>
    <cellStyle name="F3 6" xfId="944" xr:uid="{00000000-0005-0000-0000-00001B040000}"/>
    <cellStyle name="F3 7" xfId="945" xr:uid="{00000000-0005-0000-0000-00001C040000}"/>
    <cellStyle name="F3 8" xfId="946" xr:uid="{00000000-0005-0000-0000-00001D040000}"/>
    <cellStyle name="F3 9" xfId="947" xr:uid="{00000000-0005-0000-0000-00001E040000}"/>
    <cellStyle name="F4" xfId="948" xr:uid="{00000000-0005-0000-0000-00001F040000}"/>
    <cellStyle name="F4 10" xfId="949" xr:uid="{00000000-0005-0000-0000-000020040000}"/>
    <cellStyle name="F4 11" xfId="950" xr:uid="{00000000-0005-0000-0000-000021040000}"/>
    <cellStyle name="F4 12" xfId="951" xr:uid="{00000000-0005-0000-0000-000022040000}"/>
    <cellStyle name="F4 2" xfId="952" xr:uid="{00000000-0005-0000-0000-000023040000}"/>
    <cellStyle name="F4 3" xfId="953" xr:uid="{00000000-0005-0000-0000-000024040000}"/>
    <cellStyle name="F4 4" xfId="954" xr:uid="{00000000-0005-0000-0000-000025040000}"/>
    <cellStyle name="F4 5" xfId="955" xr:uid="{00000000-0005-0000-0000-000026040000}"/>
    <cellStyle name="F4 6" xfId="956" xr:uid="{00000000-0005-0000-0000-000027040000}"/>
    <cellStyle name="F4 7" xfId="957" xr:uid="{00000000-0005-0000-0000-000028040000}"/>
    <cellStyle name="F4 8" xfId="958" xr:uid="{00000000-0005-0000-0000-000029040000}"/>
    <cellStyle name="F4 9" xfId="959" xr:uid="{00000000-0005-0000-0000-00002A040000}"/>
    <cellStyle name="F5" xfId="960" xr:uid="{00000000-0005-0000-0000-00002B040000}"/>
    <cellStyle name="F5 10" xfId="961" xr:uid="{00000000-0005-0000-0000-00002C040000}"/>
    <cellStyle name="F5 11" xfId="962" xr:uid="{00000000-0005-0000-0000-00002D040000}"/>
    <cellStyle name="F5 12" xfId="963" xr:uid="{00000000-0005-0000-0000-00002E040000}"/>
    <cellStyle name="F5 2" xfId="964" xr:uid="{00000000-0005-0000-0000-00002F040000}"/>
    <cellStyle name="F5 3" xfId="965" xr:uid="{00000000-0005-0000-0000-000030040000}"/>
    <cellStyle name="F5 4" xfId="966" xr:uid="{00000000-0005-0000-0000-000031040000}"/>
    <cellStyle name="F5 5" xfId="967" xr:uid="{00000000-0005-0000-0000-000032040000}"/>
    <cellStyle name="F5 6" xfId="968" xr:uid="{00000000-0005-0000-0000-000033040000}"/>
    <cellStyle name="F5 7" xfId="969" xr:uid="{00000000-0005-0000-0000-000034040000}"/>
    <cellStyle name="F5 8" xfId="970" xr:uid="{00000000-0005-0000-0000-000035040000}"/>
    <cellStyle name="F5 9" xfId="971" xr:uid="{00000000-0005-0000-0000-000036040000}"/>
    <cellStyle name="F6" xfId="972" xr:uid="{00000000-0005-0000-0000-000037040000}"/>
    <cellStyle name="F6 10" xfId="973" xr:uid="{00000000-0005-0000-0000-000038040000}"/>
    <cellStyle name="F6 11" xfId="974" xr:uid="{00000000-0005-0000-0000-000039040000}"/>
    <cellStyle name="F6 12" xfId="975" xr:uid="{00000000-0005-0000-0000-00003A040000}"/>
    <cellStyle name="F6 2" xfId="976" xr:uid="{00000000-0005-0000-0000-00003B040000}"/>
    <cellStyle name="F6 3" xfId="977" xr:uid="{00000000-0005-0000-0000-00003C040000}"/>
    <cellStyle name="F6 4" xfId="978" xr:uid="{00000000-0005-0000-0000-00003D040000}"/>
    <cellStyle name="F6 5" xfId="979" xr:uid="{00000000-0005-0000-0000-00003E040000}"/>
    <cellStyle name="F6 6" xfId="980" xr:uid="{00000000-0005-0000-0000-00003F040000}"/>
    <cellStyle name="F6 7" xfId="981" xr:uid="{00000000-0005-0000-0000-000040040000}"/>
    <cellStyle name="F6 8" xfId="982" xr:uid="{00000000-0005-0000-0000-000041040000}"/>
    <cellStyle name="F6 9" xfId="983" xr:uid="{00000000-0005-0000-0000-000042040000}"/>
    <cellStyle name="F7" xfId="984" xr:uid="{00000000-0005-0000-0000-000043040000}"/>
    <cellStyle name="F7 10" xfId="985" xr:uid="{00000000-0005-0000-0000-000044040000}"/>
    <cellStyle name="F7 11" xfId="986" xr:uid="{00000000-0005-0000-0000-000045040000}"/>
    <cellStyle name="F7 12" xfId="987" xr:uid="{00000000-0005-0000-0000-000046040000}"/>
    <cellStyle name="F7 2" xfId="988" xr:uid="{00000000-0005-0000-0000-000047040000}"/>
    <cellStyle name="F7 3" xfId="989" xr:uid="{00000000-0005-0000-0000-000048040000}"/>
    <cellStyle name="F7 4" xfId="990" xr:uid="{00000000-0005-0000-0000-000049040000}"/>
    <cellStyle name="F7 5" xfId="991" xr:uid="{00000000-0005-0000-0000-00004A040000}"/>
    <cellStyle name="F7 6" xfId="992" xr:uid="{00000000-0005-0000-0000-00004B040000}"/>
    <cellStyle name="F7 7" xfId="993" xr:uid="{00000000-0005-0000-0000-00004C040000}"/>
    <cellStyle name="F7 8" xfId="994" xr:uid="{00000000-0005-0000-0000-00004D040000}"/>
    <cellStyle name="F7 9" xfId="995" xr:uid="{00000000-0005-0000-0000-00004E040000}"/>
    <cellStyle name="F8" xfId="996" xr:uid="{00000000-0005-0000-0000-00004F040000}"/>
    <cellStyle name="F8 10" xfId="997" xr:uid="{00000000-0005-0000-0000-000050040000}"/>
    <cellStyle name="F8 11" xfId="998" xr:uid="{00000000-0005-0000-0000-000051040000}"/>
    <cellStyle name="F8 12" xfId="999" xr:uid="{00000000-0005-0000-0000-000052040000}"/>
    <cellStyle name="F8 2" xfId="1000" xr:uid="{00000000-0005-0000-0000-000053040000}"/>
    <cellStyle name="F8 3" xfId="1001" xr:uid="{00000000-0005-0000-0000-000054040000}"/>
    <cellStyle name="F8 4" xfId="1002" xr:uid="{00000000-0005-0000-0000-000055040000}"/>
    <cellStyle name="F8 5" xfId="1003" xr:uid="{00000000-0005-0000-0000-000056040000}"/>
    <cellStyle name="F8 6" xfId="1004" xr:uid="{00000000-0005-0000-0000-000057040000}"/>
    <cellStyle name="F8 7" xfId="1005" xr:uid="{00000000-0005-0000-0000-000058040000}"/>
    <cellStyle name="F8 8" xfId="1006" xr:uid="{00000000-0005-0000-0000-000059040000}"/>
    <cellStyle name="F8 9" xfId="1007" xr:uid="{00000000-0005-0000-0000-00005A040000}"/>
    <cellStyle name="Fijo" xfId="1008" xr:uid="{00000000-0005-0000-0000-00005B040000}"/>
    <cellStyle name="Fijo 10" xfId="1009" xr:uid="{00000000-0005-0000-0000-00005C040000}"/>
    <cellStyle name="Fijo 11" xfId="1010" xr:uid="{00000000-0005-0000-0000-00005D040000}"/>
    <cellStyle name="Fijo 12" xfId="1011" xr:uid="{00000000-0005-0000-0000-00005E040000}"/>
    <cellStyle name="Fijo 2" xfId="1012" xr:uid="{00000000-0005-0000-0000-00005F040000}"/>
    <cellStyle name="Fijo 3" xfId="1013" xr:uid="{00000000-0005-0000-0000-000060040000}"/>
    <cellStyle name="Fijo 4" xfId="1014" xr:uid="{00000000-0005-0000-0000-000061040000}"/>
    <cellStyle name="Fijo 5" xfId="1015" xr:uid="{00000000-0005-0000-0000-000062040000}"/>
    <cellStyle name="Fijo 6" xfId="1016" xr:uid="{00000000-0005-0000-0000-000063040000}"/>
    <cellStyle name="Fijo 7" xfId="1017" xr:uid="{00000000-0005-0000-0000-000064040000}"/>
    <cellStyle name="Fijo 8" xfId="1018" xr:uid="{00000000-0005-0000-0000-000065040000}"/>
    <cellStyle name="Fijo 9" xfId="1019" xr:uid="{00000000-0005-0000-0000-000066040000}"/>
    <cellStyle name="Financiero" xfId="1020" xr:uid="{00000000-0005-0000-0000-000067040000}"/>
    <cellStyle name="Financiero 10" xfId="1021" xr:uid="{00000000-0005-0000-0000-000068040000}"/>
    <cellStyle name="Financiero 11" xfId="1022" xr:uid="{00000000-0005-0000-0000-000069040000}"/>
    <cellStyle name="Financiero 12" xfId="1023" xr:uid="{00000000-0005-0000-0000-00006A040000}"/>
    <cellStyle name="Financiero 2" xfId="1024" xr:uid="{00000000-0005-0000-0000-00006B040000}"/>
    <cellStyle name="Financiero 3" xfId="1025" xr:uid="{00000000-0005-0000-0000-00006C040000}"/>
    <cellStyle name="Financiero 4" xfId="1026" xr:uid="{00000000-0005-0000-0000-00006D040000}"/>
    <cellStyle name="Financiero 5" xfId="1027" xr:uid="{00000000-0005-0000-0000-00006E040000}"/>
    <cellStyle name="Financiero 6" xfId="1028" xr:uid="{00000000-0005-0000-0000-00006F040000}"/>
    <cellStyle name="Financiero 7" xfId="1029" xr:uid="{00000000-0005-0000-0000-000070040000}"/>
    <cellStyle name="Financiero 8" xfId="1030" xr:uid="{00000000-0005-0000-0000-000071040000}"/>
    <cellStyle name="Financiero 9" xfId="1031" xr:uid="{00000000-0005-0000-0000-000072040000}"/>
    <cellStyle name="Good" xfId="1032" xr:uid="{00000000-0005-0000-0000-000073040000}"/>
    <cellStyle name="Good 2" xfId="1033" xr:uid="{00000000-0005-0000-0000-000074040000}"/>
    <cellStyle name="Good 2 2" xfId="1034" xr:uid="{00000000-0005-0000-0000-000075040000}"/>
    <cellStyle name="Good 2 2 2" xfId="1035" xr:uid="{00000000-0005-0000-0000-000076040000}"/>
    <cellStyle name="Good 2 2 2 2" xfId="1036" xr:uid="{00000000-0005-0000-0000-000077040000}"/>
    <cellStyle name="Good 3" xfId="1037" xr:uid="{00000000-0005-0000-0000-000078040000}"/>
    <cellStyle name="Good 4" xfId="1038" xr:uid="{00000000-0005-0000-0000-000079040000}"/>
    <cellStyle name="Good 5" xfId="1039" xr:uid="{00000000-0005-0000-0000-00007A040000}"/>
    <cellStyle name="Good 6" xfId="1040" xr:uid="{00000000-0005-0000-0000-00007B040000}"/>
    <cellStyle name="Grey" xfId="1041" xr:uid="{00000000-0005-0000-0000-00007C040000}"/>
    <cellStyle name="HEADER" xfId="1042" xr:uid="{00000000-0005-0000-0000-00007D040000}"/>
    <cellStyle name="HEADER 10" xfId="1043" xr:uid="{00000000-0005-0000-0000-00007E040000}"/>
    <cellStyle name="HEADER 11" xfId="1044" xr:uid="{00000000-0005-0000-0000-00007F040000}"/>
    <cellStyle name="HEADER 12" xfId="1045" xr:uid="{00000000-0005-0000-0000-000080040000}"/>
    <cellStyle name="HEADER 2" xfId="1046" xr:uid="{00000000-0005-0000-0000-000081040000}"/>
    <cellStyle name="HEADER 3" xfId="1047" xr:uid="{00000000-0005-0000-0000-000082040000}"/>
    <cellStyle name="HEADER 4" xfId="1048" xr:uid="{00000000-0005-0000-0000-000083040000}"/>
    <cellStyle name="HEADER 5" xfId="1049" xr:uid="{00000000-0005-0000-0000-000084040000}"/>
    <cellStyle name="HEADER 6" xfId="1050" xr:uid="{00000000-0005-0000-0000-000085040000}"/>
    <cellStyle name="HEADER 7" xfId="1051" xr:uid="{00000000-0005-0000-0000-000086040000}"/>
    <cellStyle name="HEADER 8" xfId="1052" xr:uid="{00000000-0005-0000-0000-000087040000}"/>
    <cellStyle name="HEADER 9" xfId="1053" xr:uid="{00000000-0005-0000-0000-000088040000}"/>
    <cellStyle name="Header1" xfId="1054" xr:uid="{00000000-0005-0000-0000-000089040000}"/>
    <cellStyle name="Header1 10" xfId="1055" xr:uid="{00000000-0005-0000-0000-00008A040000}"/>
    <cellStyle name="Header1 11" xfId="1056" xr:uid="{00000000-0005-0000-0000-00008B040000}"/>
    <cellStyle name="Header1 12" xfId="1057" xr:uid="{00000000-0005-0000-0000-00008C040000}"/>
    <cellStyle name="Header1 2" xfId="1058" xr:uid="{00000000-0005-0000-0000-00008D040000}"/>
    <cellStyle name="Header1 3" xfId="1059" xr:uid="{00000000-0005-0000-0000-00008E040000}"/>
    <cellStyle name="Header1 4" xfId="1060" xr:uid="{00000000-0005-0000-0000-00008F040000}"/>
    <cellStyle name="Header1 5" xfId="1061" xr:uid="{00000000-0005-0000-0000-000090040000}"/>
    <cellStyle name="Header1 6" xfId="1062" xr:uid="{00000000-0005-0000-0000-000091040000}"/>
    <cellStyle name="Header1 7" xfId="1063" xr:uid="{00000000-0005-0000-0000-000092040000}"/>
    <cellStyle name="Header1 8" xfId="1064" xr:uid="{00000000-0005-0000-0000-000093040000}"/>
    <cellStyle name="Header1 9" xfId="1065" xr:uid="{00000000-0005-0000-0000-000094040000}"/>
    <cellStyle name="Header2" xfId="1066" xr:uid="{00000000-0005-0000-0000-000095040000}"/>
    <cellStyle name="Header2 10" xfId="1067" xr:uid="{00000000-0005-0000-0000-000096040000}"/>
    <cellStyle name="Header2 11" xfId="1068" xr:uid="{00000000-0005-0000-0000-000097040000}"/>
    <cellStyle name="Header2 12" xfId="1069" xr:uid="{00000000-0005-0000-0000-000098040000}"/>
    <cellStyle name="Header2 2" xfId="1070" xr:uid="{00000000-0005-0000-0000-000099040000}"/>
    <cellStyle name="Header2 3" xfId="1071" xr:uid="{00000000-0005-0000-0000-00009A040000}"/>
    <cellStyle name="Header2 4" xfId="1072" xr:uid="{00000000-0005-0000-0000-00009B040000}"/>
    <cellStyle name="Header2 5" xfId="1073" xr:uid="{00000000-0005-0000-0000-00009C040000}"/>
    <cellStyle name="Header2 6" xfId="1074" xr:uid="{00000000-0005-0000-0000-00009D040000}"/>
    <cellStyle name="Header2 7" xfId="1075" xr:uid="{00000000-0005-0000-0000-00009E040000}"/>
    <cellStyle name="Header2 8" xfId="1076" xr:uid="{00000000-0005-0000-0000-00009F040000}"/>
    <cellStyle name="Header2 9" xfId="1077" xr:uid="{00000000-0005-0000-0000-0000A0040000}"/>
    <cellStyle name="Heading 1" xfId="1078" xr:uid="{00000000-0005-0000-0000-0000A1040000}"/>
    <cellStyle name="Heading 1 2" xfId="1079" xr:uid="{00000000-0005-0000-0000-0000A2040000}"/>
    <cellStyle name="Heading 1 2 2" xfId="1080" xr:uid="{00000000-0005-0000-0000-0000A3040000}"/>
    <cellStyle name="Heading 1 2 2 2" xfId="1081" xr:uid="{00000000-0005-0000-0000-0000A4040000}"/>
    <cellStyle name="Heading 1 2 2 2 2" xfId="1082" xr:uid="{00000000-0005-0000-0000-0000A5040000}"/>
    <cellStyle name="Heading 1 3" xfId="1083" xr:uid="{00000000-0005-0000-0000-0000A6040000}"/>
    <cellStyle name="Heading 1 4" xfId="1084" xr:uid="{00000000-0005-0000-0000-0000A7040000}"/>
    <cellStyle name="Heading 1 5" xfId="1085" xr:uid="{00000000-0005-0000-0000-0000A8040000}"/>
    <cellStyle name="Heading 1 6" xfId="1086" xr:uid="{00000000-0005-0000-0000-0000A9040000}"/>
    <cellStyle name="Heading 2" xfId="1087" xr:uid="{00000000-0005-0000-0000-0000AA040000}"/>
    <cellStyle name="Heading 2 2" xfId="1088" xr:uid="{00000000-0005-0000-0000-0000AB040000}"/>
    <cellStyle name="Heading 2 2 2" xfId="1089" xr:uid="{00000000-0005-0000-0000-0000AC040000}"/>
    <cellStyle name="Heading 2 2 2 2" xfId="1090" xr:uid="{00000000-0005-0000-0000-0000AD040000}"/>
    <cellStyle name="Heading 2 2 2 2 2" xfId="1091" xr:uid="{00000000-0005-0000-0000-0000AE040000}"/>
    <cellStyle name="Heading 2 3" xfId="1092" xr:uid="{00000000-0005-0000-0000-0000AF040000}"/>
    <cellStyle name="Heading 2 4" xfId="1093" xr:uid="{00000000-0005-0000-0000-0000B0040000}"/>
    <cellStyle name="Heading 2 5" xfId="1094" xr:uid="{00000000-0005-0000-0000-0000B1040000}"/>
    <cellStyle name="Heading 2 6" xfId="1095" xr:uid="{00000000-0005-0000-0000-0000B2040000}"/>
    <cellStyle name="Heading 3" xfId="1096" xr:uid="{00000000-0005-0000-0000-0000B3040000}"/>
    <cellStyle name="Heading 3 2" xfId="1097" xr:uid="{00000000-0005-0000-0000-0000B4040000}"/>
    <cellStyle name="Heading 3 2 2" xfId="1098" xr:uid="{00000000-0005-0000-0000-0000B5040000}"/>
    <cellStyle name="Heading 3 2 2 2" xfId="1099" xr:uid="{00000000-0005-0000-0000-0000B6040000}"/>
    <cellStyle name="Heading 3 2 2 2 2" xfId="1100" xr:uid="{00000000-0005-0000-0000-0000B7040000}"/>
    <cellStyle name="Heading 3 3" xfId="1101" xr:uid="{00000000-0005-0000-0000-0000B8040000}"/>
    <cellStyle name="Heading 3 4" xfId="1102" xr:uid="{00000000-0005-0000-0000-0000B9040000}"/>
    <cellStyle name="Heading 3 5" xfId="1103" xr:uid="{00000000-0005-0000-0000-0000BA040000}"/>
    <cellStyle name="Heading 3 6" xfId="1104" xr:uid="{00000000-0005-0000-0000-0000BB040000}"/>
    <cellStyle name="Heading 4" xfId="1105" xr:uid="{00000000-0005-0000-0000-0000BC040000}"/>
    <cellStyle name="Heading 4 2" xfId="1106" xr:uid="{00000000-0005-0000-0000-0000BD040000}"/>
    <cellStyle name="Heading 4 2 2" xfId="1107" xr:uid="{00000000-0005-0000-0000-0000BE040000}"/>
    <cellStyle name="Heading 4 2 2 2" xfId="1108" xr:uid="{00000000-0005-0000-0000-0000BF040000}"/>
    <cellStyle name="Heading 4 2 2 2 2" xfId="1109" xr:uid="{00000000-0005-0000-0000-0000C0040000}"/>
    <cellStyle name="Heading 4 3" xfId="1110" xr:uid="{00000000-0005-0000-0000-0000C1040000}"/>
    <cellStyle name="Heading 4 4" xfId="1111" xr:uid="{00000000-0005-0000-0000-0000C2040000}"/>
    <cellStyle name="Heading 4 5" xfId="1112" xr:uid="{00000000-0005-0000-0000-0000C3040000}"/>
    <cellStyle name="Heading 4 6" xfId="1113" xr:uid="{00000000-0005-0000-0000-0000C4040000}"/>
    <cellStyle name="Input" xfId="1114" xr:uid="{00000000-0005-0000-0000-0000C5040000}"/>
    <cellStyle name="Input [yellow]" xfId="1115" xr:uid="{00000000-0005-0000-0000-0000C6040000}"/>
    <cellStyle name="Input 2" xfId="1116" xr:uid="{00000000-0005-0000-0000-0000C7040000}"/>
    <cellStyle name="Input 2 2" xfId="1117" xr:uid="{00000000-0005-0000-0000-0000C8040000}"/>
    <cellStyle name="Input 2 2 2" xfId="1118" xr:uid="{00000000-0005-0000-0000-0000C9040000}"/>
    <cellStyle name="Input 2 2 2 2" xfId="1119" xr:uid="{00000000-0005-0000-0000-0000CA040000}"/>
    <cellStyle name="Input 3" xfId="1120" xr:uid="{00000000-0005-0000-0000-0000CB040000}"/>
    <cellStyle name="Input 4" xfId="1121" xr:uid="{00000000-0005-0000-0000-0000CC040000}"/>
    <cellStyle name="Input 5" xfId="1122" xr:uid="{00000000-0005-0000-0000-0000CD040000}"/>
    <cellStyle name="Input 6" xfId="1123" xr:uid="{00000000-0005-0000-0000-0000CE040000}"/>
    <cellStyle name="Linked Cell" xfId="1124" xr:uid="{00000000-0005-0000-0000-0000CF040000}"/>
    <cellStyle name="Linked Cell 2" xfId="1125" xr:uid="{00000000-0005-0000-0000-0000D0040000}"/>
    <cellStyle name="Linked Cell 2 2" xfId="1126" xr:uid="{00000000-0005-0000-0000-0000D1040000}"/>
    <cellStyle name="Linked Cell 2 2 2" xfId="1127" xr:uid="{00000000-0005-0000-0000-0000D2040000}"/>
    <cellStyle name="Linked Cell 2 2 2 2" xfId="1128" xr:uid="{00000000-0005-0000-0000-0000D3040000}"/>
    <cellStyle name="Linked Cell 3" xfId="1129" xr:uid="{00000000-0005-0000-0000-0000D4040000}"/>
    <cellStyle name="Linked Cell 4" xfId="1130" xr:uid="{00000000-0005-0000-0000-0000D5040000}"/>
    <cellStyle name="Linked Cell 5" xfId="1131" xr:uid="{00000000-0005-0000-0000-0000D6040000}"/>
    <cellStyle name="Linked Cell 6" xfId="1132" xr:uid="{00000000-0005-0000-0000-0000D7040000}"/>
    <cellStyle name="Millares [0]_10 AVERIAS MASIVAS + ANT" xfId="1133" xr:uid="{00000000-0005-0000-0000-0000D8040000}"/>
    <cellStyle name="Millares_10 AVERIAS MASIVAS + ANT" xfId="1134" xr:uid="{00000000-0005-0000-0000-0000D9040000}"/>
    <cellStyle name="Model" xfId="1135" xr:uid="{00000000-0005-0000-0000-0000DA040000}"/>
    <cellStyle name="Model 10" xfId="1136" xr:uid="{00000000-0005-0000-0000-0000DB040000}"/>
    <cellStyle name="Model 11" xfId="1137" xr:uid="{00000000-0005-0000-0000-0000DC040000}"/>
    <cellStyle name="Model 12" xfId="1138" xr:uid="{00000000-0005-0000-0000-0000DD040000}"/>
    <cellStyle name="Model 2" xfId="1139" xr:uid="{00000000-0005-0000-0000-0000DE040000}"/>
    <cellStyle name="Model 3" xfId="1140" xr:uid="{00000000-0005-0000-0000-0000DF040000}"/>
    <cellStyle name="Model 4" xfId="1141" xr:uid="{00000000-0005-0000-0000-0000E0040000}"/>
    <cellStyle name="Model 5" xfId="1142" xr:uid="{00000000-0005-0000-0000-0000E1040000}"/>
    <cellStyle name="Model 6" xfId="1143" xr:uid="{00000000-0005-0000-0000-0000E2040000}"/>
    <cellStyle name="Model 7" xfId="1144" xr:uid="{00000000-0005-0000-0000-0000E3040000}"/>
    <cellStyle name="Model 8" xfId="1145" xr:uid="{00000000-0005-0000-0000-0000E4040000}"/>
    <cellStyle name="Model 9" xfId="1146" xr:uid="{00000000-0005-0000-0000-0000E5040000}"/>
    <cellStyle name="Moneda [0]_10 AVERIAS MASIVAS + ANT" xfId="1147" xr:uid="{00000000-0005-0000-0000-0000E6040000}"/>
    <cellStyle name="Moneda_10 AVERIAS MASIVAS + ANT" xfId="1148" xr:uid="{00000000-0005-0000-0000-0000E7040000}"/>
    <cellStyle name="Monetario" xfId="1149" xr:uid="{00000000-0005-0000-0000-0000E8040000}"/>
    <cellStyle name="Monetario 10" xfId="1150" xr:uid="{00000000-0005-0000-0000-0000E9040000}"/>
    <cellStyle name="Monetario 11" xfId="1151" xr:uid="{00000000-0005-0000-0000-0000EA040000}"/>
    <cellStyle name="Monetario 12" xfId="1152" xr:uid="{00000000-0005-0000-0000-0000EB040000}"/>
    <cellStyle name="Monetario 2" xfId="1153" xr:uid="{00000000-0005-0000-0000-0000EC040000}"/>
    <cellStyle name="Monetario 3" xfId="1154" xr:uid="{00000000-0005-0000-0000-0000ED040000}"/>
    <cellStyle name="Monetario 4" xfId="1155" xr:uid="{00000000-0005-0000-0000-0000EE040000}"/>
    <cellStyle name="Monetario 5" xfId="1156" xr:uid="{00000000-0005-0000-0000-0000EF040000}"/>
    <cellStyle name="Monetario 6" xfId="1157" xr:uid="{00000000-0005-0000-0000-0000F0040000}"/>
    <cellStyle name="Monetario 7" xfId="1158" xr:uid="{00000000-0005-0000-0000-0000F1040000}"/>
    <cellStyle name="Monetario 8" xfId="1159" xr:uid="{00000000-0005-0000-0000-0000F2040000}"/>
    <cellStyle name="Monetario 9" xfId="1160" xr:uid="{00000000-0005-0000-0000-0000F3040000}"/>
    <cellStyle name="Neutral" xfId="1161" xr:uid="{00000000-0005-0000-0000-0000F4040000}"/>
    <cellStyle name="Neutral 2" xfId="1162" xr:uid="{00000000-0005-0000-0000-0000F5040000}"/>
    <cellStyle name="Neutral 2 2" xfId="1163" xr:uid="{00000000-0005-0000-0000-0000F6040000}"/>
    <cellStyle name="Neutral 2 2 2" xfId="1164" xr:uid="{00000000-0005-0000-0000-0000F7040000}"/>
    <cellStyle name="Neutral 2 2 2 2" xfId="1165" xr:uid="{00000000-0005-0000-0000-0000F8040000}"/>
    <cellStyle name="Neutral 3" xfId="1166" xr:uid="{00000000-0005-0000-0000-0000F9040000}"/>
    <cellStyle name="Neutral 4" xfId="1167" xr:uid="{00000000-0005-0000-0000-0000FA040000}"/>
    <cellStyle name="Neutral 5" xfId="1168" xr:uid="{00000000-0005-0000-0000-0000FB040000}"/>
    <cellStyle name="Neutral 6" xfId="1169" xr:uid="{00000000-0005-0000-0000-0000FC040000}"/>
    <cellStyle name="no dec" xfId="1170" xr:uid="{00000000-0005-0000-0000-0000FD040000}"/>
    <cellStyle name="Normal - Style1" xfId="1171" xr:uid="{00000000-0005-0000-0000-0000FE040000}"/>
    <cellStyle name="Normal 2" xfId="1172" xr:uid="{00000000-0005-0000-0000-0000FF040000}"/>
    <cellStyle name="Normal 2 2" xfId="1173" xr:uid="{00000000-0005-0000-0000-000000050000}"/>
    <cellStyle name="Normal 2 3" xfId="1174" xr:uid="{00000000-0005-0000-0000-000001050000}"/>
    <cellStyle name="Normal 2 4" xfId="1175" xr:uid="{00000000-0005-0000-0000-000002050000}"/>
    <cellStyle name="Normal_7. Прайс-лист на HW&amp;SW" xfId="1176" xr:uid="{00000000-0005-0000-0000-000003050000}"/>
    <cellStyle name="Normalny_Arkusz1" xfId="1177" xr:uid="{00000000-0005-0000-0000-000004050000}"/>
    <cellStyle name="Note" xfId="1178" xr:uid="{00000000-0005-0000-0000-000005050000}"/>
    <cellStyle name="Note 2" xfId="1179" xr:uid="{00000000-0005-0000-0000-000006050000}"/>
    <cellStyle name="Note 2 2" xfId="1180" xr:uid="{00000000-0005-0000-0000-000007050000}"/>
    <cellStyle name="Note 2 2 2" xfId="1181" xr:uid="{00000000-0005-0000-0000-000008050000}"/>
    <cellStyle name="Note 2 2 2 2" xfId="1182" xr:uid="{00000000-0005-0000-0000-000009050000}"/>
    <cellStyle name="Note 3" xfId="1183" xr:uid="{00000000-0005-0000-0000-00000A050000}"/>
    <cellStyle name="Note 4" xfId="1184" xr:uid="{00000000-0005-0000-0000-00000B050000}"/>
    <cellStyle name="Note 5" xfId="1185" xr:uid="{00000000-0005-0000-0000-00000C050000}"/>
    <cellStyle name="Note 6" xfId="1186" xr:uid="{00000000-0005-0000-0000-00000D050000}"/>
    <cellStyle name="Output" xfId="1187" xr:uid="{00000000-0005-0000-0000-00000E050000}"/>
    <cellStyle name="Output 2" xfId="1188" xr:uid="{00000000-0005-0000-0000-00000F050000}"/>
    <cellStyle name="Output 2 2" xfId="1189" xr:uid="{00000000-0005-0000-0000-000010050000}"/>
    <cellStyle name="Output 2 2 2" xfId="1190" xr:uid="{00000000-0005-0000-0000-000011050000}"/>
    <cellStyle name="Output 2 2 2 2" xfId="1191" xr:uid="{00000000-0005-0000-0000-000012050000}"/>
    <cellStyle name="Output 3" xfId="1192" xr:uid="{00000000-0005-0000-0000-000013050000}"/>
    <cellStyle name="Output 4" xfId="1193" xr:uid="{00000000-0005-0000-0000-000014050000}"/>
    <cellStyle name="Output 5" xfId="1194" xr:uid="{00000000-0005-0000-0000-000015050000}"/>
    <cellStyle name="Output 6" xfId="1195" xr:uid="{00000000-0005-0000-0000-000016050000}"/>
    <cellStyle name="Percent [2]" xfId="1196" xr:uid="{00000000-0005-0000-0000-000017050000}"/>
    <cellStyle name="Porcentaje" xfId="1197" xr:uid="{00000000-0005-0000-0000-000018050000}"/>
    <cellStyle name="Porcentaje 10" xfId="1198" xr:uid="{00000000-0005-0000-0000-000019050000}"/>
    <cellStyle name="Porcentaje 11" xfId="1199" xr:uid="{00000000-0005-0000-0000-00001A050000}"/>
    <cellStyle name="Porcentaje 12" xfId="1200" xr:uid="{00000000-0005-0000-0000-00001B050000}"/>
    <cellStyle name="Porcentaje 2" xfId="1201" xr:uid="{00000000-0005-0000-0000-00001C050000}"/>
    <cellStyle name="Porcentaje 3" xfId="1202" xr:uid="{00000000-0005-0000-0000-00001D050000}"/>
    <cellStyle name="Porcentaje 4" xfId="1203" xr:uid="{00000000-0005-0000-0000-00001E050000}"/>
    <cellStyle name="Porcentaje 5" xfId="1204" xr:uid="{00000000-0005-0000-0000-00001F050000}"/>
    <cellStyle name="Porcentaje 6" xfId="1205" xr:uid="{00000000-0005-0000-0000-000020050000}"/>
    <cellStyle name="Porcentaje 7" xfId="1206" xr:uid="{00000000-0005-0000-0000-000021050000}"/>
    <cellStyle name="Porcentaje 8" xfId="1207" xr:uid="{00000000-0005-0000-0000-000022050000}"/>
    <cellStyle name="Porcentaje 9" xfId="1208" xr:uid="{00000000-0005-0000-0000-000023050000}"/>
    <cellStyle name="Prefilled" xfId="1209" xr:uid="{00000000-0005-0000-0000-000024050000}"/>
    <cellStyle name="Prefilled 10" xfId="1210" xr:uid="{00000000-0005-0000-0000-000025050000}"/>
    <cellStyle name="Prefilled 11" xfId="1211" xr:uid="{00000000-0005-0000-0000-000026050000}"/>
    <cellStyle name="Prefilled 12" xfId="1212" xr:uid="{00000000-0005-0000-0000-000027050000}"/>
    <cellStyle name="Prefilled 2" xfId="1213" xr:uid="{00000000-0005-0000-0000-000028050000}"/>
    <cellStyle name="Prefilled 3" xfId="1214" xr:uid="{00000000-0005-0000-0000-000029050000}"/>
    <cellStyle name="Prefilled 4" xfId="1215" xr:uid="{00000000-0005-0000-0000-00002A050000}"/>
    <cellStyle name="Prefilled 5" xfId="1216" xr:uid="{00000000-0005-0000-0000-00002B050000}"/>
    <cellStyle name="Prefilled 6" xfId="1217" xr:uid="{00000000-0005-0000-0000-00002C050000}"/>
    <cellStyle name="Prefilled 7" xfId="1218" xr:uid="{00000000-0005-0000-0000-00002D050000}"/>
    <cellStyle name="Prefilled 8" xfId="1219" xr:uid="{00000000-0005-0000-0000-00002E050000}"/>
    <cellStyle name="Prefilled 9" xfId="1220" xr:uid="{00000000-0005-0000-0000-00002F050000}"/>
    <cellStyle name="RM" xfId="1221" xr:uid="{00000000-0005-0000-0000-000030050000}"/>
    <cellStyle name="Standard_Quotation Temp Release Version 20041117" xfId="1222" xr:uid="{00000000-0005-0000-0000-000031050000}"/>
    <cellStyle name="subhead" xfId="1223" xr:uid="{00000000-0005-0000-0000-000032050000}"/>
    <cellStyle name="subhead 10" xfId="1224" xr:uid="{00000000-0005-0000-0000-000033050000}"/>
    <cellStyle name="subhead 11" xfId="1225" xr:uid="{00000000-0005-0000-0000-000034050000}"/>
    <cellStyle name="subhead 12" xfId="1226" xr:uid="{00000000-0005-0000-0000-000035050000}"/>
    <cellStyle name="subhead 2" xfId="1227" xr:uid="{00000000-0005-0000-0000-000036050000}"/>
    <cellStyle name="subhead 3" xfId="1228" xr:uid="{00000000-0005-0000-0000-000037050000}"/>
    <cellStyle name="subhead 4" xfId="1229" xr:uid="{00000000-0005-0000-0000-000038050000}"/>
    <cellStyle name="subhead 5" xfId="1230" xr:uid="{00000000-0005-0000-0000-000039050000}"/>
    <cellStyle name="subhead 6" xfId="1231" xr:uid="{00000000-0005-0000-0000-00003A050000}"/>
    <cellStyle name="subhead 7" xfId="1232" xr:uid="{00000000-0005-0000-0000-00003B050000}"/>
    <cellStyle name="subhead 8" xfId="1233" xr:uid="{00000000-0005-0000-0000-00003C050000}"/>
    <cellStyle name="subhead 9" xfId="1234" xr:uid="{00000000-0005-0000-0000-00003D050000}"/>
    <cellStyle name="Title" xfId="1235" xr:uid="{00000000-0005-0000-0000-00003E050000}"/>
    <cellStyle name="Title 2" xfId="1236" xr:uid="{00000000-0005-0000-0000-00003F050000}"/>
    <cellStyle name="Title 2 2" xfId="1237" xr:uid="{00000000-0005-0000-0000-000040050000}"/>
    <cellStyle name="Title 2 2 2" xfId="1238" xr:uid="{00000000-0005-0000-0000-000041050000}"/>
    <cellStyle name="Title 2 2 2 2" xfId="1239" xr:uid="{00000000-0005-0000-0000-000042050000}"/>
    <cellStyle name="Title 3" xfId="1240" xr:uid="{00000000-0005-0000-0000-000043050000}"/>
    <cellStyle name="Title 4" xfId="1241" xr:uid="{00000000-0005-0000-0000-000044050000}"/>
    <cellStyle name="Title 5" xfId="1242" xr:uid="{00000000-0005-0000-0000-000045050000}"/>
    <cellStyle name="Title 6" xfId="1243" xr:uid="{00000000-0005-0000-0000-000046050000}"/>
    <cellStyle name="Total" xfId="1244" xr:uid="{00000000-0005-0000-0000-000047050000}"/>
    <cellStyle name="Total 10" xfId="1245" xr:uid="{00000000-0005-0000-0000-000048050000}"/>
    <cellStyle name="Total 11" xfId="1246" xr:uid="{00000000-0005-0000-0000-000049050000}"/>
    <cellStyle name="Total 12" xfId="1247" xr:uid="{00000000-0005-0000-0000-00004A050000}"/>
    <cellStyle name="Total 13" xfId="1248" xr:uid="{00000000-0005-0000-0000-00004B050000}"/>
    <cellStyle name="Total 14" xfId="1249" xr:uid="{00000000-0005-0000-0000-00004C050000}"/>
    <cellStyle name="Total 15" xfId="1250" xr:uid="{00000000-0005-0000-0000-00004D050000}"/>
    <cellStyle name="Total 16" xfId="1251" xr:uid="{00000000-0005-0000-0000-00004E050000}"/>
    <cellStyle name="Total 17" xfId="1252" xr:uid="{00000000-0005-0000-0000-00004F050000}"/>
    <cellStyle name="Total 18" xfId="1253" xr:uid="{00000000-0005-0000-0000-000050050000}"/>
    <cellStyle name="Total 19" xfId="1254" xr:uid="{00000000-0005-0000-0000-000051050000}"/>
    <cellStyle name="Total 2" xfId="1255" xr:uid="{00000000-0005-0000-0000-000052050000}"/>
    <cellStyle name="Total 2 2" xfId="1256" xr:uid="{00000000-0005-0000-0000-000053050000}"/>
    <cellStyle name="Total 2 2 2" xfId="1257" xr:uid="{00000000-0005-0000-0000-000054050000}"/>
    <cellStyle name="Total 2 2 2 2" xfId="1258" xr:uid="{00000000-0005-0000-0000-000055050000}"/>
    <cellStyle name="Total 20" xfId="1259" xr:uid="{00000000-0005-0000-0000-000056050000}"/>
    <cellStyle name="Total 21" xfId="1260" xr:uid="{00000000-0005-0000-0000-000057050000}"/>
    <cellStyle name="Total 22" xfId="1261" xr:uid="{00000000-0005-0000-0000-000058050000}"/>
    <cellStyle name="Total 23" xfId="1262" xr:uid="{00000000-0005-0000-0000-000059050000}"/>
    <cellStyle name="Total 24" xfId="1263" xr:uid="{00000000-0005-0000-0000-00005A050000}"/>
    <cellStyle name="Total 25" xfId="1264" xr:uid="{00000000-0005-0000-0000-00005B050000}"/>
    <cellStyle name="Total 26" xfId="1265" xr:uid="{00000000-0005-0000-0000-00005C050000}"/>
    <cellStyle name="Total 27" xfId="1266" xr:uid="{00000000-0005-0000-0000-00005D050000}"/>
    <cellStyle name="Total 28" xfId="1267" xr:uid="{00000000-0005-0000-0000-00005E050000}"/>
    <cellStyle name="Total 29" xfId="1268" xr:uid="{00000000-0005-0000-0000-00005F050000}"/>
    <cellStyle name="Total 3" xfId="1269" xr:uid="{00000000-0005-0000-0000-000060050000}"/>
    <cellStyle name="Total 30" xfId="1270" xr:uid="{00000000-0005-0000-0000-000061050000}"/>
    <cellStyle name="Total 31" xfId="1271" xr:uid="{00000000-0005-0000-0000-000062050000}"/>
    <cellStyle name="Total 32" xfId="1272" xr:uid="{00000000-0005-0000-0000-000063050000}"/>
    <cellStyle name="Total 33" xfId="1273" xr:uid="{00000000-0005-0000-0000-000064050000}"/>
    <cellStyle name="Total 34" xfId="1274" xr:uid="{00000000-0005-0000-0000-000065050000}"/>
    <cellStyle name="Total 35" xfId="1275" xr:uid="{00000000-0005-0000-0000-000066050000}"/>
    <cellStyle name="Total 36" xfId="1276" xr:uid="{00000000-0005-0000-0000-000067050000}"/>
    <cellStyle name="Total 4" xfId="1277" xr:uid="{00000000-0005-0000-0000-000068050000}"/>
    <cellStyle name="Total 5" xfId="1278" xr:uid="{00000000-0005-0000-0000-000069050000}"/>
    <cellStyle name="Total 6" xfId="1279" xr:uid="{00000000-0005-0000-0000-00006A050000}"/>
    <cellStyle name="Total 7" xfId="1280" xr:uid="{00000000-0005-0000-0000-00006B050000}"/>
    <cellStyle name="Total 8" xfId="1281" xr:uid="{00000000-0005-0000-0000-00006C050000}"/>
    <cellStyle name="Total 9" xfId="1282" xr:uid="{00000000-0005-0000-0000-00006D050000}"/>
    <cellStyle name="VerdiAreaName" xfId="1283" xr:uid="{00000000-0005-0000-0000-00006E050000}"/>
    <cellStyle name="VerdiColumnHeaders" xfId="1284" xr:uid="{00000000-0005-0000-0000-00006F050000}"/>
    <cellStyle name="VerdiDescription" xfId="1285" xr:uid="{00000000-0005-0000-0000-000070050000}"/>
    <cellStyle name="VerdiEricssonName" xfId="1286" xr:uid="{00000000-0005-0000-0000-000071050000}"/>
    <cellStyle name="VerdiFireCode" xfId="1287" xr:uid="{00000000-0005-0000-0000-000072050000}"/>
    <cellStyle name="VerdiFireCodeDescription" xfId="1288" xr:uid="{00000000-0005-0000-0000-000073050000}"/>
    <cellStyle name="VerdiGAQuantity" xfId="1289" xr:uid="{00000000-0005-0000-0000-000074050000}"/>
    <cellStyle name="VerdiGAValue" xfId="1290" xr:uid="{00000000-0005-0000-0000-000075050000}"/>
    <cellStyle name="VerdiGrandTotal" xfId="1291" xr:uid="{00000000-0005-0000-0000-000076050000}"/>
    <cellStyle name="VerdiItemNo" xfId="1292" xr:uid="{00000000-0005-0000-0000-000077050000}"/>
    <cellStyle name="VerdiNETRPF" xfId="1293" xr:uid="{00000000-0005-0000-0000-000078050000}"/>
    <cellStyle name="VerdiNodeDescription" xfId="1294" xr:uid="{00000000-0005-0000-0000-000079050000}"/>
    <cellStyle name="VerdiPriceErosion" xfId="1295" xr:uid="{00000000-0005-0000-0000-00007A050000}"/>
    <cellStyle name="VerdiPriceObjects" xfId="1296" xr:uid="{00000000-0005-0000-0000-00007B050000}"/>
    <cellStyle name="VerdiProductNo" xfId="1297" xr:uid="{00000000-0005-0000-0000-00007C050000}"/>
    <cellStyle name="VerdiQuantity" xfId="1298" xr:uid="{00000000-0005-0000-0000-00007D050000}"/>
    <cellStyle name="VerdiReportCaption" xfId="1299" xr:uid="{00000000-0005-0000-0000-00007E050000}"/>
    <cellStyle name="VerdiRPF" xfId="1300" xr:uid="{00000000-0005-0000-0000-00007F050000}"/>
    <cellStyle name="VerdiSBS" xfId="1301" xr:uid="{00000000-0005-0000-0000-000080050000}"/>
    <cellStyle name="VerdiScenarioDiscount" xfId="1302" xr:uid="{00000000-0005-0000-0000-000081050000}"/>
    <cellStyle name="VerdiShortName" xfId="1303" xr:uid="{00000000-0005-0000-0000-000082050000}"/>
    <cellStyle name="VerdiSubTotals" xfId="1304" xr:uid="{00000000-0005-0000-0000-000083050000}"/>
    <cellStyle name="VerdiTotal" xfId="1305" xr:uid="{00000000-0005-0000-0000-000084050000}"/>
    <cellStyle name="VerdiTotGA" xfId="1306" xr:uid="{00000000-0005-0000-0000-000085050000}"/>
    <cellStyle name="VerdiTotGrossPrice" xfId="1307" xr:uid="{00000000-0005-0000-0000-000086050000}"/>
    <cellStyle name="VerdiTotNetPrice" xfId="1308" xr:uid="{00000000-0005-0000-0000-000087050000}"/>
    <cellStyle name="VerdiTotPAPE" xfId="1309" xr:uid="{00000000-0005-0000-0000-000088050000}"/>
    <cellStyle name="VerdiTotRefPrice" xfId="1310" xr:uid="{00000000-0005-0000-0000-000089050000}"/>
    <cellStyle name="VerdiTypeSiteName" xfId="1311" xr:uid="{00000000-0005-0000-0000-00008A050000}"/>
    <cellStyle name="VerdiUnit" xfId="1312" xr:uid="{00000000-0005-0000-0000-00008B050000}"/>
    <cellStyle name="VerdiUnitGrossPrice" xfId="1313" xr:uid="{00000000-0005-0000-0000-00008C050000}"/>
    <cellStyle name="VerdiUnitNetPrice" xfId="1314" xr:uid="{00000000-0005-0000-0000-00008D050000}"/>
    <cellStyle name="VerdiUnitPAPE" xfId="1315" xr:uid="{00000000-0005-0000-0000-00008E050000}"/>
    <cellStyle name="VerdiUnitRefPrice" xfId="1316" xr:uid="{00000000-0005-0000-0000-00008F050000}"/>
    <cellStyle name="Warning Text" xfId="1317" xr:uid="{00000000-0005-0000-0000-000090050000}"/>
    <cellStyle name="Warning Text 2" xfId="1318" xr:uid="{00000000-0005-0000-0000-000091050000}"/>
    <cellStyle name="Warning Text 2 2" xfId="1319" xr:uid="{00000000-0005-0000-0000-000092050000}"/>
    <cellStyle name="Warning Text 2 2 2" xfId="1320" xr:uid="{00000000-0005-0000-0000-000093050000}"/>
    <cellStyle name="Warning Text 2 2 2 2" xfId="1321" xr:uid="{00000000-0005-0000-0000-000094050000}"/>
    <cellStyle name="Warning Text 3" xfId="1322" xr:uid="{00000000-0005-0000-0000-000095050000}"/>
    <cellStyle name="Warning Text 4" xfId="1323" xr:uid="{00000000-0005-0000-0000-000096050000}"/>
    <cellStyle name="Warning Text 5" xfId="1324" xr:uid="{00000000-0005-0000-0000-000097050000}"/>
    <cellStyle name="Warning Text 6" xfId="1325" xr:uid="{00000000-0005-0000-0000-000098050000}"/>
    <cellStyle name="Акцент1 10" xfId="1326" xr:uid="{00000000-0005-0000-0000-000099050000}"/>
    <cellStyle name="Акцент1 11" xfId="1327" xr:uid="{00000000-0005-0000-0000-00009A050000}"/>
    <cellStyle name="Акцент1 12" xfId="1328" xr:uid="{00000000-0005-0000-0000-00009B050000}"/>
    <cellStyle name="Акцент1 13" xfId="1329" xr:uid="{00000000-0005-0000-0000-00009C050000}"/>
    <cellStyle name="Акцент1 14" xfId="1330" xr:uid="{00000000-0005-0000-0000-00009D050000}"/>
    <cellStyle name="Акцент1 15" xfId="1331" xr:uid="{00000000-0005-0000-0000-00009E050000}"/>
    <cellStyle name="Акцент1 16" xfId="1332" xr:uid="{00000000-0005-0000-0000-00009F050000}"/>
    <cellStyle name="Акцент1 17" xfId="1333" xr:uid="{00000000-0005-0000-0000-0000A0050000}"/>
    <cellStyle name="Акцент1 18" xfId="1334" xr:uid="{00000000-0005-0000-0000-0000A1050000}"/>
    <cellStyle name="Акцент1 19" xfId="1335" xr:uid="{00000000-0005-0000-0000-0000A2050000}"/>
    <cellStyle name="Акцент1 2" xfId="1336" xr:uid="{00000000-0005-0000-0000-0000A3050000}"/>
    <cellStyle name="Акцент1 20" xfId="1337" xr:uid="{00000000-0005-0000-0000-0000A4050000}"/>
    <cellStyle name="Акцент1 21" xfId="1338" xr:uid="{00000000-0005-0000-0000-0000A5050000}"/>
    <cellStyle name="Акцент1 22" xfId="1339" xr:uid="{00000000-0005-0000-0000-0000A6050000}"/>
    <cellStyle name="Акцент1 23" xfId="1340" xr:uid="{00000000-0005-0000-0000-0000A7050000}"/>
    <cellStyle name="Акцент1 24" xfId="1341" xr:uid="{00000000-0005-0000-0000-0000A8050000}"/>
    <cellStyle name="Акцент1 25" xfId="1342" xr:uid="{00000000-0005-0000-0000-0000A9050000}"/>
    <cellStyle name="Акцент1 3" xfId="1343" xr:uid="{00000000-0005-0000-0000-0000AA050000}"/>
    <cellStyle name="Акцент1 4" xfId="1344" xr:uid="{00000000-0005-0000-0000-0000AB050000}"/>
    <cellStyle name="Акцент1 5" xfId="1345" xr:uid="{00000000-0005-0000-0000-0000AC050000}"/>
    <cellStyle name="Акцент1 6" xfId="1346" xr:uid="{00000000-0005-0000-0000-0000AD050000}"/>
    <cellStyle name="Акцент1 7" xfId="1347" xr:uid="{00000000-0005-0000-0000-0000AE050000}"/>
    <cellStyle name="Акцент1 8" xfId="1348" xr:uid="{00000000-0005-0000-0000-0000AF050000}"/>
    <cellStyle name="Акцент1 9" xfId="1349" xr:uid="{00000000-0005-0000-0000-0000B0050000}"/>
    <cellStyle name="Акцент2 10" xfId="1350" xr:uid="{00000000-0005-0000-0000-0000B1050000}"/>
    <cellStyle name="Акцент2 11" xfId="1351" xr:uid="{00000000-0005-0000-0000-0000B2050000}"/>
    <cellStyle name="Акцент2 12" xfId="1352" xr:uid="{00000000-0005-0000-0000-0000B3050000}"/>
    <cellStyle name="Акцент2 13" xfId="1353" xr:uid="{00000000-0005-0000-0000-0000B4050000}"/>
    <cellStyle name="Акцент2 14" xfId="1354" xr:uid="{00000000-0005-0000-0000-0000B5050000}"/>
    <cellStyle name="Акцент2 15" xfId="1355" xr:uid="{00000000-0005-0000-0000-0000B6050000}"/>
    <cellStyle name="Акцент2 16" xfId="1356" xr:uid="{00000000-0005-0000-0000-0000B7050000}"/>
    <cellStyle name="Акцент2 17" xfId="1357" xr:uid="{00000000-0005-0000-0000-0000B8050000}"/>
    <cellStyle name="Акцент2 18" xfId="1358" xr:uid="{00000000-0005-0000-0000-0000B9050000}"/>
    <cellStyle name="Акцент2 19" xfId="1359" xr:uid="{00000000-0005-0000-0000-0000BA050000}"/>
    <cellStyle name="Акцент2 2" xfId="1360" xr:uid="{00000000-0005-0000-0000-0000BB050000}"/>
    <cellStyle name="Акцент2 20" xfId="1361" xr:uid="{00000000-0005-0000-0000-0000BC050000}"/>
    <cellStyle name="Акцент2 21" xfId="1362" xr:uid="{00000000-0005-0000-0000-0000BD050000}"/>
    <cellStyle name="Акцент2 22" xfId="1363" xr:uid="{00000000-0005-0000-0000-0000BE050000}"/>
    <cellStyle name="Акцент2 23" xfId="1364" xr:uid="{00000000-0005-0000-0000-0000BF050000}"/>
    <cellStyle name="Акцент2 24" xfId="1365" xr:uid="{00000000-0005-0000-0000-0000C0050000}"/>
    <cellStyle name="Акцент2 25" xfId="1366" xr:uid="{00000000-0005-0000-0000-0000C1050000}"/>
    <cellStyle name="Акцент2 3" xfId="1367" xr:uid="{00000000-0005-0000-0000-0000C2050000}"/>
    <cellStyle name="Акцент2 4" xfId="1368" xr:uid="{00000000-0005-0000-0000-0000C3050000}"/>
    <cellStyle name="Акцент2 5" xfId="1369" xr:uid="{00000000-0005-0000-0000-0000C4050000}"/>
    <cellStyle name="Акцент2 6" xfId="1370" xr:uid="{00000000-0005-0000-0000-0000C5050000}"/>
    <cellStyle name="Акцент2 7" xfId="1371" xr:uid="{00000000-0005-0000-0000-0000C6050000}"/>
    <cellStyle name="Акцент2 8" xfId="1372" xr:uid="{00000000-0005-0000-0000-0000C7050000}"/>
    <cellStyle name="Акцент2 9" xfId="1373" xr:uid="{00000000-0005-0000-0000-0000C8050000}"/>
    <cellStyle name="Акцент3 10" xfId="1374" xr:uid="{00000000-0005-0000-0000-0000C9050000}"/>
    <cellStyle name="Акцент3 11" xfId="1375" xr:uid="{00000000-0005-0000-0000-0000CA050000}"/>
    <cellStyle name="Акцент3 12" xfId="1376" xr:uid="{00000000-0005-0000-0000-0000CB050000}"/>
    <cellStyle name="Акцент3 13" xfId="1377" xr:uid="{00000000-0005-0000-0000-0000CC050000}"/>
    <cellStyle name="Акцент3 14" xfId="1378" xr:uid="{00000000-0005-0000-0000-0000CD050000}"/>
    <cellStyle name="Акцент3 15" xfId="1379" xr:uid="{00000000-0005-0000-0000-0000CE050000}"/>
    <cellStyle name="Акцент3 16" xfId="1380" xr:uid="{00000000-0005-0000-0000-0000CF050000}"/>
    <cellStyle name="Акцент3 17" xfId="1381" xr:uid="{00000000-0005-0000-0000-0000D0050000}"/>
    <cellStyle name="Акцент3 18" xfId="1382" xr:uid="{00000000-0005-0000-0000-0000D1050000}"/>
    <cellStyle name="Акцент3 19" xfId="1383" xr:uid="{00000000-0005-0000-0000-0000D2050000}"/>
    <cellStyle name="Акцент3 2" xfId="1384" xr:uid="{00000000-0005-0000-0000-0000D3050000}"/>
    <cellStyle name="Акцент3 20" xfId="1385" xr:uid="{00000000-0005-0000-0000-0000D4050000}"/>
    <cellStyle name="Акцент3 21" xfId="1386" xr:uid="{00000000-0005-0000-0000-0000D5050000}"/>
    <cellStyle name="Акцент3 22" xfId="1387" xr:uid="{00000000-0005-0000-0000-0000D6050000}"/>
    <cellStyle name="Акцент3 23" xfId="1388" xr:uid="{00000000-0005-0000-0000-0000D7050000}"/>
    <cellStyle name="Акцент3 24" xfId="1389" xr:uid="{00000000-0005-0000-0000-0000D8050000}"/>
    <cellStyle name="Акцент3 25" xfId="1390" xr:uid="{00000000-0005-0000-0000-0000D9050000}"/>
    <cellStyle name="Акцент3 3" xfId="1391" xr:uid="{00000000-0005-0000-0000-0000DA050000}"/>
    <cellStyle name="Акцент3 4" xfId="1392" xr:uid="{00000000-0005-0000-0000-0000DB050000}"/>
    <cellStyle name="Акцент3 5" xfId="1393" xr:uid="{00000000-0005-0000-0000-0000DC050000}"/>
    <cellStyle name="Акцент3 6" xfId="1394" xr:uid="{00000000-0005-0000-0000-0000DD050000}"/>
    <cellStyle name="Акцент3 7" xfId="1395" xr:uid="{00000000-0005-0000-0000-0000DE050000}"/>
    <cellStyle name="Акцент3 8" xfId="1396" xr:uid="{00000000-0005-0000-0000-0000DF050000}"/>
    <cellStyle name="Акцент3 9" xfId="1397" xr:uid="{00000000-0005-0000-0000-0000E0050000}"/>
    <cellStyle name="Акцент4 10" xfId="1398" xr:uid="{00000000-0005-0000-0000-0000E1050000}"/>
    <cellStyle name="Акцент4 11" xfId="1399" xr:uid="{00000000-0005-0000-0000-0000E2050000}"/>
    <cellStyle name="Акцент4 12" xfId="1400" xr:uid="{00000000-0005-0000-0000-0000E3050000}"/>
    <cellStyle name="Акцент4 13" xfId="1401" xr:uid="{00000000-0005-0000-0000-0000E4050000}"/>
    <cellStyle name="Акцент4 14" xfId="1402" xr:uid="{00000000-0005-0000-0000-0000E5050000}"/>
    <cellStyle name="Акцент4 15" xfId="1403" xr:uid="{00000000-0005-0000-0000-0000E6050000}"/>
    <cellStyle name="Акцент4 16" xfId="1404" xr:uid="{00000000-0005-0000-0000-0000E7050000}"/>
    <cellStyle name="Акцент4 17" xfId="1405" xr:uid="{00000000-0005-0000-0000-0000E8050000}"/>
    <cellStyle name="Акцент4 18" xfId="1406" xr:uid="{00000000-0005-0000-0000-0000E9050000}"/>
    <cellStyle name="Акцент4 19" xfId="1407" xr:uid="{00000000-0005-0000-0000-0000EA050000}"/>
    <cellStyle name="Акцент4 2" xfId="1408" xr:uid="{00000000-0005-0000-0000-0000EB050000}"/>
    <cellStyle name="Акцент4 20" xfId="1409" xr:uid="{00000000-0005-0000-0000-0000EC050000}"/>
    <cellStyle name="Акцент4 21" xfId="1410" xr:uid="{00000000-0005-0000-0000-0000ED050000}"/>
    <cellStyle name="Акцент4 22" xfId="1411" xr:uid="{00000000-0005-0000-0000-0000EE050000}"/>
    <cellStyle name="Акцент4 23" xfId="1412" xr:uid="{00000000-0005-0000-0000-0000EF050000}"/>
    <cellStyle name="Акцент4 24" xfId="1413" xr:uid="{00000000-0005-0000-0000-0000F0050000}"/>
    <cellStyle name="Акцент4 25" xfId="1414" xr:uid="{00000000-0005-0000-0000-0000F1050000}"/>
    <cellStyle name="Акцент4 3" xfId="1415" xr:uid="{00000000-0005-0000-0000-0000F2050000}"/>
    <cellStyle name="Акцент4 4" xfId="1416" xr:uid="{00000000-0005-0000-0000-0000F3050000}"/>
    <cellStyle name="Акцент4 5" xfId="1417" xr:uid="{00000000-0005-0000-0000-0000F4050000}"/>
    <cellStyle name="Акцент4 6" xfId="1418" xr:uid="{00000000-0005-0000-0000-0000F5050000}"/>
    <cellStyle name="Акцент4 7" xfId="1419" xr:uid="{00000000-0005-0000-0000-0000F6050000}"/>
    <cellStyle name="Акцент4 8" xfId="1420" xr:uid="{00000000-0005-0000-0000-0000F7050000}"/>
    <cellStyle name="Акцент4 9" xfId="1421" xr:uid="{00000000-0005-0000-0000-0000F8050000}"/>
    <cellStyle name="Акцент5 10" xfId="1422" xr:uid="{00000000-0005-0000-0000-0000F9050000}"/>
    <cellStyle name="Акцент5 11" xfId="1423" xr:uid="{00000000-0005-0000-0000-0000FA050000}"/>
    <cellStyle name="Акцент5 12" xfId="1424" xr:uid="{00000000-0005-0000-0000-0000FB050000}"/>
    <cellStyle name="Акцент5 13" xfId="1425" xr:uid="{00000000-0005-0000-0000-0000FC050000}"/>
    <cellStyle name="Акцент5 14" xfId="1426" xr:uid="{00000000-0005-0000-0000-0000FD050000}"/>
    <cellStyle name="Акцент5 15" xfId="1427" xr:uid="{00000000-0005-0000-0000-0000FE050000}"/>
    <cellStyle name="Акцент5 16" xfId="1428" xr:uid="{00000000-0005-0000-0000-0000FF050000}"/>
    <cellStyle name="Акцент5 17" xfId="1429" xr:uid="{00000000-0005-0000-0000-000000060000}"/>
    <cellStyle name="Акцент5 18" xfId="1430" xr:uid="{00000000-0005-0000-0000-000001060000}"/>
    <cellStyle name="Акцент5 19" xfId="1431" xr:uid="{00000000-0005-0000-0000-000002060000}"/>
    <cellStyle name="Акцент5 2" xfId="1432" xr:uid="{00000000-0005-0000-0000-000003060000}"/>
    <cellStyle name="Акцент5 20" xfId="1433" xr:uid="{00000000-0005-0000-0000-000004060000}"/>
    <cellStyle name="Акцент5 21" xfId="1434" xr:uid="{00000000-0005-0000-0000-000005060000}"/>
    <cellStyle name="Акцент5 22" xfId="1435" xr:uid="{00000000-0005-0000-0000-000006060000}"/>
    <cellStyle name="Акцент5 23" xfId="1436" xr:uid="{00000000-0005-0000-0000-000007060000}"/>
    <cellStyle name="Акцент5 24" xfId="1437" xr:uid="{00000000-0005-0000-0000-000008060000}"/>
    <cellStyle name="Акцент5 25" xfId="1438" xr:uid="{00000000-0005-0000-0000-000009060000}"/>
    <cellStyle name="Акцент5 3" xfId="1439" xr:uid="{00000000-0005-0000-0000-00000A060000}"/>
    <cellStyle name="Акцент5 4" xfId="1440" xr:uid="{00000000-0005-0000-0000-00000B060000}"/>
    <cellStyle name="Акцент5 5" xfId="1441" xr:uid="{00000000-0005-0000-0000-00000C060000}"/>
    <cellStyle name="Акцент5 6" xfId="1442" xr:uid="{00000000-0005-0000-0000-00000D060000}"/>
    <cellStyle name="Акцент5 7" xfId="1443" xr:uid="{00000000-0005-0000-0000-00000E060000}"/>
    <cellStyle name="Акцент5 8" xfId="1444" xr:uid="{00000000-0005-0000-0000-00000F060000}"/>
    <cellStyle name="Акцент5 9" xfId="1445" xr:uid="{00000000-0005-0000-0000-000010060000}"/>
    <cellStyle name="Акцент6 10" xfId="1446" xr:uid="{00000000-0005-0000-0000-000011060000}"/>
    <cellStyle name="Акцент6 11" xfId="1447" xr:uid="{00000000-0005-0000-0000-000012060000}"/>
    <cellStyle name="Акцент6 12" xfId="1448" xr:uid="{00000000-0005-0000-0000-000013060000}"/>
    <cellStyle name="Акцент6 13" xfId="1449" xr:uid="{00000000-0005-0000-0000-000014060000}"/>
    <cellStyle name="Акцент6 14" xfId="1450" xr:uid="{00000000-0005-0000-0000-000015060000}"/>
    <cellStyle name="Акцент6 15" xfId="1451" xr:uid="{00000000-0005-0000-0000-000016060000}"/>
    <cellStyle name="Акцент6 16" xfId="1452" xr:uid="{00000000-0005-0000-0000-000017060000}"/>
    <cellStyle name="Акцент6 17" xfId="1453" xr:uid="{00000000-0005-0000-0000-000018060000}"/>
    <cellStyle name="Акцент6 18" xfId="1454" xr:uid="{00000000-0005-0000-0000-000019060000}"/>
    <cellStyle name="Акцент6 19" xfId="1455" xr:uid="{00000000-0005-0000-0000-00001A060000}"/>
    <cellStyle name="Акцент6 2" xfId="1456" xr:uid="{00000000-0005-0000-0000-00001B060000}"/>
    <cellStyle name="Акцент6 20" xfId="1457" xr:uid="{00000000-0005-0000-0000-00001C060000}"/>
    <cellStyle name="Акцент6 21" xfId="1458" xr:uid="{00000000-0005-0000-0000-00001D060000}"/>
    <cellStyle name="Акцент6 22" xfId="1459" xr:uid="{00000000-0005-0000-0000-00001E060000}"/>
    <cellStyle name="Акцент6 23" xfId="1460" xr:uid="{00000000-0005-0000-0000-00001F060000}"/>
    <cellStyle name="Акцент6 24" xfId="1461" xr:uid="{00000000-0005-0000-0000-000020060000}"/>
    <cellStyle name="Акцент6 25" xfId="1462" xr:uid="{00000000-0005-0000-0000-000021060000}"/>
    <cellStyle name="Акцент6 3" xfId="1463" xr:uid="{00000000-0005-0000-0000-000022060000}"/>
    <cellStyle name="Акцент6 4" xfId="1464" xr:uid="{00000000-0005-0000-0000-000023060000}"/>
    <cellStyle name="Акцент6 5" xfId="1465" xr:uid="{00000000-0005-0000-0000-000024060000}"/>
    <cellStyle name="Акцент6 6" xfId="1466" xr:uid="{00000000-0005-0000-0000-000025060000}"/>
    <cellStyle name="Акцент6 7" xfId="1467" xr:uid="{00000000-0005-0000-0000-000026060000}"/>
    <cellStyle name="Акцент6 8" xfId="1468" xr:uid="{00000000-0005-0000-0000-000027060000}"/>
    <cellStyle name="Акцент6 9" xfId="1469" xr:uid="{00000000-0005-0000-0000-000028060000}"/>
    <cellStyle name="Ввод  10" xfId="1470" xr:uid="{00000000-0005-0000-0000-000029060000}"/>
    <cellStyle name="Ввод  11" xfId="1471" xr:uid="{00000000-0005-0000-0000-00002A060000}"/>
    <cellStyle name="Ввод  12" xfId="1472" xr:uid="{00000000-0005-0000-0000-00002B060000}"/>
    <cellStyle name="Ввод  13" xfId="1473" xr:uid="{00000000-0005-0000-0000-00002C060000}"/>
    <cellStyle name="Ввод  14" xfId="1474" xr:uid="{00000000-0005-0000-0000-00002D060000}"/>
    <cellStyle name="Ввод  15" xfId="1475" xr:uid="{00000000-0005-0000-0000-00002E060000}"/>
    <cellStyle name="Ввод  16" xfId="1476" xr:uid="{00000000-0005-0000-0000-00002F060000}"/>
    <cellStyle name="Ввод  17" xfId="1477" xr:uid="{00000000-0005-0000-0000-000030060000}"/>
    <cellStyle name="Ввод  18" xfId="1478" xr:uid="{00000000-0005-0000-0000-000031060000}"/>
    <cellStyle name="Ввод  19" xfId="1479" xr:uid="{00000000-0005-0000-0000-000032060000}"/>
    <cellStyle name="Ввод  2" xfId="1480" xr:uid="{00000000-0005-0000-0000-000033060000}"/>
    <cellStyle name="Ввод  20" xfId="1481" xr:uid="{00000000-0005-0000-0000-000034060000}"/>
    <cellStyle name="Ввод  21" xfId="1482" xr:uid="{00000000-0005-0000-0000-000035060000}"/>
    <cellStyle name="Ввод  22" xfId="1483" xr:uid="{00000000-0005-0000-0000-000036060000}"/>
    <cellStyle name="Ввод  23" xfId="1484" xr:uid="{00000000-0005-0000-0000-000037060000}"/>
    <cellStyle name="Ввод  24" xfId="1485" xr:uid="{00000000-0005-0000-0000-000038060000}"/>
    <cellStyle name="Ввод  25" xfId="1486" xr:uid="{00000000-0005-0000-0000-000039060000}"/>
    <cellStyle name="Ввод  3" xfId="1487" xr:uid="{00000000-0005-0000-0000-00003A060000}"/>
    <cellStyle name="Ввод  4" xfId="1488" xr:uid="{00000000-0005-0000-0000-00003B060000}"/>
    <cellStyle name="Ввод  5" xfId="1489" xr:uid="{00000000-0005-0000-0000-00003C060000}"/>
    <cellStyle name="Ввод  6" xfId="1490" xr:uid="{00000000-0005-0000-0000-00003D060000}"/>
    <cellStyle name="Ввод  7" xfId="1491" xr:uid="{00000000-0005-0000-0000-00003E060000}"/>
    <cellStyle name="Ввод  8" xfId="1492" xr:uid="{00000000-0005-0000-0000-00003F060000}"/>
    <cellStyle name="Ввод  9" xfId="1493" xr:uid="{00000000-0005-0000-0000-000040060000}"/>
    <cellStyle name="Вывод 10" xfId="1494" xr:uid="{00000000-0005-0000-0000-000041060000}"/>
    <cellStyle name="Вывод 11" xfId="1495" xr:uid="{00000000-0005-0000-0000-000042060000}"/>
    <cellStyle name="Вывод 12" xfId="1496" xr:uid="{00000000-0005-0000-0000-000043060000}"/>
    <cellStyle name="Вывод 13" xfId="1497" xr:uid="{00000000-0005-0000-0000-000044060000}"/>
    <cellStyle name="Вывод 14" xfId="1498" xr:uid="{00000000-0005-0000-0000-000045060000}"/>
    <cellStyle name="Вывод 15" xfId="1499" xr:uid="{00000000-0005-0000-0000-000046060000}"/>
    <cellStyle name="Вывод 16" xfId="1500" xr:uid="{00000000-0005-0000-0000-000047060000}"/>
    <cellStyle name="Вывод 17" xfId="1501" xr:uid="{00000000-0005-0000-0000-000048060000}"/>
    <cellStyle name="Вывод 18" xfId="1502" xr:uid="{00000000-0005-0000-0000-000049060000}"/>
    <cellStyle name="Вывод 19" xfId="1503" xr:uid="{00000000-0005-0000-0000-00004A060000}"/>
    <cellStyle name="Вывод 2" xfId="1504" xr:uid="{00000000-0005-0000-0000-00004B060000}"/>
    <cellStyle name="Вывод 20" xfId="1505" xr:uid="{00000000-0005-0000-0000-00004C060000}"/>
    <cellStyle name="Вывод 21" xfId="1506" xr:uid="{00000000-0005-0000-0000-00004D060000}"/>
    <cellStyle name="Вывод 22" xfId="1507" xr:uid="{00000000-0005-0000-0000-00004E060000}"/>
    <cellStyle name="Вывод 23" xfId="1508" xr:uid="{00000000-0005-0000-0000-00004F060000}"/>
    <cellStyle name="Вывод 24" xfId="1509" xr:uid="{00000000-0005-0000-0000-000050060000}"/>
    <cellStyle name="Вывод 25" xfId="1510" xr:uid="{00000000-0005-0000-0000-000051060000}"/>
    <cellStyle name="Вывод 3" xfId="1511" xr:uid="{00000000-0005-0000-0000-000052060000}"/>
    <cellStyle name="Вывод 4" xfId="1512" xr:uid="{00000000-0005-0000-0000-000053060000}"/>
    <cellStyle name="Вывод 5" xfId="1513" xr:uid="{00000000-0005-0000-0000-000054060000}"/>
    <cellStyle name="Вывод 6" xfId="1514" xr:uid="{00000000-0005-0000-0000-000055060000}"/>
    <cellStyle name="Вывод 7" xfId="1515" xr:uid="{00000000-0005-0000-0000-000056060000}"/>
    <cellStyle name="Вывод 8" xfId="1516" xr:uid="{00000000-0005-0000-0000-000057060000}"/>
    <cellStyle name="Вывод 9" xfId="1517" xr:uid="{00000000-0005-0000-0000-000058060000}"/>
    <cellStyle name="Вычисление 10" xfId="1518" xr:uid="{00000000-0005-0000-0000-000059060000}"/>
    <cellStyle name="Вычисление 11" xfId="1519" xr:uid="{00000000-0005-0000-0000-00005A060000}"/>
    <cellStyle name="Вычисление 12" xfId="1520" xr:uid="{00000000-0005-0000-0000-00005B060000}"/>
    <cellStyle name="Вычисление 13" xfId="1521" xr:uid="{00000000-0005-0000-0000-00005C060000}"/>
    <cellStyle name="Вычисление 14" xfId="1522" xr:uid="{00000000-0005-0000-0000-00005D060000}"/>
    <cellStyle name="Вычисление 15" xfId="1523" xr:uid="{00000000-0005-0000-0000-00005E060000}"/>
    <cellStyle name="Вычисление 16" xfId="1524" xr:uid="{00000000-0005-0000-0000-00005F060000}"/>
    <cellStyle name="Вычисление 17" xfId="1525" xr:uid="{00000000-0005-0000-0000-000060060000}"/>
    <cellStyle name="Вычисление 18" xfId="1526" xr:uid="{00000000-0005-0000-0000-000061060000}"/>
    <cellStyle name="Вычисление 19" xfId="1527" xr:uid="{00000000-0005-0000-0000-000062060000}"/>
    <cellStyle name="Вычисление 2" xfId="1528" xr:uid="{00000000-0005-0000-0000-000063060000}"/>
    <cellStyle name="Вычисление 20" xfId="1529" xr:uid="{00000000-0005-0000-0000-000064060000}"/>
    <cellStyle name="Вычисление 21" xfId="1530" xr:uid="{00000000-0005-0000-0000-000065060000}"/>
    <cellStyle name="Вычисление 22" xfId="1531" xr:uid="{00000000-0005-0000-0000-000066060000}"/>
    <cellStyle name="Вычисление 23" xfId="1532" xr:uid="{00000000-0005-0000-0000-000067060000}"/>
    <cellStyle name="Вычисление 24" xfId="1533" xr:uid="{00000000-0005-0000-0000-000068060000}"/>
    <cellStyle name="Вычисление 25" xfId="1534" xr:uid="{00000000-0005-0000-0000-000069060000}"/>
    <cellStyle name="Вычисление 3" xfId="1535" xr:uid="{00000000-0005-0000-0000-00006A060000}"/>
    <cellStyle name="Вычисление 4" xfId="1536" xr:uid="{00000000-0005-0000-0000-00006B060000}"/>
    <cellStyle name="Вычисление 5" xfId="1537" xr:uid="{00000000-0005-0000-0000-00006C060000}"/>
    <cellStyle name="Вычисление 6" xfId="1538" xr:uid="{00000000-0005-0000-0000-00006D060000}"/>
    <cellStyle name="Вычисление 7" xfId="1539" xr:uid="{00000000-0005-0000-0000-00006E060000}"/>
    <cellStyle name="Вычисление 8" xfId="1540" xr:uid="{00000000-0005-0000-0000-00006F060000}"/>
    <cellStyle name="Вычисление 9" xfId="1541" xr:uid="{00000000-0005-0000-0000-000070060000}"/>
    <cellStyle name="Денежный 2" xfId="2113" xr:uid="{00000000-0005-0000-0000-000071060000}"/>
    <cellStyle name="Денежный 2 2" xfId="2121" xr:uid="{00000000-0005-0000-0000-000072060000}"/>
    <cellStyle name="Денежный 3" xfId="2115" xr:uid="{00000000-0005-0000-0000-000073060000}"/>
    <cellStyle name="Денежный 3 2" xfId="2118" xr:uid="{00000000-0005-0000-0000-000074060000}"/>
    <cellStyle name="Денежный 4" xfId="2120" xr:uid="{00000000-0005-0000-0000-000075060000}"/>
    <cellStyle name="Денежный 5" xfId="2124" xr:uid="{00000000-0005-0000-0000-000076060000}"/>
    <cellStyle name="Заголовок 1 10" xfId="1542" xr:uid="{00000000-0005-0000-0000-000077060000}"/>
    <cellStyle name="Заголовок 1 11" xfId="1543" xr:uid="{00000000-0005-0000-0000-000078060000}"/>
    <cellStyle name="Заголовок 1 12" xfId="1544" xr:uid="{00000000-0005-0000-0000-000079060000}"/>
    <cellStyle name="Заголовок 1 13" xfId="1545" xr:uid="{00000000-0005-0000-0000-00007A060000}"/>
    <cellStyle name="Заголовок 1 14" xfId="1546" xr:uid="{00000000-0005-0000-0000-00007B060000}"/>
    <cellStyle name="Заголовок 1 15" xfId="1547" xr:uid="{00000000-0005-0000-0000-00007C060000}"/>
    <cellStyle name="Заголовок 1 16" xfId="1548" xr:uid="{00000000-0005-0000-0000-00007D060000}"/>
    <cellStyle name="Заголовок 1 17" xfId="1549" xr:uid="{00000000-0005-0000-0000-00007E060000}"/>
    <cellStyle name="Заголовок 1 18" xfId="1550" xr:uid="{00000000-0005-0000-0000-00007F060000}"/>
    <cellStyle name="Заголовок 1 19" xfId="1551" xr:uid="{00000000-0005-0000-0000-000080060000}"/>
    <cellStyle name="Заголовок 1 2" xfId="1552" xr:uid="{00000000-0005-0000-0000-000081060000}"/>
    <cellStyle name="Заголовок 1 20" xfId="1553" xr:uid="{00000000-0005-0000-0000-000082060000}"/>
    <cellStyle name="Заголовок 1 21" xfId="1554" xr:uid="{00000000-0005-0000-0000-000083060000}"/>
    <cellStyle name="Заголовок 1 22" xfId="1555" xr:uid="{00000000-0005-0000-0000-000084060000}"/>
    <cellStyle name="Заголовок 1 23" xfId="1556" xr:uid="{00000000-0005-0000-0000-000085060000}"/>
    <cellStyle name="Заголовок 1 24" xfId="1557" xr:uid="{00000000-0005-0000-0000-000086060000}"/>
    <cellStyle name="Заголовок 1 25" xfId="1558" xr:uid="{00000000-0005-0000-0000-000087060000}"/>
    <cellStyle name="Заголовок 1 3" xfId="1559" xr:uid="{00000000-0005-0000-0000-000088060000}"/>
    <cellStyle name="Заголовок 1 4" xfId="1560" xr:uid="{00000000-0005-0000-0000-000089060000}"/>
    <cellStyle name="Заголовок 1 5" xfId="1561" xr:uid="{00000000-0005-0000-0000-00008A060000}"/>
    <cellStyle name="Заголовок 1 6" xfId="1562" xr:uid="{00000000-0005-0000-0000-00008B060000}"/>
    <cellStyle name="Заголовок 1 7" xfId="1563" xr:uid="{00000000-0005-0000-0000-00008C060000}"/>
    <cellStyle name="Заголовок 1 8" xfId="1564" xr:uid="{00000000-0005-0000-0000-00008D060000}"/>
    <cellStyle name="Заголовок 1 9" xfId="1565" xr:uid="{00000000-0005-0000-0000-00008E060000}"/>
    <cellStyle name="Заголовок 2 10" xfId="1566" xr:uid="{00000000-0005-0000-0000-00008F060000}"/>
    <cellStyle name="Заголовок 2 11" xfId="1567" xr:uid="{00000000-0005-0000-0000-000090060000}"/>
    <cellStyle name="Заголовок 2 12" xfId="1568" xr:uid="{00000000-0005-0000-0000-000091060000}"/>
    <cellStyle name="Заголовок 2 13" xfId="1569" xr:uid="{00000000-0005-0000-0000-000092060000}"/>
    <cellStyle name="Заголовок 2 14" xfId="1570" xr:uid="{00000000-0005-0000-0000-000093060000}"/>
    <cellStyle name="Заголовок 2 15" xfId="1571" xr:uid="{00000000-0005-0000-0000-000094060000}"/>
    <cellStyle name="Заголовок 2 16" xfId="1572" xr:uid="{00000000-0005-0000-0000-000095060000}"/>
    <cellStyle name="Заголовок 2 17" xfId="1573" xr:uid="{00000000-0005-0000-0000-000096060000}"/>
    <cellStyle name="Заголовок 2 18" xfId="1574" xr:uid="{00000000-0005-0000-0000-000097060000}"/>
    <cellStyle name="Заголовок 2 19" xfId="1575" xr:uid="{00000000-0005-0000-0000-000098060000}"/>
    <cellStyle name="Заголовок 2 2" xfId="1576" xr:uid="{00000000-0005-0000-0000-000099060000}"/>
    <cellStyle name="Заголовок 2 20" xfId="1577" xr:uid="{00000000-0005-0000-0000-00009A060000}"/>
    <cellStyle name="Заголовок 2 21" xfId="1578" xr:uid="{00000000-0005-0000-0000-00009B060000}"/>
    <cellStyle name="Заголовок 2 22" xfId="1579" xr:uid="{00000000-0005-0000-0000-00009C060000}"/>
    <cellStyle name="Заголовок 2 23" xfId="1580" xr:uid="{00000000-0005-0000-0000-00009D060000}"/>
    <cellStyle name="Заголовок 2 24" xfId="1581" xr:uid="{00000000-0005-0000-0000-00009E060000}"/>
    <cellStyle name="Заголовок 2 25" xfId="1582" xr:uid="{00000000-0005-0000-0000-00009F060000}"/>
    <cellStyle name="Заголовок 2 3" xfId="1583" xr:uid="{00000000-0005-0000-0000-0000A0060000}"/>
    <cellStyle name="Заголовок 2 4" xfId="1584" xr:uid="{00000000-0005-0000-0000-0000A1060000}"/>
    <cellStyle name="Заголовок 2 5" xfId="1585" xr:uid="{00000000-0005-0000-0000-0000A2060000}"/>
    <cellStyle name="Заголовок 2 6" xfId="1586" xr:uid="{00000000-0005-0000-0000-0000A3060000}"/>
    <cellStyle name="Заголовок 2 7" xfId="1587" xr:uid="{00000000-0005-0000-0000-0000A4060000}"/>
    <cellStyle name="Заголовок 2 8" xfId="1588" xr:uid="{00000000-0005-0000-0000-0000A5060000}"/>
    <cellStyle name="Заголовок 2 9" xfId="1589" xr:uid="{00000000-0005-0000-0000-0000A6060000}"/>
    <cellStyle name="Заголовок 3 10" xfId="1590" xr:uid="{00000000-0005-0000-0000-0000A7060000}"/>
    <cellStyle name="Заголовок 3 11" xfId="1591" xr:uid="{00000000-0005-0000-0000-0000A8060000}"/>
    <cellStyle name="Заголовок 3 12" xfId="1592" xr:uid="{00000000-0005-0000-0000-0000A9060000}"/>
    <cellStyle name="Заголовок 3 13" xfId="1593" xr:uid="{00000000-0005-0000-0000-0000AA060000}"/>
    <cellStyle name="Заголовок 3 14" xfId="1594" xr:uid="{00000000-0005-0000-0000-0000AB060000}"/>
    <cellStyle name="Заголовок 3 15" xfId="1595" xr:uid="{00000000-0005-0000-0000-0000AC060000}"/>
    <cellStyle name="Заголовок 3 16" xfId="1596" xr:uid="{00000000-0005-0000-0000-0000AD060000}"/>
    <cellStyle name="Заголовок 3 17" xfId="1597" xr:uid="{00000000-0005-0000-0000-0000AE060000}"/>
    <cellStyle name="Заголовок 3 18" xfId="1598" xr:uid="{00000000-0005-0000-0000-0000AF060000}"/>
    <cellStyle name="Заголовок 3 19" xfId="1599" xr:uid="{00000000-0005-0000-0000-0000B0060000}"/>
    <cellStyle name="Заголовок 3 2" xfId="1600" xr:uid="{00000000-0005-0000-0000-0000B1060000}"/>
    <cellStyle name="Заголовок 3 20" xfId="1601" xr:uid="{00000000-0005-0000-0000-0000B2060000}"/>
    <cellStyle name="Заголовок 3 21" xfId="1602" xr:uid="{00000000-0005-0000-0000-0000B3060000}"/>
    <cellStyle name="Заголовок 3 22" xfId="1603" xr:uid="{00000000-0005-0000-0000-0000B4060000}"/>
    <cellStyle name="Заголовок 3 23" xfId="1604" xr:uid="{00000000-0005-0000-0000-0000B5060000}"/>
    <cellStyle name="Заголовок 3 24" xfId="1605" xr:uid="{00000000-0005-0000-0000-0000B6060000}"/>
    <cellStyle name="Заголовок 3 25" xfId="1606" xr:uid="{00000000-0005-0000-0000-0000B7060000}"/>
    <cellStyle name="Заголовок 3 3" xfId="1607" xr:uid="{00000000-0005-0000-0000-0000B8060000}"/>
    <cellStyle name="Заголовок 3 4" xfId="1608" xr:uid="{00000000-0005-0000-0000-0000B9060000}"/>
    <cellStyle name="Заголовок 3 5" xfId="1609" xr:uid="{00000000-0005-0000-0000-0000BA060000}"/>
    <cellStyle name="Заголовок 3 6" xfId="1610" xr:uid="{00000000-0005-0000-0000-0000BB060000}"/>
    <cellStyle name="Заголовок 3 7" xfId="1611" xr:uid="{00000000-0005-0000-0000-0000BC060000}"/>
    <cellStyle name="Заголовок 3 8" xfId="1612" xr:uid="{00000000-0005-0000-0000-0000BD060000}"/>
    <cellStyle name="Заголовок 3 9" xfId="1613" xr:uid="{00000000-0005-0000-0000-0000BE060000}"/>
    <cellStyle name="Заголовок 4 10" xfId="1614" xr:uid="{00000000-0005-0000-0000-0000BF060000}"/>
    <cellStyle name="Заголовок 4 11" xfId="1615" xr:uid="{00000000-0005-0000-0000-0000C0060000}"/>
    <cellStyle name="Заголовок 4 12" xfId="1616" xr:uid="{00000000-0005-0000-0000-0000C1060000}"/>
    <cellStyle name="Заголовок 4 13" xfId="1617" xr:uid="{00000000-0005-0000-0000-0000C2060000}"/>
    <cellStyle name="Заголовок 4 14" xfId="1618" xr:uid="{00000000-0005-0000-0000-0000C3060000}"/>
    <cellStyle name="Заголовок 4 15" xfId="1619" xr:uid="{00000000-0005-0000-0000-0000C4060000}"/>
    <cellStyle name="Заголовок 4 16" xfId="1620" xr:uid="{00000000-0005-0000-0000-0000C5060000}"/>
    <cellStyle name="Заголовок 4 17" xfId="1621" xr:uid="{00000000-0005-0000-0000-0000C6060000}"/>
    <cellStyle name="Заголовок 4 18" xfId="1622" xr:uid="{00000000-0005-0000-0000-0000C7060000}"/>
    <cellStyle name="Заголовок 4 19" xfId="1623" xr:uid="{00000000-0005-0000-0000-0000C8060000}"/>
    <cellStyle name="Заголовок 4 2" xfId="1624" xr:uid="{00000000-0005-0000-0000-0000C9060000}"/>
    <cellStyle name="Заголовок 4 20" xfId="1625" xr:uid="{00000000-0005-0000-0000-0000CA060000}"/>
    <cellStyle name="Заголовок 4 21" xfId="1626" xr:uid="{00000000-0005-0000-0000-0000CB060000}"/>
    <cellStyle name="Заголовок 4 22" xfId="1627" xr:uid="{00000000-0005-0000-0000-0000CC060000}"/>
    <cellStyle name="Заголовок 4 23" xfId="1628" xr:uid="{00000000-0005-0000-0000-0000CD060000}"/>
    <cellStyle name="Заголовок 4 24" xfId="1629" xr:uid="{00000000-0005-0000-0000-0000CE060000}"/>
    <cellStyle name="Заголовок 4 25" xfId="1630" xr:uid="{00000000-0005-0000-0000-0000CF060000}"/>
    <cellStyle name="Заголовок 4 3" xfId="1631" xr:uid="{00000000-0005-0000-0000-0000D0060000}"/>
    <cellStyle name="Заголовок 4 4" xfId="1632" xr:uid="{00000000-0005-0000-0000-0000D1060000}"/>
    <cellStyle name="Заголовок 4 5" xfId="1633" xr:uid="{00000000-0005-0000-0000-0000D2060000}"/>
    <cellStyle name="Заголовок 4 6" xfId="1634" xr:uid="{00000000-0005-0000-0000-0000D3060000}"/>
    <cellStyle name="Заголовок 4 7" xfId="1635" xr:uid="{00000000-0005-0000-0000-0000D4060000}"/>
    <cellStyle name="Заголовок 4 8" xfId="1636" xr:uid="{00000000-0005-0000-0000-0000D5060000}"/>
    <cellStyle name="Заголовок 4 9" xfId="1637" xr:uid="{00000000-0005-0000-0000-0000D6060000}"/>
    <cellStyle name="Итог 10" xfId="1638" xr:uid="{00000000-0005-0000-0000-0000D7060000}"/>
    <cellStyle name="Итог 11" xfId="1639" xr:uid="{00000000-0005-0000-0000-0000D8060000}"/>
    <cellStyle name="Итог 12" xfId="1640" xr:uid="{00000000-0005-0000-0000-0000D9060000}"/>
    <cellStyle name="Итог 13" xfId="1641" xr:uid="{00000000-0005-0000-0000-0000DA060000}"/>
    <cellStyle name="Итог 14" xfId="1642" xr:uid="{00000000-0005-0000-0000-0000DB060000}"/>
    <cellStyle name="Итог 15" xfId="1643" xr:uid="{00000000-0005-0000-0000-0000DC060000}"/>
    <cellStyle name="Итог 16" xfId="1644" xr:uid="{00000000-0005-0000-0000-0000DD060000}"/>
    <cellStyle name="Итог 17" xfId="1645" xr:uid="{00000000-0005-0000-0000-0000DE060000}"/>
    <cellStyle name="Итог 18" xfId="1646" xr:uid="{00000000-0005-0000-0000-0000DF060000}"/>
    <cellStyle name="Итог 19" xfId="1647" xr:uid="{00000000-0005-0000-0000-0000E0060000}"/>
    <cellStyle name="Итог 2" xfId="1648" xr:uid="{00000000-0005-0000-0000-0000E1060000}"/>
    <cellStyle name="Итог 20" xfId="1649" xr:uid="{00000000-0005-0000-0000-0000E2060000}"/>
    <cellStyle name="Итог 21" xfId="1650" xr:uid="{00000000-0005-0000-0000-0000E3060000}"/>
    <cellStyle name="Итог 22" xfId="1651" xr:uid="{00000000-0005-0000-0000-0000E4060000}"/>
    <cellStyle name="Итог 23" xfId="1652" xr:uid="{00000000-0005-0000-0000-0000E5060000}"/>
    <cellStyle name="Итог 24" xfId="1653" xr:uid="{00000000-0005-0000-0000-0000E6060000}"/>
    <cellStyle name="Итог 25" xfId="1654" xr:uid="{00000000-0005-0000-0000-0000E7060000}"/>
    <cellStyle name="Итог 3" xfId="1655" xr:uid="{00000000-0005-0000-0000-0000E8060000}"/>
    <cellStyle name="Итог 4" xfId="1656" xr:uid="{00000000-0005-0000-0000-0000E9060000}"/>
    <cellStyle name="Итог 5" xfId="1657" xr:uid="{00000000-0005-0000-0000-0000EA060000}"/>
    <cellStyle name="Итог 6" xfId="1658" xr:uid="{00000000-0005-0000-0000-0000EB060000}"/>
    <cellStyle name="Итог 7" xfId="1659" xr:uid="{00000000-0005-0000-0000-0000EC060000}"/>
    <cellStyle name="Итог 8" xfId="1660" xr:uid="{00000000-0005-0000-0000-0000ED060000}"/>
    <cellStyle name="Итог 9" xfId="1661" xr:uid="{00000000-0005-0000-0000-0000EE060000}"/>
    <cellStyle name="Контрольная ячейка 10" xfId="1662" xr:uid="{00000000-0005-0000-0000-0000EF060000}"/>
    <cellStyle name="Контрольная ячейка 11" xfId="1663" xr:uid="{00000000-0005-0000-0000-0000F0060000}"/>
    <cellStyle name="Контрольная ячейка 12" xfId="1664" xr:uid="{00000000-0005-0000-0000-0000F1060000}"/>
    <cellStyle name="Контрольная ячейка 13" xfId="1665" xr:uid="{00000000-0005-0000-0000-0000F2060000}"/>
    <cellStyle name="Контрольная ячейка 14" xfId="1666" xr:uid="{00000000-0005-0000-0000-0000F3060000}"/>
    <cellStyle name="Контрольная ячейка 15" xfId="1667" xr:uid="{00000000-0005-0000-0000-0000F4060000}"/>
    <cellStyle name="Контрольная ячейка 16" xfId="1668" xr:uid="{00000000-0005-0000-0000-0000F5060000}"/>
    <cellStyle name="Контрольная ячейка 17" xfId="1669" xr:uid="{00000000-0005-0000-0000-0000F6060000}"/>
    <cellStyle name="Контрольная ячейка 18" xfId="1670" xr:uid="{00000000-0005-0000-0000-0000F7060000}"/>
    <cellStyle name="Контрольная ячейка 19" xfId="1671" xr:uid="{00000000-0005-0000-0000-0000F8060000}"/>
    <cellStyle name="Контрольная ячейка 2" xfId="1672" xr:uid="{00000000-0005-0000-0000-0000F9060000}"/>
    <cellStyle name="Контрольная ячейка 20" xfId="1673" xr:uid="{00000000-0005-0000-0000-0000FA060000}"/>
    <cellStyle name="Контрольная ячейка 21" xfId="1674" xr:uid="{00000000-0005-0000-0000-0000FB060000}"/>
    <cellStyle name="Контрольная ячейка 22" xfId="1675" xr:uid="{00000000-0005-0000-0000-0000FC060000}"/>
    <cellStyle name="Контрольная ячейка 23" xfId="1676" xr:uid="{00000000-0005-0000-0000-0000FD060000}"/>
    <cellStyle name="Контрольная ячейка 24" xfId="1677" xr:uid="{00000000-0005-0000-0000-0000FE060000}"/>
    <cellStyle name="Контрольная ячейка 25" xfId="1678" xr:uid="{00000000-0005-0000-0000-0000FF060000}"/>
    <cellStyle name="Контрольная ячейка 3" xfId="1679" xr:uid="{00000000-0005-0000-0000-000000070000}"/>
    <cellStyle name="Контрольная ячейка 4" xfId="1680" xr:uid="{00000000-0005-0000-0000-000001070000}"/>
    <cellStyle name="Контрольная ячейка 5" xfId="1681" xr:uid="{00000000-0005-0000-0000-000002070000}"/>
    <cellStyle name="Контрольная ячейка 6" xfId="1682" xr:uid="{00000000-0005-0000-0000-000003070000}"/>
    <cellStyle name="Контрольная ячейка 7" xfId="1683" xr:uid="{00000000-0005-0000-0000-000004070000}"/>
    <cellStyle name="Контрольная ячейка 8" xfId="1684" xr:uid="{00000000-0005-0000-0000-000005070000}"/>
    <cellStyle name="Контрольная ячейка 9" xfId="1685" xr:uid="{00000000-0005-0000-0000-000006070000}"/>
    <cellStyle name="Название 10" xfId="1686" xr:uid="{00000000-0005-0000-0000-000007070000}"/>
    <cellStyle name="Название 11" xfId="1687" xr:uid="{00000000-0005-0000-0000-000008070000}"/>
    <cellStyle name="Название 12" xfId="1688" xr:uid="{00000000-0005-0000-0000-000009070000}"/>
    <cellStyle name="Название 13" xfId="1689" xr:uid="{00000000-0005-0000-0000-00000A070000}"/>
    <cellStyle name="Название 14" xfId="1690" xr:uid="{00000000-0005-0000-0000-00000B070000}"/>
    <cellStyle name="Название 15" xfId="1691" xr:uid="{00000000-0005-0000-0000-00000C070000}"/>
    <cellStyle name="Название 16" xfId="1692" xr:uid="{00000000-0005-0000-0000-00000D070000}"/>
    <cellStyle name="Название 17" xfId="1693" xr:uid="{00000000-0005-0000-0000-00000E070000}"/>
    <cellStyle name="Название 18" xfId="1694" xr:uid="{00000000-0005-0000-0000-00000F070000}"/>
    <cellStyle name="Название 19" xfId="1695" xr:uid="{00000000-0005-0000-0000-000010070000}"/>
    <cellStyle name="Название 2" xfId="1696" xr:uid="{00000000-0005-0000-0000-000011070000}"/>
    <cellStyle name="Название 20" xfId="1697" xr:uid="{00000000-0005-0000-0000-000012070000}"/>
    <cellStyle name="Название 21" xfId="1698" xr:uid="{00000000-0005-0000-0000-000013070000}"/>
    <cellStyle name="Название 22" xfId="1699" xr:uid="{00000000-0005-0000-0000-000014070000}"/>
    <cellStyle name="Название 23" xfId="1700" xr:uid="{00000000-0005-0000-0000-000015070000}"/>
    <cellStyle name="Название 24" xfId="1701" xr:uid="{00000000-0005-0000-0000-000016070000}"/>
    <cellStyle name="Название 25" xfId="1702" xr:uid="{00000000-0005-0000-0000-000017070000}"/>
    <cellStyle name="Название 3" xfId="1703" xr:uid="{00000000-0005-0000-0000-000018070000}"/>
    <cellStyle name="Название 4" xfId="1704" xr:uid="{00000000-0005-0000-0000-000019070000}"/>
    <cellStyle name="Название 5" xfId="1705" xr:uid="{00000000-0005-0000-0000-00001A070000}"/>
    <cellStyle name="Название 6" xfId="1706" xr:uid="{00000000-0005-0000-0000-00001B070000}"/>
    <cellStyle name="Название 7" xfId="1707" xr:uid="{00000000-0005-0000-0000-00001C070000}"/>
    <cellStyle name="Название 8" xfId="1708" xr:uid="{00000000-0005-0000-0000-00001D070000}"/>
    <cellStyle name="Название 9" xfId="1709" xr:uid="{00000000-0005-0000-0000-00001E070000}"/>
    <cellStyle name="Нейтральный 10" xfId="1710" xr:uid="{00000000-0005-0000-0000-00001F070000}"/>
    <cellStyle name="Нейтральный 11" xfId="1711" xr:uid="{00000000-0005-0000-0000-000020070000}"/>
    <cellStyle name="Нейтральный 12" xfId="1712" xr:uid="{00000000-0005-0000-0000-000021070000}"/>
    <cellStyle name="Нейтральный 13" xfId="1713" xr:uid="{00000000-0005-0000-0000-000022070000}"/>
    <cellStyle name="Нейтральный 14" xfId="1714" xr:uid="{00000000-0005-0000-0000-000023070000}"/>
    <cellStyle name="Нейтральный 15" xfId="1715" xr:uid="{00000000-0005-0000-0000-000024070000}"/>
    <cellStyle name="Нейтральный 16" xfId="1716" xr:uid="{00000000-0005-0000-0000-000025070000}"/>
    <cellStyle name="Нейтральный 17" xfId="1717" xr:uid="{00000000-0005-0000-0000-000026070000}"/>
    <cellStyle name="Нейтральный 18" xfId="1718" xr:uid="{00000000-0005-0000-0000-000027070000}"/>
    <cellStyle name="Нейтральный 19" xfId="1719" xr:uid="{00000000-0005-0000-0000-000028070000}"/>
    <cellStyle name="Нейтральный 2" xfId="1720" xr:uid="{00000000-0005-0000-0000-000029070000}"/>
    <cellStyle name="Нейтральный 20" xfId="1721" xr:uid="{00000000-0005-0000-0000-00002A070000}"/>
    <cellStyle name="Нейтральный 21" xfId="1722" xr:uid="{00000000-0005-0000-0000-00002B070000}"/>
    <cellStyle name="Нейтральный 22" xfId="1723" xr:uid="{00000000-0005-0000-0000-00002C070000}"/>
    <cellStyle name="Нейтральный 23" xfId="1724" xr:uid="{00000000-0005-0000-0000-00002D070000}"/>
    <cellStyle name="Нейтральный 24" xfId="1725" xr:uid="{00000000-0005-0000-0000-00002E070000}"/>
    <cellStyle name="Нейтральный 25" xfId="1726" xr:uid="{00000000-0005-0000-0000-00002F070000}"/>
    <cellStyle name="Нейтральный 3" xfId="1727" xr:uid="{00000000-0005-0000-0000-000030070000}"/>
    <cellStyle name="Нейтральный 4" xfId="1728" xr:uid="{00000000-0005-0000-0000-000031070000}"/>
    <cellStyle name="Нейтральный 5" xfId="1729" xr:uid="{00000000-0005-0000-0000-000032070000}"/>
    <cellStyle name="Нейтральный 6" xfId="1730" xr:uid="{00000000-0005-0000-0000-000033070000}"/>
    <cellStyle name="Нейтральный 7" xfId="1731" xr:uid="{00000000-0005-0000-0000-000034070000}"/>
    <cellStyle name="Нейтральный 8" xfId="1732" xr:uid="{00000000-0005-0000-0000-000035070000}"/>
    <cellStyle name="Нейтральный 9" xfId="1733" xr:uid="{00000000-0005-0000-0000-000036070000}"/>
    <cellStyle name="Обычный" xfId="0" builtinId="0"/>
    <cellStyle name="Обычный 10" xfId="1734" xr:uid="{00000000-0005-0000-0000-000038070000}"/>
    <cellStyle name="Обычный 11" xfId="1735" xr:uid="{00000000-0005-0000-0000-000039070000}"/>
    <cellStyle name="Обычный 11 3" xfId="2002" xr:uid="{00000000-0005-0000-0000-00003A070000}"/>
    <cellStyle name="Обычный 12" xfId="1736" xr:uid="{00000000-0005-0000-0000-00003B070000}"/>
    <cellStyle name="Обычный 13" xfId="1737" xr:uid="{00000000-0005-0000-0000-00003C070000}"/>
    <cellStyle name="Обычный 14" xfId="1738" xr:uid="{00000000-0005-0000-0000-00003D070000}"/>
    <cellStyle name="Обычный 15" xfId="1739" xr:uid="{00000000-0005-0000-0000-00003E070000}"/>
    <cellStyle name="Обычный 16" xfId="1740" xr:uid="{00000000-0005-0000-0000-00003F070000}"/>
    <cellStyle name="Обычный 17" xfId="1741" xr:uid="{00000000-0005-0000-0000-000040070000}"/>
    <cellStyle name="Обычный 18" xfId="1742" xr:uid="{00000000-0005-0000-0000-000041070000}"/>
    <cellStyle name="Обычный 19" xfId="1743" xr:uid="{00000000-0005-0000-0000-000042070000}"/>
    <cellStyle name="Обычный 2" xfId="1744" xr:uid="{00000000-0005-0000-0000-000043070000}"/>
    <cellStyle name="Обычный 2 2" xfId="1745" xr:uid="{00000000-0005-0000-0000-000044070000}"/>
    <cellStyle name="Обычный 2 2 2" xfId="1746" xr:uid="{00000000-0005-0000-0000-000045070000}"/>
    <cellStyle name="Обычный 2 2 3" xfId="2111" xr:uid="{00000000-0005-0000-0000-000046070000}"/>
    <cellStyle name="Обычный 2 3" xfId="1747" xr:uid="{00000000-0005-0000-0000-000047070000}"/>
    <cellStyle name="Обычный 2 4" xfId="2136" xr:uid="{00000000-0005-0000-0000-000048070000}"/>
    <cellStyle name="Обычный 20" xfId="1748" xr:uid="{00000000-0005-0000-0000-000049070000}"/>
    <cellStyle name="Обычный 21" xfId="1749" xr:uid="{00000000-0005-0000-0000-00004A070000}"/>
    <cellStyle name="Обычный 22" xfId="1750" xr:uid="{00000000-0005-0000-0000-00004B070000}"/>
    <cellStyle name="Обычный 23" xfId="1751" xr:uid="{00000000-0005-0000-0000-00004C070000}"/>
    <cellStyle name="Обычный 24" xfId="1752" xr:uid="{00000000-0005-0000-0000-00004D070000}"/>
    <cellStyle name="Обычный 25" xfId="1753" xr:uid="{00000000-0005-0000-0000-00004E070000}"/>
    <cellStyle name="Обычный 26" xfId="1754" xr:uid="{00000000-0005-0000-0000-00004F070000}"/>
    <cellStyle name="Обычный 27" xfId="1755" xr:uid="{00000000-0005-0000-0000-000050070000}"/>
    <cellStyle name="Обычный 28" xfId="1756" xr:uid="{00000000-0005-0000-0000-000051070000}"/>
    <cellStyle name="Обычный 29" xfId="1757" xr:uid="{00000000-0005-0000-0000-000052070000}"/>
    <cellStyle name="Обычный 3" xfId="1758" xr:uid="{00000000-0005-0000-0000-000053070000}"/>
    <cellStyle name="Обычный 3 2" xfId="1759" xr:uid="{00000000-0005-0000-0000-000054070000}"/>
    <cellStyle name="Обычный 3 3" xfId="2119" xr:uid="{00000000-0005-0000-0000-000055070000}"/>
    <cellStyle name="Обычный 3 3 2" xfId="2143" xr:uid="{00000000-0005-0000-0000-000056070000}"/>
    <cellStyle name="Обычный 3 3 2 2" xfId="2155" xr:uid="{00000000-0005-0000-0000-000057070000}"/>
    <cellStyle name="Обычный 3 3 3" xfId="2147" xr:uid="{00000000-0005-0000-0000-000058070000}"/>
    <cellStyle name="Обычный 3 3 3 2" xfId="2159" xr:uid="{00000000-0005-0000-0000-000059070000}"/>
    <cellStyle name="Обычный 3 3 4" xfId="2151" xr:uid="{00000000-0005-0000-0000-00005A070000}"/>
    <cellStyle name="Обычный 30" xfId="1760" xr:uid="{00000000-0005-0000-0000-00005B070000}"/>
    <cellStyle name="Обычный 31" xfId="1761" xr:uid="{00000000-0005-0000-0000-00005C070000}"/>
    <cellStyle name="Обычный 32" xfId="1762" xr:uid="{00000000-0005-0000-0000-00005D070000}"/>
    <cellStyle name="Обычный 33" xfId="1763" xr:uid="{00000000-0005-0000-0000-00005E070000}"/>
    <cellStyle name="Обычный 34" xfId="2117" xr:uid="{00000000-0005-0000-0000-00005F070000}"/>
    <cellStyle name="Обычный 35" xfId="2125" xr:uid="{00000000-0005-0000-0000-000060070000}"/>
    <cellStyle name="Обычный 36" xfId="2135" xr:uid="{00000000-0005-0000-0000-000061070000}"/>
    <cellStyle name="Обычный 36 2" xfId="2144" xr:uid="{00000000-0005-0000-0000-000062070000}"/>
    <cellStyle name="Обычный 36 2 2" xfId="2156" xr:uid="{00000000-0005-0000-0000-000063070000}"/>
    <cellStyle name="Обычный 36 3" xfId="2148" xr:uid="{00000000-0005-0000-0000-000064070000}"/>
    <cellStyle name="Обычный 36 3 2" xfId="2160" xr:uid="{00000000-0005-0000-0000-000065070000}"/>
    <cellStyle name="Обычный 36 4" xfId="2152" xr:uid="{00000000-0005-0000-0000-000066070000}"/>
    <cellStyle name="Обычный 37" xfId="2137" xr:uid="{00000000-0005-0000-0000-000067070000}"/>
    <cellStyle name="Обычный 37 2" xfId="2145" xr:uid="{00000000-0005-0000-0000-000068070000}"/>
    <cellStyle name="Обычный 37 2 2" xfId="2157" xr:uid="{00000000-0005-0000-0000-000069070000}"/>
    <cellStyle name="Обычный 37 3" xfId="2149" xr:uid="{00000000-0005-0000-0000-00006A070000}"/>
    <cellStyle name="Обычный 37 3 2" xfId="2161" xr:uid="{00000000-0005-0000-0000-00006B070000}"/>
    <cellStyle name="Обычный 37 4" xfId="2153" xr:uid="{00000000-0005-0000-0000-00006C070000}"/>
    <cellStyle name="Обычный 38" xfId="2139" xr:uid="{00000000-0005-0000-0000-00006D070000}"/>
    <cellStyle name="Обычный 38 2" xfId="2146" xr:uid="{00000000-0005-0000-0000-00006E070000}"/>
    <cellStyle name="Обычный 38 2 2" xfId="2158" xr:uid="{00000000-0005-0000-0000-00006F070000}"/>
    <cellStyle name="Обычный 38 3" xfId="2150" xr:uid="{00000000-0005-0000-0000-000070070000}"/>
    <cellStyle name="Обычный 38 3 2" xfId="2162" xr:uid="{00000000-0005-0000-0000-000071070000}"/>
    <cellStyle name="Обычный 38 4" xfId="2154" xr:uid="{00000000-0005-0000-0000-000072070000}"/>
    <cellStyle name="Обычный 4" xfId="1764" xr:uid="{00000000-0005-0000-0000-000073070000}"/>
    <cellStyle name="Обычный 4 2" xfId="1765" xr:uid="{00000000-0005-0000-0000-000074070000}"/>
    <cellStyle name="Обычный 43" xfId="1766" xr:uid="{00000000-0005-0000-0000-000075070000}"/>
    <cellStyle name="Обычный 43 2" xfId="2140" xr:uid="{00000000-0005-0000-0000-000076070000}"/>
    <cellStyle name="Обычный 5" xfId="2112" xr:uid="{00000000-0005-0000-0000-000077070000}"/>
    <cellStyle name="Обычный 5 2" xfId="1767" xr:uid="{00000000-0005-0000-0000-000078070000}"/>
    <cellStyle name="Обычный 5 3" xfId="2122" xr:uid="{00000000-0005-0000-0000-000079070000}"/>
    <cellStyle name="Обычный 5 3 2" xfId="2138" xr:uid="{00000000-0005-0000-0000-00007A070000}"/>
    <cellStyle name="Обычный 6" xfId="1768" xr:uid="{00000000-0005-0000-0000-00007B070000}"/>
    <cellStyle name="Обычный 7" xfId="1769" xr:uid="{00000000-0005-0000-0000-00007C070000}"/>
    <cellStyle name="Обычный 8" xfId="1770" xr:uid="{00000000-0005-0000-0000-00007D070000}"/>
    <cellStyle name="Обычный 9" xfId="1771" xr:uid="{00000000-0005-0000-0000-00007E070000}"/>
    <cellStyle name="Плохой 10" xfId="1772" xr:uid="{00000000-0005-0000-0000-00007F070000}"/>
    <cellStyle name="Плохой 11" xfId="1773" xr:uid="{00000000-0005-0000-0000-000080070000}"/>
    <cellStyle name="Плохой 12" xfId="1774" xr:uid="{00000000-0005-0000-0000-000081070000}"/>
    <cellStyle name="Плохой 13" xfId="1775" xr:uid="{00000000-0005-0000-0000-000082070000}"/>
    <cellStyle name="Плохой 14" xfId="1776" xr:uid="{00000000-0005-0000-0000-000083070000}"/>
    <cellStyle name="Плохой 15" xfId="1777" xr:uid="{00000000-0005-0000-0000-000084070000}"/>
    <cellStyle name="Плохой 16" xfId="1778" xr:uid="{00000000-0005-0000-0000-000085070000}"/>
    <cellStyle name="Плохой 17" xfId="1779" xr:uid="{00000000-0005-0000-0000-000086070000}"/>
    <cellStyle name="Плохой 18" xfId="1780" xr:uid="{00000000-0005-0000-0000-000087070000}"/>
    <cellStyle name="Плохой 19" xfId="1781" xr:uid="{00000000-0005-0000-0000-000088070000}"/>
    <cellStyle name="Плохой 2" xfId="1782" xr:uid="{00000000-0005-0000-0000-000089070000}"/>
    <cellStyle name="Плохой 20" xfId="1783" xr:uid="{00000000-0005-0000-0000-00008A070000}"/>
    <cellStyle name="Плохой 21" xfId="1784" xr:uid="{00000000-0005-0000-0000-00008B070000}"/>
    <cellStyle name="Плохой 22" xfId="1785" xr:uid="{00000000-0005-0000-0000-00008C070000}"/>
    <cellStyle name="Плохой 23" xfId="1786" xr:uid="{00000000-0005-0000-0000-00008D070000}"/>
    <cellStyle name="Плохой 24" xfId="1787" xr:uid="{00000000-0005-0000-0000-00008E070000}"/>
    <cellStyle name="Плохой 25" xfId="1788" xr:uid="{00000000-0005-0000-0000-00008F070000}"/>
    <cellStyle name="Плохой 3" xfId="1789" xr:uid="{00000000-0005-0000-0000-000090070000}"/>
    <cellStyle name="Плохой 4" xfId="1790" xr:uid="{00000000-0005-0000-0000-000091070000}"/>
    <cellStyle name="Плохой 5" xfId="1791" xr:uid="{00000000-0005-0000-0000-000092070000}"/>
    <cellStyle name="Плохой 6" xfId="1792" xr:uid="{00000000-0005-0000-0000-000093070000}"/>
    <cellStyle name="Плохой 7" xfId="1793" xr:uid="{00000000-0005-0000-0000-000094070000}"/>
    <cellStyle name="Плохой 8" xfId="1794" xr:uid="{00000000-0005-0000-0000-000095070000}"/>
    <cellStyle name="Плохой 9" xfId="1795" xr:uid="{00000000-0005-0000-0000-000096070000}"/>
    <cellStyle name="Пояснение 10" xfId="1796" xr:uid="{00000000-0005-0000-0000-000097070000}"/>
    <cellStyle name="Пояснение 11" xfId="1797" xr:uid="{00000000-0005-0000-0000-000098070000}"/>
    <cellStyle name="Пояснение 12" xfId="1798" xr:uid="{00000000-0005-0000-0000-000099070000}"/>
    <cellStyle name="Пояснение 13" xfId="1799" xr:uid="{00000000-0005-0000-0000-00009A070000}"/>
    <cellStyle name="Пояснение 14" xfId="1800" xr:uid="{00000000-0005-0000-0000-00009B070000}"/>
    <cellStyle name="Пояснение 15" xfId="1801" xr:uid="{00000000-0005-0000-0000-00009C070000}"/>
    <cellStyle name="Пояснение 16" xfId="1802" xr:uid="{00000000-0005-0000-0000-00009D070000}"/>
    <cellStyle name="Пояснение 17" xfId="1803" xr:uid="{00000000-0005-0000-0000-00009E070000}"/>
    <cellStyle name="Пояснение 18" xfId="1804" xr:uid="{00000000-0005-0000-0000-00009F070000}"/>
    <cellStyle name="Пояснение 19" xfId="1805" xr:uid="{00000000-0005-0000-0000-0000A0070000}"/>
    <cellStyle name="Пояснение 2" xfId="1806" xr:uid="{00000000-0005-0000-0000-0000A1070000}"/>
    <cellStyle name="Пояснение 20" xfId="1807" xr:uid="{00000000-0005-0000-0000-0000A2070000}"/>
    <cellStyle name="Пояснение 21" xfId="1808" xr:uid="{00000000-0005-0000-0000-0000A3070000}"/>
    <cellStyle name="Пояснение 22" xfId="1809" xr:uid="{00000000-0005-0000-0000-0000A4070000}"/>
    <cellStyle name="Пояснение 23" xfId="1810" xr:uid="{00000000-0005-0000-0000-0000A5070000}"/>
    <cellStyle name="Пояснение 24" xfId="1811" xr:uid="{00000000-0005-0000-0000-0000A6070000}"/>
    <cellStyle name="Пояснение 25" xfId="1812" xr:uid="{00000000-0005-0000-0000-0000A7070000}"/>
    <cellStyle name="Пояснение 3" xfId="1813" xr:uid="{00000000-0005-0000-0000-0000A8070000}"/>
    <cellStyle name="Пояснение 4" xfId="1814" xr:uid="{00000000-0005-0000-0000-0000A9070000}"/>
    <cellStyle name="Пояснение 5" xfId="1815" xr:uid="{00000000-0005-0000-0000-0000AA070000}"/>
    <cellStyle name="Пояснение 6" xfId="1816" xr:uid="{00000000-0005-0000-0000-0000AB070000}"/>
    <cellStyle name="Пояснение 7" xfId="1817" xr:uid="{00000000-0005-0000-0000-0000AC070000}"/>
    <cellStyle name="Пояснение 8" xfId="1818" xr:uid="{00000000-0005-0000-0000-0000AD070000}"/>
    <cellStyle name="Пояснение 9" xfId="1819" xr:uid="{00000000-0005-0000-0000-0000AE070000}"/>
    <cellStyle name="Примечание 10" xfId="1820" xr:uid="{00000000-0005-0000-0000-0000AF070000}"/>
    <cellStyle name="Примечание 11" xfId="1821" xr:uid="{00000000-0005-0000-0000-0000B0070000}"/>
    <cellStyle name="Примечание 12" xfId="1822" xr:uid="{00000000-0005-0000-0000-0000B1070000}"/>
    <cellStyle name="Примечание 13" xfId="1823" xr:uid="{00000000-0005-0000-0000-0000B2070000}"/>
    <cellStyle name="Примечание 14" xfId="1824" xr:uid="{00000000-0005-0000-0000-0000B3070000}"/>
    <cellStyle name="Примечание 15" xfId="1825" xr:uid="{00000000-0005-0000-0000-0000B4070000}"/>
    <cellStyle name="Примечание 16" xfId="1826" xr:uid="{00000000-0005-0000-0000-0000B5070000}"/>
    <cellStyle name="Примечание 17" xfId="1827" xr:uid="{00000000-0005-0000-0000-0000B6070000}"/>
    <cellStyle name="Примечание 18" xfId="1828" xr:uid="{00000000-0005-0000-0000-0000B7070000}"/>
    <cellStyle name="Примечание 19" xfId="1829" xr:uid="{00000000-0005-0000-0000-0000B8070000}"/>
    <cellStyle name="Примечание 2" xfId="1830" xr:uid="{00000000-0005-0000-0000-0000B9070000}"/>
    <cellStyle name="Примечание 20" xfId="1831" xr:uid="{00000000-0005-0000-0000-0000BA070000}"/>
    <cellStyle name="Примечание 21" xfId="1832" xr:uid="{00000000-0005-0000-0000-0000BB070000}"/>
    <cellStyle name="Примечание 22" xfId="1833" xr:uid="{00000000-0005-0000-0000-0000BC070000}"/>
    <cellStyle name="Примечание 23" xfId="1834" xr:uid="{00000000-0005-0000-0000-0000BD070000}"/>
    <cellStyle name="Примечание 24" xfId="1835" xr:uid="{00000000-0005-0000-0000-0000BE070000}"/>
    <cellStyle name="Примечание 25" xfId="1836" xr:uid="{00000000-0005-0000-0000-0000BF070000}"/>
    <cellStyle name="Примечание 3" xfId="1837" xr:uid="{00000000-0005-0000-0000-0000C0070000}"/>
    <cellStyle name="Примечание 4" xfId="1838" xr:uid="{00000000-0005-0000-0000-0000C1070000}"/>
    <cellStyle name="Примечание 5" xfId="1839" xr:uid="{00000000-0005-0000-0000-0000C2070000}"/>
    <cellStyle name="Примечание 6" xfId="1840" xr:uid="{00000000-0005-0000-0000-0000C3070000}"/>
    <cellStyle name="Примечание 7" xfId="1841" xr:uid="{00000000-0005-0000-0000-0000C4070000}"/>
    <cellStyle name="Примечание 8" xfId="1842" xr:uid="{00000000-0005-0000-0000-0000C5070000}"/>
    <cellStyle name="Примечание 9" xfId="1843" xr:uid="{00000000-0005-0000-0000-0000C6070000}"/>
    <cellStyle name="Процентный 2" xfId="1844" xr:uid="{00000000-0005-0000-0000-0000C7070000}"/>
    <cellStyle name="Процентный 2 10" xfId="1845" xr:uid="{00000000-0005-0000-0000-0000C8070000}"/>
    <cellStyle name="Процентный 2 11" xfId="1846" xr:uid="{00000000-0005-0000-0000-0000C9070000}"/>
    <cellStyle name="Процентный 2 12" xfId="1847" xr:uid="{00000000-0005-0000-0000-0000CA070000}"/>
    <cellStyle name="Процентный 2 13" xfId="1848" xr:uid="{00000000-0005-0000-0000-0000CB070000}"/>
    <cellStyle name="Процентный 2 14" xfId="1849" xr:uid="{00000000-0005-0000-0000-0000CC070000}"/>
    <cellStyle name="Процентный 2 15" xfId="1850" xr:uid="{00000000-0005-0000-0000-0000CD070000}"/>
    <cellStyle name="Процентный 2 16" xfId="1851" xr:uid="{00000000-0005-0000-0000-0000CE070000}"/>
    <cellStyle name="Процентный 2 17" xfId="1852" xr:uid="{00000000-0005-0000-0000-0000CF070000}"/>
    <cellStyle name="Процентный 2 18" xfId="1853" xr:uid="{00000000-0005-0000-0000-0000D0070000}"/>
    <cellStyle name="Процентный 2 19" xfId="1854" xr:uid="{00000000-0005-0000-0000-0000D1070000}"/>
    <cellStyle name="Процентный 2 2" xfId="1855" xr:uid="{00000000-0005-0000-0000-0000D2070000}"/>
    <cellStyle name="Процентный 2 2 2" xfId="1856" xr:uid="{00000000-0005-0000-0000-0000D3070000}"/>
    <cellStyle name="Процентный 2 2 2 2" xfId="1857" xr:uid="{00000000-0005-0000-0000-0000D4070000}"/>
    <cellStyle name="Процентный 2 20" xfId="1858" xr:uid="{00000000-0005-0000-0000-0000D5070000}"/>
    <cellStyle name="Процентный 2 21" xfId="1859" xr:uid="{00000000-0005-0000-0000-0000D6070000}"/>
    <cellStyle name="Процентный 2 22" xfId="1860" xr:uid="{00000000-0005-0000-0000-0000D7070000}"/>
    <cellStyle name="Процентный 2 23" xfId="1861" xr:uid="{00000000-0005-0000-0000-0000D8070000}"/>
    <cellStyle name="Процентный 2 24" xfId="1862" xr:uid="{00000000-0005-0000-0000-0000D9070000}"/>
    <cellStyle name="Процентный 2 25" xfId="1863" xr:uid="{00000000-0005-0000-0000-0000DA070000}"/>
    <cellStyle name="Процентный 2 3" xfId="1864" xr:uid="{00000000-0005-0000-0000-0000DB070000}"/>
    <cellStyle name="Процентный 2 4" xfId="1865" xr:uid="{00000000-0005-0000-0000-0000DC070000}"/>
    <cellStyle name="Процентный 2 5" xfId="1866" xr:uid="{00000000-0005-0000-0000-0000DD070000}"/>
    <cellStyle name="Процентный 2 6" xfId="1867" xr:uid="{00000000-0005-0000-0000-0000DE070000}"/>
    <cellStyle name="Процентный 2 7" xfId="1868" xr:uid="{00000000-0005-0000-0000-0000DF070000}"/>
    <cellStyle name="Процентный 2 8" xfId="1869" xr:uid="{00000000-0005-0000-0000-0000E0070000}"/>
    <cellStyle name="Процентный 2 9" xfId="1870" xr:uid="{00000000-0005-0000-0000-0000E1070000}"/>
    <cellStyle name="Процентный 3" xfId="1871" xr:uid="{00000000-0005-0000-0000-0000E2070000}"/>
    <cellStyle name="Процентный 3 2" xfId="1872" xr:uid="{00000000-0005-0000-0000-0000E3070000}"/>
    <cellStyle name="Процентный 4" xfId="1873" xr:uid="{00000000-0005-0000-0000-0000E4070000}"/>
    <cellStyle name="Процентный 5" xfId="1874" xr:uid="{00000000-0005-0000-0000-0000E5070000}"/>
    <cellStyle name="Процентный 6" xfId="2116" xr:uid="{00000000-0005-0000-0000-0000E6070000}"/>
    <cellStyle name="Связанная ячейка 10" xfId="1875" xr:uid="{00000000-0005-0000-0000-0000E7070000}"/>
    <cellStyle name="Связанная ячейка 11" xfId="1876" xr:uid="{00000000-0005-0000-0000-0000E8070000}"/>
    <cellStyle name="Связанная ячейка 12" xfId="1877" xr:uid="{00000000-0005-0000-0000-0000E9070000}"/>
    <cellStyle name="Связанная ячейка 13" xfId="1878" xr:uid="{00000000-0005-0000-0000-0000EA070000}"/>
    <cellStyle name="Связанная ячейка 14" xfId="1879" xr:uid="{00000000-0005-0000-0000-0000EB070000}"/>
    <cellStyle name="Связанная ячейка 15" xfId="1880" xr:uid="{00000000-0005-0000-0000-0000EC070000}"/>
    <cellStyle name="Связанная ячейка 16" xfId="1881" xr:uid="{00000000-0005-0000-0000-0000ED070000}"/>
    <cellStyle name="Связанная ячейка 17" xfId="1882" xr:uid="{00000000-0005-0000-0000-0000EE070000}"/>
    <cellStyle name="Связанная ячейка 18" xfId="1883" xr:uid="{00000000-0005-0000-0000-0000EF070000}"/>
    <cellStyle name="Связанная ячейка 19" xfId="1884" xr:uid="{00000000-0005-0000-0000-0000F0070000}"/>
    <cellStyle name="Связанная ячейка 2" xfId="1885" xr:uid="{00000000-0005-0000-0000-0000F1070000}"/>
    <cellStyle name="Связанная ячейка 20" xfId="1886" xr:uid="{00000000-0005-0000-0000-0000F2070000}"/>
    <cellStyle name="Связанная ячейка 21" xfId="1887" xr:uid="{00000000-0005-0000-0000-0000F3070000}"/>
    <cellStyle name="Связанная ячейка 22" xfId="1888" xr:uid="{00000000-0005-0000-0000-0000F4070000}"/>
    <cellStyle name="Связанная ячейка 23" xfId="1889" xr:uid="{00000000-0005-0000-0000-0000F5070000}"/>
    <cellStyle name="Связанная ячейка 24" xfId="1890" xr:uid="{00000000-0005-0000-0000-0000F6070000}"/>
    <cellStyle name="Связанная ячейка 25" xfId="1891" xr:uid="{00000000-0005-0000-0000-0000F7070000}"/>
    <cellStyle name="Связанная ячейка 3" xfId="1892" xr:uid="{00000000-0005-0000-0000-0000F8070000}"/>
    <cellStyle name="Связанная ячейка 4" xfId="1893" xr:uid="{00000000-0005-0000-0000-0000F9070000}"/>
    <cellStyle name="Связанная ячейка 5" xfId="1894" xr:uid="{00000000-0005-0000-0000-0000FA070000}"/>
    <cellStyle name="Связанная ячейка 6" xfId="1895" xr:uid="{00000000-0005-0000-0000-0000FB070000}"/>
    <cellStyle name="Связанная ячейка 7" xfId="1896" xr:uid="{00000000-0005-0000-0000-0000FC070000}"/>
    <cellStyle name="Связанная ячейка 8" xfId="1897" xr:uid="{00000000-0005-0000-0000-0000FD070000}"/>
    <cellStyle name="Связанная ячейка 9" xfId="1898" xr:uid="{00000000-0005-0000-0000-0000FE070000}"/>
    <cellStyle name="Стиль 1" xfId="1899" xr:uid="{00000000-0005-0000-0000-0000FF070000}"/>
    <cellStyle name="Стиль 1 10" xfId="1900" xr:uid="{00000000-0005-0000-0000-000000080000}"/>
    <cellStyle name="Стиль 1 11" xfId="1901" xr:uid="{00000000-0005-0000-0000-000001080000}"/>
    <cellStyle name="Стиль 1 12" xfId="1902" xr:uid="{00000000-0005-0000-0000-000002080000}"/>
    <cellStyle name="Стиль 1 2" xfId="1903" xr:uid="{00000000-0005-0000-0000-000003080000}"/>
    <cellStyle name="Стиль 1 2 2" xfId="1904" xr:uid="{00000000-0005-0000-0000-000004080000}"/>
    <cellStyle name="Стиль 1 3" xfId="1905" xr:uid="{00000000-0005-0000-0000-000005080000}"/>
    <cellStyle name="Стиль 1 4" xfId="1906" xr:uid="{00000000-0005-0000-0000-000006080000}"/>
    <cellStyle name="Стиль 1 5" xfId="1907" xr:uid="{00000000-0005-0000-0000-000007080000}"/>
    <cellStyle name="Стиль 1 6" xfId="1908" xr:uid="{00000000-0005-0000-0000-000008080000}"/>
    <cellStyle name="Стиль 1 7" xfId="1909" xr:uid="{00000000-0005-0000-0000-000009080000}"/>
    <cellStyle name="Стиль 1 8" xfId="1910" xr:uid="{00000000-0005-0000-0000-00000A080000}"/>
    <cellStyle name="Стиль 1 9" xfId="1911" xr:uid="{00000000-0005-0000-0000-00000B080000}"/>
    <cellStyle name="Текст предупреждения 10" xfId="1912" xr:uid="{00000000-0005-0000-0000-00000C080000}"/>
    <cellStyle name="Текст предупреждения 11" xfId="1913" xr:uid="{00000000-0005-0000-0000-00000D080000}"/>
    <cellStyle name="Текст предупреждения 12" xfId="1914" xr:uid="{00000000-0005-0000-0000-00000E080000}"/>
    <cellStyle name="Текст предупреждения 13" xfId="1915" xr:uid="{00000000-0005-0000-0000-00000F080000}"/>
    <cellStyle name="Текст предупреждения 14" xfId="1916" xr:uid="{00000000-0005-0000-0000-000010080000}"/>
    <cellStyle name="Текст предупреждения 15" xfId="1917" xr:uid="{00000000-0005-0000-0000-000011080000}"/>
    <cellStyle name="Текст предупреждения 16" xfId="1918" xr:uid="{00000000-0005-0000-0000-000012080000}"/>
    <cellStyle name="Текст предупреждения 17" xfId="1919" xr:uid="{00000000-0005-0000-0000-000013080000}"/>
    <cellStyle name="Текст предупреждения 18" xfId="1920" xr:uid="{00000000-0005-0000-0000-000014080000}"/>
    <cellStyle name="Текст предупреждения 19" xfId="1921" xr:uid="{00000000-0005-0000-0000-000015080000}"/>
    <cellStyle name="Текст предупреждения 2" xfId="1922" xr:uid="{00000000-0005-0000-0000-000016080000}"/>
    <cellStyle name="Текст предупреждения 20" xfId="1923" xr:uid="{00000000-0005-0000-0000-000017080000}"/>
    <cellStyle name="Текст предупреждения 21" xfId="1924" xr:uid="{00000000-0005-0000-0000-000018080000}"/>
    <cellStyle name="Текст предупреждения 22" xfId="1925" xr:uid="{00000000-0005-0000-0000-000019080000}"/>
    <cellStyle name="Текст предупреждения 23" xfId="1926" xr:uid="{00000000-0005-0000-0000-00001A080000}"/>
    <cellStyle name="Текст предупреждения 24" xfId="1927" xr:uid="{00000000-0005-0000-0000-00001B080000}"/>
    <cellStyle name="Текст предупреждения 25" xfId="1928" xr:uid="{00000000-0005-0000-0000-00001C080000}"/>
    <cellStyle name="Текст предупреждения 3" xfId="1929" xr:uid="{00000000-0005-0000-0000-00001D080000}"/>
    <cellStyle name="Текст предупреждения 4" xfId="1930" xr:uid="{00000000-0005-0000-0000-00001E080000}"/>
    <cellStyle name="Текст предупреждения 5" xfId="1931" xr:uid="{00000000-0005-0000-0000-00001F080000}"/>
    <cellStyle name="Текст предупреждения 6" xfId="1932" xr:uid="{00000000-0005-0000-0000-000020080000}"/>
    <cellStyle name="Текст предупреждения 7" xfId="1933" xr:uid="{00000000-0005-0000-0000-000021080000}"/>
    <cellStyle name="Текст предупреждения 8" xfId="1934" xr:uid="{00000000-0005-0000-0000-000022080000}"/>
    <cellStyle name="Текст предупреждения 9" xfId="1935" xr:uid="{00000000-0005-0000-0000-000023080000}"/>
    <cellStyle name="Финансовый 2" xfId="1936" xr:uid="{00000000-0005-0000-0000-000024080000}"/>
    <cellStyle name="Финансовый 2 10" xfId="1937" xr:uid="{00000000-0005-0000-0000-000025080000}"/>
    <cellStyle name="Финансовый 2 11" xfId="1938" xr:uid="{00000000-0005-0000-0000-000026080000}"/>
    <cellStyle name="Финансовый 2 12" xfId="1939" xr:uid="{00000000-0005-0000-0000-000027080000}"/>
    <cellStyle name="Финансовый 2 13" xfId="1940" xr:uid="{00000000-0005-0000-0000-000028080000}"/>
    <cellStyle name="Финансовый 2 14" xfId="1941" xr:uid="{00000000-0005-0000-0000-000029080000}"/>
    <cellStyle name="Финансовый 2 15" xfId="1942" xr:uid="{00000000-0005-0000-0000-00002A080000}"/>
    <cellStyle name="Финансовый 2 16" xfId="1943" xr:uid="{00000000-0005-0000-0000-00002B080000}"/>
    <cellStyle name="Финансовый 2 17" xfId="1944" xr:uid="{00000000-0005-0000-0000-00002C080000}"/>
    <cellStyle name="Финансовый 2 18" xfId="1945" xr:uid="{00000000-0005-0000-0000-00002D080000}"/>
    <cellStyle name="Финансовый 2 19" xfId="1946" xr:uid="{00000000-0005-0000-0000-00002E080000}"/>
    <cellStyle name="Финансовый 2 2" xfId="1947" xr:uid="{00000000-0005-0000-0000-00002F080000}"/>
    <cellStyle name="Финансовый 2 2 2" xfId="1948" xr:uid="{00000000-0005-0000-0000-000030080000}"/>
    <cellStyle name="Финансовый 2 2 2 2" xfId="1949" xr:uid="{00000000-0005-0000-0000-000031080000}"/>
    <cellStyle name="Финансовый 2 2 2 3" xfId="2129" xr:uid="{00000000-0005-0000-0000-000032080000}"/>
    <cellStyle name="Финансовый 2 2 2 4" xfId="2128" xr:uid="{00000000-0005-0000-0000-000033080000}"/>
    <cellStyle name="Финансовый 2 20" xfId="1950" xr:uid="{00000000-0005-0000-0000-000034080000}"/>
    <cellStyle name="Финансовый 2 21" xfId="1951" xr:uid="{00000000-0005-0000-0000-000035080000}"/>
    <cellStyle name="Финансовый 2 22" xfId="1952" xr:uid="{00000000-0005-0000-0000-000036080000}"/>
    <cellStyle name="Финансовый 2 23" xfId="1953" xr:uid="{00000000-0005-0000-0000-000037080000}"/>
    <cellStyle name="Финансовый 2 24" xfId="1954" xr:uid="{00000000-0005-0000-0000-000038080000}"/>
    <cellStyle name="Финансовый 2 25" xfId="1955" xr:uid="{00000000-0005-0000-0000-000039080000}"/>
    <cellStyle name="Финансовый 2 26" xfId="2130" xr:uid="{00000000-0005-0000-0000-00003A080000}"/>
    <cellStyle name="Финансовый 2 27" xfId="2127" xr:uid="{00000000-0005-0000-0000-00003B080000}"/>
    <cellStyle name="Финансовый 2 3" xfId="1956" xr:uid="{00000000-0005-0000-0000-00003C080000}"/>
    <cellStyle name="Финансовый 2 4" xfId="1957" xr:uid="{00000000-0005-0000-0000-00003D080000}"/>
    <cellStyle name="Финансовый 2 5" xfId="1958" xr:uid="{00000000-0005-0000-0000-00003E080000}"/>
    <cellStyle name="Финансовый 2 6" xfId="1959" xr:uid="{00000000-0005-0000-0000-00003F080000}"/>
    <cellStyle name="Финансовый 2 7" xfId="1960" xr:uid="{00000000-0005-0000-0000-000040080000}"/>
    <cellStyle name="Финансовый 2 8" xfId="1961" xr:uid="{00000000-0005-0000-0000-000041080000}"/>
    <cellStyle name="Финансовый 2 9" xfId="1962" xr:uid="{00000000-0005-0000-0000-000042080000}"/>
    <cellStyle name="Финансовый 3" xfId="1963" xr:uid="{00000000-0005-0000-0000-000043080000}"/>
    <cellStyle name="Финансовый 3 2" xfId="2132" xr:uid="{00000000-0005-0000-0000-000044080000}"/>
    <cellStyle name="Финансовый 3 3" xfId="2131" xr:uid="{00000000-0005-0000-0000-000045080000}"/>
    <cellStyle name="Финансовый 3 4" xfId="2141" xr:uid="{00000000-0005-0000-0000-000046080000}"/>
    <cellStyle name="Финансовый 4" xfId="1964" xr:uid="{00000000-0005-0000-0000-000047080000}"/>
    <cellStyle name="Финансовый 4 2" xfId="2134" xr:uid="{00000000-0005-0000-0000-000048080000}"/>
    <cellStyle name="Финансовый 4 3" xfId="2133" xr:uid="{00000000-0005-0000-0000-000049080000}"/>
    <cellStyle name="Финансовый 4 4" xfId="2142" xr:uid="{00000000-0005-0000-0000-00004A080000}"/>
    <cellStyle name="Финансовый 5" xfId="2114" xr:uid="{00000000-0005-0000-0000-00004B080000}"/>
    <cellStyle name="Финансовый 5 2" xfId="2123" xr:uid="{00000000-0005-0000-0000-00004C080000}"/>
    <cellStyle name="Финансовый 6" xfId="2126" xr:uid="{00000000-0005-0000-0000-00004D080000}"/>
    <cellStyle name="Хороший 10" xfId="1965" xr:uid="{00000000-0005-0000-0000-00004E080000}"/>
    <cellStyle name="Хороший 11" xfId="1966" xr:uid="{00000000-0005-0000-0000-00004F080000}"/>
    <cellStyle name="Хороший 12" xfId="1967" xr:uid="{00000000-0005-0000-0000-000050080000}"/>
    <cellStyle name="Хороший 13" xfId="1968" xr:uid="{00000000-0005-0000-0000-000051080000}"/>
    <cellStyle name="Хороший 14" xfId="1969" xr:uid="{00000000-0005-0000-0000-000052080000}"/>
    <cellStyle name="Хороший 15" xfId="1970" xr:uid="{00000000-0005-0000-0000-000053080000}"/>
    <cellStyle name="Хороший 16" xfId="1971" xr:uid="{00000000-0005-0000-0000-000054080000}"/>
    <cellStyle name="Хороший 17" xfId="1972" xr:uid="{00000000-0005-0000-0000-000055080000}"/>
    <cellStyle name="Хороший 18" xfId="1973" xr:uid="{00000000-0005-0000-0000-000056080000}"/>
    <cellStyle name="Хороший 19" xfId="1974" xr:uid="{00000000-0005-0000-0000-000057080000}"/>
    <cellStyle name="Хороший 2" xfId="1975" xr:uid="{00000000-0005-0000-0000-000058080000}"/>
    <cellStyle name="Хороший 20" xfId="1976" xr:uid="{00000000-0005-0000-0000-000059080000}"/>
    <cellStyle name="Хороший 21" xfId="1977" xr:uid="{00000000-0005-0000-0000-00005A080000}"/>
    <cellStyle name="Хороший 22" xfId="1978" xr:uid="{00000000-0005-0000-0000-00005B080000}"/>
    <cellStyle name="Хороший 23" xfId="1979" xr:uid="{00000000-0005-0000-0000-00005C080000}"/>
    <cellStyle name="Хороший 24" xfId="1980" xr:uid="{00000000-0005-0000-0000-00005D080000}"/>
    <cellStyle name="Хороший 25" xfId="1981" xr:uid="{00000000-0005-0000-0000-00005E080000}"/>
    <cellStyle name="Хороший 3" xfId="1982" xr:uid="{00000000-0005-0000-0000-00005F080000}"/>
    <cellStyle name="Хороший 4" xfId="1983" xr:uid="{00000000-0005-0000-0000-000060080000}"/>
    <cellStyle name="Хороший 5" xfId="1984" xr:uid="{00000000-0005-0000-0000-000061080000}"/>
    <cellStyle name="Хороший 6" xfId="1985" xr:uid="{00000000-0005-0000-0000-000062080000}"/>
    <cellStyle name="Хороший 7" xfId="1986" xr:uid="{00000000-0005-0000-0000-000063080000}"/>
    <cellStyle name="Хороший 8" xfId="1987" xr:uid="{00000000-0005-0000-0000-000064080000}"/>
    <cellStyle name="Хороший 9" xfId="1988" xr:uid="{00000000-0005-0000-0000-000065080000}"/>
    <cellStyle name="ปกติ_11wq42" xfId="1989" xr:uid="{00000000-0005-0000-0000-000066080000}"/>
    <cellStyle name="千位[0]_laroux" xfId="1990" xr:uid="{00000000-0005-0000-0000-000067080000}"/>
    <cellStyle name="千位_laroux" xfId="1991" xr:uid="{00000000-0005-0000-0000-000068080000}"/>
    <cellStyle name="千位分隔[0]_2.5G报价模板" xfId="1992" xr:uid="{00000000-0005-0000-0000-000069080000}"/>
    <cellStyle name="千位分隔_2.5G报价模板" xfId="1993" xr:uid="{00000000-0005-0000-0000-00006A080000}"/>
    <cellStyle name="千分位[0]_laroux" xfId="1994" xr:uid="{00000000-0005-0000-0000-00006B080000}"/>
    <cellStyle name="千分位_laroux" xfId="1995" xr:uid="{00000000-0005-0000-0000-00006C080000}"/>
    <cellStyle name="后继超级链接_PERSONAL" xfId="1996" xr:uid="{00000000-0005-0000-0000-00006D080000}"/>
    <cellStyle name="常规_400G-Novosibirsk- Khabarovsk-Nahodka-Quotation-20030429" xfId="1997" xr:uid="{00000000-0005-0000-0000-00006E080000}"/>
    <cellStyle name="普通_laroux" xfId="1998" xr:uid="{00000000-0005-0000-0000-00006F080000}"/>
    <cellStyle name="桁区切り_GRASH1" xfId="1999" xr:uid="{00000000-0005-0000-0000-000070080000}"/>
    <cellStyle name="標準_080310_トランステレコムPrice" xfId="2000" xr:uid="{00000000-0005-0000-0000-000071080000}"/>
    <cellStyle name="超级链接_PERSONAL" xfId="2001" xr:uid="{00000000-0005-0000-0000-000072080000}"/>
  </cellStyles>
  <dxfs count="510"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00FF00"/>
      <color rgb="FFFFFFCC"/>
      <color rgb="FF99FF66"/>
      <color rgb="FFFEF4EC"/>
      <color rgb="FFDAF5CF"/>
      <color rgb="FF0099CC"/>
      <color rgb="FFFF00FF"/>
      <color rgb="FFFFFFDD"/>
      <color rgb="FFFF9999"/>
      <color rgb="FFD7F4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465144</xdr:colOff>
      <xdr:row>47</xdr:row>
      <xdr:rowOff>151430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657144" cy="77619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&amp;A\M&amp;A\HCIS\DEAD\HBO\PFC-PYX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Assumptions"/>
      <sheetName val="Summary"/>
      <sheetName val="CSCCincSKR"/>
      <sheetName val="CF"/>
      <sheetName val="HC_ppt"/>
      <sheetName val="PFC-PYX1"/>
      <sheetName val="current_balance"/>
      <sheetName val="MAIN"/>
      <sheetName val="Definitions"/>
      <sheetName val="REPORT"/>
      <sheetName val="SENSITIVITY"/>
      <sheetName val="Лист1"/>
      <sheetName val="фа"/>
      <sheetName val="фаOIBDA"/>
      <sheetName val="данные для графика"/>
      <sheetName val="Бюджет"/>
      <sheetName val="PNL"/>
      <sheetName val="Структура расходов"/>
      <sheetName val="Ф.2"/>
      <sheetName val="Актив"/>
      <sheetName val="InpC"/>
      <sheetName val="Gen"/>
      <sheetName val="&lt;&lt;&lt;EXHIBITS&gt;&gt;&gt;"/>
      <sheetName val="Список"/>
      <sheetName val="Расчет VAS (руб.)"/>
      <sheetName val="#ССЫЛКА"/>
      <sheetName val="Справочник"/>
      <sheetName val="ф.29мес."/>
      <sheetName val="CREDIT STATS"/>
      <sheetName val="Статьи затрат и ЦФО"/>
      <sheetName val="Assum"/>
      <sheetName val="Таблица"/>
      <sheetName val="17.Налог"/>
      <sheetName val="Списки"/>
      <sheetName val="макропараметры"/>
      <sheetName val="Service"/>
      <sheetName val="Настройка"/>
      <sheetName val="RSOILBAL"/>
      <sheetName val="Lists"/>
      <sheetName val="БК"/>
      <sheetName val="Mapping"/>
      <sheetName val="INPUT EXPENSES"/>
      <sheetName val="Списки_и_цели"/>
      <sheetName val="Описание_полей_и_показателей"/>
      <sheetName val="Шаблоны"/>
      <sheetName val="Прайс Лист"/>
      <sheetName val="ИЗ-2016"/>
      <sheetName val="Списки_и_цели_МТС_РФ"/>
      <sheetName val="Investments"/>
      <sheetName val="Классиф_1С"/>
      <sheetName val="Статьи БДДС"/>
      <sheetName val="Справочник статей"/>
      <sheetName val="Контрагент"/>
      <sheetName val="Щукино"/>
      <sheetName val="ДИН2014"/>
      <sheetName val="Удм-3"/>
      <sheetName val="Удм-1"/>
      <sheetName val="Удм-2"/>
      <sheetName val="Ф-2 ЮССС"/>
      <sheetName val="Ф-1 ЮССС"/>
      <sheetName val="Лист4"/>
      <sheetName val="Справочники"/>
      <sheetName val="Dropdown list"/>
      <sheetName val="вид"/>
      <sheetName val="проект - отдел"/>
      <sheetName val="инфо"/>
      <sheetName val="Лист6"/>
      <sheetName val="CAPEX"/>
      <sheetName val="CARDS"/>
      <sheetName val="CONTRIBUTION"/>
      <sheetName val="DELTA"/>
      <sheetName val="FIXED ASSETS"/>
      <sheetName val="SALARIES"/>
      <sheetName val="SETTL - RBL"/>
      <sheetName val="SETTL - USD"/>
      <sheetName val="SPARES - BOOTHS"/>
      <sheetName val="SPARES - PAYPHONES"/>
      <sheetName val="STAFF"/>
      <sheetName val="VAT"/>
      <sheetName val="Контрагенты"/>
      <sheetName val="Статьи"/>
      <sheetName val="Сотрудники"/>
      <sheetName val="List"/>
      <sheetName val="станция_Обьект"/>
      <sheetName val="Справочник ЦФО"/>
      <sheetName val="Факторы"/>
      <sheetName val="Номенклатура"/>
      <sheetName val="Lib"/>
      <sheetName val="Armix"/>
      <sheetName val="Central Market"/>
      <sheetName val="Dinvest"/>
      <sheetName val="Directway"/>
      <sheetName val="Dream"/>
      <sheetName val="ITS"/>
      <sheetName val="Jevosset"/>
      <sheetName val="Opal"/>
      <sheetName val="Ostozhie"/>
      <sheetName val="Otrada Ug"/>
      <sheetName val="ProfitInvest"/>
      <sheetName val="Project Bureau"/>
      <sheetName val="TCM"/>
      <sheetName val="Titan"/>
      <sheetName val="Armix ISR"/>
      <sheetName val="Elorietta"/>
      <sheetName val="Lemoriano"/>
      <sheetName val="Ling"/>
      <sheetName val="Parnita"/>
      <sheetName val="Raftia"/>
      <sheetName val="RGI Commercial"/>
      <sheetName val="RGI Residential"/>
      <sheetName val="Sucreti"/>
      <sheetName val="Toucho"/>
      <sheetName val="Tootie"/>
      <sheetName val="Tsvetnoy DS"/>
      <sheetName val="Yialoka"/>
      <sheetName val="RGI"/>
      <sheetName val="Графики"/>
      <sheetName val="Cправочник"/>
      <sheetName val="DIR"/>
      <sheetName val="help"/>
      <sheetName val="I_ЗДМ_Процессы_операции"/>
      <sheetName val="Brif_zdanie"/>
      <sheetName val="Codes"/>
      <sheetName val="Лист2"/>
      <sheetName val="реестр_платежей"/>
      <sheetName val="Доходы_revenue + затраты"/>
      <sheetName val="ДДС"/>
      <sheetName val="ДЗО"/>
      <sheetName val="Лист3"/>
      <sheetName val="Нормативы_К"/>
      <sheetName val="01"/>
      <sheetName val="Методология"/>
      <sheetName val="Подразделения"/>
      <sheetName val="Коды"/>
      <sheetName val="Tech"/>
      <sheetName val="Source"/>
      <sheetName val="Serv"/>
      <sheetName val="ЦФО_New"/>
      <sheetName val="Спр"/>
      <sheetName val="перечень статей затрат PNL"/>
      <sheetName val="ЦФО"/>
      <sheetName val="Справочник БКВ"/>
      <sheetName val="Список спец. критериев"/>
      <sheetName val="ТехСписки"/>
      <sheetName val="Код"/>
      <sheetName val="Филии"/>
      <sheetName val="МР"/>
      <sheetName val="Дата"/>
      <sheetName val="АТСи"/>
      <sheetName val="Специфікація"/>
      <sheetName val="справочник магазинов"/>
      <sheetName val="ИНДЕКСЫ"/>
      <sheetName val="Структура_расходов"/>
      <sheetName val="данные_для_графика"/>
      <sheetName val="Ф_2"/>
      <sheetName val="ф_29мес_"/>
      <sheetName val="CREDIT_STATS"/>
      <sheetName val="Расчет_VAS_(руб_)"/>
      <sheetName val="17_Налог"/>
      <sheetName val="Статьи_затрат_и_ЦФО"/>
      <sheetName val="Ф-2_ЮССС"/>
      <sheetName val="Ф-1_ЮССС"/>
      <sheetName val="INPUT_EXPENSES"/>
      <sheetName val="Статьи_БДДС"/>
      <sheetName val="Справочник_статей"/>
      <sheetName val="Прайс_Лист"/>
      <sheetName val="Dropdown_list"/>
      <sheetName val="проект_-_отдел"/>
      <sheetName val="ВГО"/>
      <sheetName val="КФ"/>
      <sheetName val="Revenue_comp"/>
      <sheetName val="Таксономия"/>
      <sheetName val="Статьи ДДС 2017"/>
      <sheetName val="Стать БУ"/>
      <sheetName val="счета  БУ"/>
      <sheetName val="BS PR"/>
      <sheetName val="Справочник статей БУ "/>
      <sheetName val="MPP"/>
      <sheetName val="ГК Элемент (ВГО)"/>
      <sheetName val="Курс валют на___"/>
      <sheetName val="организации"/>
      <sheetName val="Проекты"/>
      <sheetName val="DIN"/>
      <sheetName val="шаблон"/>
      <sheetName val="Share"/>
      <sheetName val="Презентация"/>
      <sheetName val="Прочие ДиР"/>
      <sheetName val="К-ДДС"/>
      <sheetName val="PL_Base"/>
      <sheetName val="1C_Base"/>
      <sheetName val="BS ГК МТ"/>
      <sheetName val="PL ГК МТ"/>
      <sheetName val="CF_Base"/>
      <sheetName val="Loans"/>
      <sheetName val="IFRS corr"/>
      <sheetName val="Свод &quot;К&quot;"/>
      <sheetName val="Filters"/>
      <sheetName val="Квартал"/>
      <sheetName val="Свод"/>
      <sheetName val="DLL"/>
      <sheetName val="ИСХОДНИК"/>
      <sheetName val="база"/>
      <sheetName val="Titles"/>
      <sheetName val="Sheet2"/>
      <sheetName val="4.Справочник счетов затрат"/>
      <sheetName val="МВЗ имполнитель"/>
      <sheetName val="5.Справочник МВЗ"/>
      <sheetName val="Справочник фин.позиций"/>
      <sheetName val="Справочно"/>
      <sheetName val="Справочник БДР"/>
      <sheetName val="Справочник ДДС"/>
      <sheetName val="Справочник код ИП"/>
      <sheetName val="Лимиты"/>
      <sheetName val="Библиотека"/>
      <sheetName val="Питер"/>
      <sheetName val="параметры"/>
      <sheetName val="Feuil2"/>
      <sheetName val="Bridge_2009-2011_Corporate"/>
      <sheetName val="Langues"/>
      <sheetName val="2_1_1_-_Assumptions"/>
      <sheetName val="Retrofit1"/>
      <sheetName val="Blad1"/>
      <sheetName val="Bf3p1"/>
      <sheetName val="DTF_drop down list"/>
      <sheetName val="Sheet1"/>
      <sheetName val="Resumen"/>
      <sheetName val="ИС"/>
      <sheetName val="Статьи ПГСО"/>
      <sheetName val="9 стрим"/>
      <sheetName val="Филиалы"/>
      <sheetName val="Перечень ИТ-систем"/>
      <sheetName val="Список БП"/>
      <sheetName val="Data pour menu déroulant"/>
      <sheetName val="Тех. лист"/>
      <sheetName val="БC"/>
      <sheetName val="ТехДанные"/>
      <sheetName val="ppt"/>
      <sheetName val="1999"/>
      <sheetName val="sample"/>
      <sheetName val="Нормативы"/>
      <sheetName val="Arbitrage"/>
      <sheetName val="Свод_нормализаций"/>
      <sheetName val=" _Список"/>
      <sheetName val="допы"/>
      <sheetName val="Список Должностей"/>
      <sheetName val="Список Исполнителей"/>
      <sheetName val="Справочник-new_2"/>
      <sheetName val="Список_действ_клиент_договор"/>
      <sheetName val="РПУ"/>
      <sheetName val="Категории"/>
      <sheetName val="Производственная функция"/>
      <sheetName val="Программа "/>
      <sheetName val="5630.02+"/>
      <sheetName val="adj_10_1Q"/>
      <sheetName val="adj_2010"/>
      <sheetName val="adj_09"/>
      <sheetName val="ОСВ'10"/>
      <sheetName val="311210"/>
      <sheetName val="310310"/>
      <sheetName val="Sheet3"/>
      <sheetName val="Dashboard"/>
      <sheetName val="Системный"/>
      <sheetName val="Список лотов"/>
      <sheetName val="DB"/>
      <sheetName val=" + ОСВ 43"/>
      <sheetName val="Рук-ство по зап-ю"/>
      <sheetName val="KEY"/>
      <sheetName val="МСФО_счета"/>
      <sheetName val="CAPEX new"/>
      <sheetName val="Library"/>
      <sheetName val="Accounts DATA"/>
      <sheetName val="5.Справочники"/>
      <sheetName val="Fixed_charges"/>
      <sheetName val="Below_EBITDA"/>
      <sheetName val="Payroll"/>
      <sheetName val="Контрагент_1"/>
      <sheetName val="cost"/>
      <sheetName val="заполнение таблицы"/>
      <sheetName val="partn"/>
      <sheetName val="Справочник(тех)"/>
      <sheetName val="Лист"/>
      <sheetName val="СписокКомпаний"/>
      <sheetName val="Qtrly CF"/>
      <sheetName val="MAYO98"/>
      <sheetName val="Qtrly_CF"/>
      <sheetName val="Tenancy"/>
      <sheetName val="Control"/>
      <sheetName val="Log"/>
      <sheetName val="RR"/>
      <sheetName val="LViewer"/>
      <sheetName val="Input--&gt;"/>
      <sheetName val="Calculations"/>
      <sheetName val="Overview"/>
      <sheetName val="GENEX.OPEX"/>
      <sheetName val="Capex_no longer use"/>
      <sheetName val="CAPEX BP file"/>
      <sheetName val="NRI Impact"/>
      <sheetName val="Actuals"/>
      <sheetName val="Output--&gt;"/>
      <sheetName val="CF BX"/>
      <sheetName val="Tax"/>
      <sheetName val="CF 12M"/>
      <sheetName val="S&amp;U"/>
      <sheetName val="CF IP &amp; Sens"/>
      <sheetName val="ERV Check"/>
      <sheetName val="мэппинг PL_CF"/>
      <sheetName val="цфо_МВЗ"/>
      <sheetName val="Расчёт"/>
      <sheetName val="CAMPAIGN AVERAGE F"/>
      <sheetName val="статьи БДР"/>
      <sheetName val="Ф_21"/>
      <sheetName val="данные_для_графика1"/>
      <sheetName val="Структура_расходов1"/>
      <sheetName val="ф_29мес_1"/>
      <sheetName val="CREDIT_STATS1"/>
      <sheetName val="справочник мвз"/>
      <sheetName val="List of CH"/>
      <sheetName val="TDSheet"/>
      <sheetName val="свод_БП"/>
      <sheetName val="Инструкция"/>
      <sheetName val="орг.структура"/>
      <sheetName val="ГПХ_цфо 999"/>
      <sheetName val="МРФ"/>
      <sheetName val="УПЦ"/>
      <sheetName val="ОЦО"/>
      <sheetName val="Бурятия"/>
      <sheetName val="Алтай"/>
      <sheetName val="Красноярск"/>
      <sheetName val="Иркутск"/>
      <sheetName val="Кемерово"/>
      <sheetName val="Новосибирск"/>
      <sheetName val="Омск"/>
      <sheetName val="Томск"/>
      <sheetName val="Модели_ЦСП_обор"/>
      <sheetName val="ТПС"/>
      <sheetName val="5. СПРАВОЧНИКИ"/>
      <sheetName val="3P_FA"/>
      <sheetName val="Справочник люди"/>
      <sheetName val="НС_3"/>
      <sheetName val="Довідник"/>
      <sheetName val="2.INP-Timeline"/>
      <sheetName val="Пусто"/>
      <sheetName val="acc"/>
      <sheetName val="Control_ЦБО"/>
      <sheetName val="Фильтры"/>
      <sheetName val="Ставки"/>
      <sheetName val="Results"/>
      <sheetName val="Charts"/>
      <sheetName val="КА"/>
      <sheetName val="Const"/>
      <sheetName val="справ"/>
      <sheetName val="Лист5"/>
      <sheetName val="Существенность"/>
      <sheetName val="Products annual"/>
      <sheetName val="Статьи_МК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/>
      <sheetData sheetId="312"/>
      <sheetData sheetId="313"/>
      <sheetData sheetId="314"/>
      <sheetData sheetId="315"/>
      <sheetData sheetId="316" refreshError="1"/>
      <sheetData sheetId="317" refreshError="1"/>
      <sheetData sheetId="318" refreshError="1"/>
      <sheetData sheetId="319" refreshError="1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92D050"/>
  </sheetPr>
  <dimension ref="A1:S237"/>
  <sheetViews>
    <sheetView tabSelected="1" zoomScale="90" zoomScaleNormal="90" workbookViewId="0">
      <selection activeCell="V14" sqref="V14"/>
    </sheetView>
  </sheetViews>
  <sheetFormatPr defaultColWidth="9.109375" defaultRowHeight="13.2" outlineLevelRow="1" outlineLevelCol="1"/>
  <cols>
    <col min="1" max="1" width="4.6640625" style="1" customWidth="1"/>
    <col min="2" max="2" width="63.33203125" style="1" customWidth="1"/>
    <col min="3" max="3" width="6.33203125" style="52" customWidth="1"/>
    <col min="4" max="4" width="10.33203125" style="53" customWidth="1"/>
    <col min="5" max="15" width="8.88671875" style="53" hidden="1" customWidth="1" outlineLevel="1"/>
    <col min="16" max="16" width="12.44140625" style="54" customWidth="1" collapsed="1"/>
    <col min="17" max="19" width="12.44140625" style="55" customWidth="1"/>
    <col min="20" max="16384" width="9.109375" style="1"/>
  </cols>
  <sheetData>
    <row r="1" spans="1:19" outlineLevel="1">
      <c r="A1" s="146" t="s">
        <v>165</v>
      </c>
      <c r="B1" s="147"/>
      <c r="C1" s="147"/>
      <c r="D1" s="147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7"/>
      <c r="Q1" s="147"/>
      <c r="R1" s="147"/>
      <c r="S1" s="148"/>
    </row>
    <row r="2" spans="1:19" outlineLevel="1">
      <c r="A2" s="150" t="s">
        <v>166</v>
      </c>
      <c r="B2" s="151"/>
      <c r="C2" s="151"/>
      <c r="D2" s="151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51"/>
      <c r="Q2" s="151"/>
      <c r="R2" s="151"/>
      <c r="S2" s="152"/>
    </row>
    <row r="3" spans="1:19" outlineLevel="1">
      <c r="A3" s="91"/>
      <c r="B3" s="92"/>
      <c r="C3" s="93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5"/>
      <c r="Q3" s="96"/>
      <c r="R3" s="96"/>
      <c r="S3" s="97"/>
    </row>
    <row r="4" spans="1:19" outlineLevel="1">
      <c r="A4" s="98" t="s">
        <v>66</v>
      </c>
      <c r="B4" s="83"/>
      <c r="C4" s="57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5"/>
      <c r="Q4" s="86"/>
      <c r="R4" s="86"/>
      <c r="S4" s="99"/>
    </row>
    <row r="5" spans="1:19" outlineLevel="1">
      <c r="A5" s="98" t="s">
        <v>67</v>
      </c>
      <c r="B5" s="82"/>
      <c r="C5" s="87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9"/>
      <c r="Q5" s="90"/>
      <c r="R5" s="86"/>
      <c r="S5" s="99"/>
    </row>
    <row r="6" spans="1:19" outlineLevel="1">
      <c r="A6" s="98"/>
      <c r="B6" s="82"/>
      <c r="C6" s="87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9"/>
      <c r="Q6" s="90"/>
      <c r="R6" s="86"/>
      <c r="S6" s="99"/>
    </row>
    <row r="7" spans="1:19" outlineLevel="1">
      <c r="A7" s="101" t="s">
        <v>9</v>
      </c>
      <c r="B7" s="82"/>
      <c r="C7" s="143">
        <f>Q232</f>
        <v>0</v>
      </c>
      <c r="D7" s="143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9"/>
      <c r="Q7" s="90"/>
      <c r="R7" s="90"/>
      <c r="S7" s="100"/>
    </row>
    <row r="8" spans="1:19" outlineLevel="1">
      <c r="A8" s="98" t="s">
        <v>7</v>
      </c>
      <c r="B8" s="82"/>
      <c r="C8" s="144">
        <f>Q233</f>
        <v>0</v>
      </c>
      <c r="D8" s="144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9"/>
      <c r="Q8" s="90"/>
      <c r="R8" s="90"/>
      <c r="S8" s="100"/>
    </row>
    <row r="9" spans="1:19" outlineLevel="1">
      <c r="A9" s="101" t="s">
        <v>8</v>
      </c>
      <c r="B9" s="82"/>
      <c r="C9" s="143">
        <f>Q234</f>
        <v>0</v>
      </c>
      <c r="D9" s="143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9"/>
      <c r="Q9" s="90"/>
      <c r="R9" s="90"/>
      <c r="S9" s="100"/>
    </row>
    <row r="10" spans="1:19" outlineLevel="1">
      <c r="A10" s="98" t="s">
        <v>23</v>
      </c>
      <c r="B10" s="82"/>
      <c r="C10" s="144">
        <f>Q234/(705.7+403.6+780.3+354.8)</f>
        <v>0</v>
      </c>
      <c r="D10" s="144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9"/>
      <c r="Q10" s="90"/>
      <c r="R10" s="90"/>
      <c r="S10" s="100"/>
    </row>
    <row r="11" spans="1:19" outlineLevel="1">
      <c r="A11" s="3"/>
      <c r="B11" s="4"/>
      <c r="C11" s="5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7"/>
      <c r="Q11" s="8"/>
      <c r="R11" s="8"/>
      <c r="S11" s="9"/>
    </row>
    <row r="12" spans="1:19" s="61" customFormat="1" ht="66">
      <c r="A12" s="80" t="s">
        <v>2</v>
      </c>
      <c r="B12" s="80" t="s">
        <v>15</v>
      </c>
      <c r="C12" s="80" t="s">
        <v>1</v>
      </c>
      <c r="D12" s="80" t="s">
        <v>16</v>
      </c>
      <c r="E12" s="142" t="s">
        <v>24</v>
      </c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81" t="s">
        <v>18</v>
      </c>
      <c r="Q12" s="81" t="s">
        <v>19</v>
      </c>
      <c r="R12" s="81" t="s">
        <v>20</v>
      </c>
      <c r="S12" s="81" t="s">
        <v>21</v>
      </c>
    </row>
    <row r="13" spans="1:19" s="11" customFormat="1">
      <c r="A13" s="58">
        <v>1</v>
      </c>
      <c r="B13" s="58">
        <v>2</v>
      </c>
      <c r="C13" s="58">
        <v>3</v>
      </c>
      <c r="D13" s="58">
        <v>4</v>
      </c>
      <c r="E13" s="60" t="s">
        <v>25</v>
      </c>
      <c r="F13" s="60" t="s">
        <v>26</v>
      </c>
      <c r="G13" s="59" t="s">
        <v>27</v>
      </c>
      <c r="H13" s="59" t="s">
        <v>28</v>
      </c>
      <c r="I13" s="59" t="s">
        <v>29</v>
      </c>
      <c r="J13" s="59" t="s">
        <v>30</v>
      </c>
      <c r="K13" s="59" t="s">
        <v>31</v>
      </c>
      <c r="L13" s="59" t="s">
        <v>32</v>
      </c>
      <c r="M13" s="59" t="s">
        <v>33</v>
      </c>
      <c r="N13" s="59" t="s">
        <v>34</v>
      </c>
      <c r="O13" s="59" t="s">
        <v>35</v>
      </c>
      <c r="P13" s="62">
        <v>5</v>
      </c>
      <c r="Q13" s="62">
        <v>6</v>
      </c>
      <c r="R13" s="62">
        <v>7</v>
      </c>
      <c r="S13" s="62">
        <v>8</v>
      </c>
    </row>
    <row r="14" spans="1:19">
      <c r="A14" s="12" t="s">
        <v>68</v>
      </c>
      <c r="B14" s="13"/>
      <c r="C14" s="14"/>
      <c r="D14" s="64" t="s">
        <v>41</v>
      </c>
      <c r="E14" s="104">
        <v>1</v>
      </c>
      <c r="F14" s="104">
        <v>2</v>
      </c>
      <c r="G14" s="104">
        <v>3</v>
      </c>
      <c r="H14" s="104">
        <v>4</v>
      </c>
      <c r="I14" s="104">
        <v>5</v>
      </c>
      <c r="J14" s="104">
        <v>6</v>
      </c>
      <c r="K14" s="104" t="s">
        <v>71</v>
      </c>
      <c r="L14" s="63"/>
      <c r="M14" s="63"/>
      <c r="N14" s="63"/>
      <c r="O14" s="63"/>
      <c r="P14" s="66"/>
      <c r="Q14" s="67"/>
      <c r="R14" s="67"/>
      <c r="S14" s="68"/>
    </row>
    <row r="15" spans="1:19">
      <c r="A15" s="70" t="s">
        <v>5</v>
      </c>
      <c r="B15" s="71"/>
      <c r="C15" s="72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4"/>
      <c r="Q15" s="75"/>
      <c r="R15" s="75"/>
      <c r="S15" s="76"/>
    </row>
    <row r="16" spans="1:19">
      <c r="A16" s="15">
        <f>SUBTOTAL(103,$C16:C$16)</f>
        <v>1</v>
      </c>
      <c r="B16" s="16" t="s">
        <v>74</v>
      </c>
      <c r="C16" s="17" t="s">
        <v>4</v>
      </c>
      <c r="D16" s="69">
        <f t="shared" ref="D16:D26" si="0">SUM(E16:O16)</f>
        <v>2</v>
      </c>
      <c r="E16" s="18">
        <v>2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9"/>
      <c r="Q16" s="19"/>
      <c r="R16" s="19"/>
      <c r="S16" s="19"/>
    </row>
    <row r="17" spans="1:19" hidden="1">
      <c r="A17" s="15">
        <f>SUBTOTAL(103,$C$16:C17)</f>
        <v>1</v>
      </c>
      <c r="B17" s="16" t="s">
        <v>12</v>
      </c>
      <c r="C17" s="17" t="s">
        <v>4</v>
      </c>
      <c r="D17" s="69">
        <f t="shared" si="0"/>
        <v>0</v>
      </c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9">
        <v>60</v>
      </c>
      <c r="Q17" s="19">
        <f t="shared" ref="Q17:Q26" si="1">D17*P17</f>
        <v>0</v>
      </c>
      <c r="R17" s="19"/>
      <c r="S17" s="19"/>
    </row>
    <row r="18" spans="1:19" hidden="1">
      <c r="A18" s="20">
        <f>SUBTOTAL(103,$C$16:C18)</f>
        <v>1</v>
      </c>
      <c r="B18" s="21" t="s">
        <v>87</v>
      </c>
      <c r="C18" s="22" t="s">
        <v>11</v>
      </c>
      <c r="D18" s="69">
        <f t="shared" si="0"/>
        <v>0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4">
        <v>150</v>
      </c>
      <c r="Q18" s="24">
        <f t="shared" si="1"/>
        <v>0</v>
      </c>
      <c r="R18" s="24"/>
      <c r="S18" s="24"/>
    </row>
    <row r="19" spans="1:19">
      <c r="A19" s="20">
        <f>SUBTOTAL(103,$C$16:C19)</f>
        <v>2</v>
      </c>
      <c r="B19" s="21" t="s">
        <v>53</v>
      </c>
      <c r="C19" s="22" t="s">
        <v>0</v>
      </c>
      <c r="D19" s="69">
        <f t="shared" si="0"/>
        <v>1</v>
      </c>
      <c r="E19" s="23"/>
      <c r="F19" s="23"/>
      <c r="G19" s="23">
        <v>1</v>
      </c>
      <c r="H19" s="23"/>
      <c r="I19" s="23"/>
      <c r="J19" s="23"/>
      <c r="K19" s="23"/>
      <c r="L19" s="23"/>
      <c r="M19" s="23"/>
      <c r="N19" s="23"/>
      <c r="O19" s="23"/>
      <c r="P19" s="24"/>
      <c r="Q19" s="24"/>
      <c r="R19" s="24"/>
      <c r="S19" s="24"/>
    </row>
    <row r="20" spans="1:19" hidden="1">
      <c r="A20" s="20">
        <f>SUBTOTAL(103,$C$16:C20)</f>
        <v>2</v>
      </c>
      <c r="B20" s="21" t="s">
        <v>102</v>
      </c>
      <c r="C20" s="22" t="s">
        <v>11</v>
      </c>
      <c r="D20" s="69">
        <f t="shared" ref="D20" si="2">SUM(E20:O20)</f>
        <v>0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4">
        <v>200</v>
      </c>
      <c r="Q20" s="24">
        <f t="shared" ref="Q20" si="3">D20*P20</f>
        <v>0</v>
      </c>
      <c r="R20" s="24"/>
      <c r="S20" s="24"/>
    </row>
    <row r="21" spans="1:19" hidden="1">
      <c r="A21" s="20">
        <f>SUBTOTAL(103,$C$16:C21)</f>
        <v>2</v>
      </c>
      <c r="B21" s="26" t="s">
        <v>109</v>
      </c>
      <c r="C21" s="10" t="s">
        <v>0</v>
      </c>
      <c r="D21" s="69">
        <f t="shared" si="0"/>
        <v>0</v>
      </c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24">
        <v>100</v>
      </c>
      <c r="Q21" s="24">
        <f t="shared" si="1"/>
        <v>0</v>
      </c>
      <c r="R21" s="24"/>
      <c r="S21" s="24"/>
    </row>
    <row r="22" spans="1:19">
      <c r="A22" s="20">
        <f>SUBTOTAL(103,$C$16:C22)</f>
        <v>3</v>
      </c>
      <c r="B22" s="26" t="s">
        <v>13</v>
      </c>
      <c r="C22" s="10" t="s">
        <v>0</v>
      </c>
      <c r="D22" s="69">
        <f t="shared" si="0"/>
        <v>17</v>
      </c>
      <c r="E22" s="65"/>
      <c r="F22" s="65">
        <v>8</v>
      </c>
      <c r="G22" s="65"/>
      <c r="H22" s="65">
        <v>6</v>
      </c>
      <c r="I22" s="65"/>
      <c r="J22" s="65">
        <v>3</v>
      </c>
      <c r="K22" s="65"/>
      <c r="L22" s="65"/>
      <c r="M22" s="65"/>
      <c r="N22" s="65"/>
      <c r="O22" s="65"/>
      <c r="P22" s="24"/>
      <c r="Q22" s="24"/>
      <c r="R22" s="24"/>
      <c r="S22" s="24"/>
    </row>
    <row r="23" spans="1:19" hidden="1">
      <c r="A23" s="15">
        <f>SUBTOTAL(103,$C$16:C23)</f>
        <v>3</v>
      </c>
      <c r="B23" s="16" t="s">
        <v>104</v>
      </c>
      <c r="C23" s="17" t="s">
        <v>4</v>
      </c>
      <c r="D23" s="69">
        <f t="shared" ref="D23" si="4">SUM(E23:O23)</f>
        <v>0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9">
        <v>60</v>
      </c>
      <c r="Q23" s="19">
        <f t="shared" ref="Q23" si="5">D23*P23</f>
        <v>0</v>
      </c>
      <c r="R23" s="19"/>
      <c r="S23" s="19"/>
    </row>
    <row r="24" spans="1:19" hidden="1">
      <c r="A24" s="15">
        <f>SUBTOTAL(103,$C$16:C24)</f>
        <v>3</v>
      </c>
      <c r="B24" s="16" t="s">
        <v>110</v>
      </c>
      <c r="C24" s="17" t="s">
        <v>4</v>
      </c>
      <c r="D24" s="69">
        <f t="shared" ref="D24" si="6">SUM(E24:O24)</f>
        <v>0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9">
        <v>60</v>
      </c>
      <c r="Q24" s="19">
        <f t="shared" ref="Q24" si="7">D24*P24</f>
        <v>0</v>
      </c>
      <c r="R24" s="19"/>
      <c r="S24" s="19"/>
    </row>
    <row r="25" spans="1:19" hidden="1">
      <c r="A25" s="20">
        <f>SUBTOTAL(103,$C$16:C25)</f>
        <v>3</v>
      </c>
      <c r="B25" s="26" t="s">
        <v>14</v>
      </c>
      <c r="C25" s="10" t="s">
        <v>0</v>
      </c>
      <c r="D25" s="69">
        <f t="shared" si="0"/>
        <v>0</v>
      </c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24">
        <v>150</v>
      </c>
      <c r="Q25" s="24">
        <f t="shared" si="1"/>
        <v>0</v>
      </c>
      <c r="R25" s="24"/>
      <c r="S25" s="24"/>
    </row>
    <row r="26" spans="1:19" hidden="1">
      <c r="A26" s="20">
        <f>SUBTOTAL(103,$C$16:C26)</f>
        <v>3</v>
      </c>
      <c r="B26" s="21" t="s">
        <v>103</v>
      </c>
      <c r="C26" s="22" t="s">
        <v>0</v>
      </c>
      <c r="D26" s="69">
        <f t="shared" si="0"/>
        <v>0</v>
      </c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4">
        <v>100</v>
      </c>
      <c r="Q26" s="24">
        <f t="shared" si="1"/>
        <v>0</v>
      </c>
      <c r="R26" s="24"/>
      <c r="S26" s="24"/>
    </row>
    <row r="27" spans="1:19">
      <c r="A27" s="27"/>
      <c r="B27" s="28"/>
      <c r="C27" s="29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1" t="s">
        <v>17</v>
      </c>
      <c r="Q27" s="32">
        <f>SUM(Q16:Q26)</f>
        <v>0</v>
      </c>
      <c r="R27" s="33"/>
      <c r="S27" s="34">
        <f>SUM(S16:S26)</f>
        <v>0</v>
      </c>
    </row>
    <row r="28" spans="1:19">
      <c r="A28" s="70" t="s">
        <v>37</v>
      </c>
      <c r="B28" s="71"/>
      <c r="C28" s="72"/>
      <c r="D28" s="105" t="s">
        <v>41</v>
      </c>
      <c r="E28" s="106">
        <v>1</v>
      </c>
      <c r="F28" s="106">
        <v>2</v>
      </c>
      <c r="G28" s="106">
        <v>3</v>
      </c>
      <c r="H28" s="106">
        <v>4</v>
      </c>
      <c r="I28" s="106">
        <v>5</v>
      </c>
      <c r="J28" s="106">
        <v>6</v>
      </c>
      <c r="K28" s="106" t="s">
        <v>71</v>
      </c>
      <c r="L28" s="106"/>
      <c r="M28" s="106"/>
      <c r="N28" s="106"/>
      <c r="O28" s="106"/>
      <c r="P28" s="77"/>
      <c r="Q28" s="78"/>
      <c r="R28" s="78"/>
      <c r="S28" s="79"/>
    </row>
    <row r="29" spans="1:19" hidden="1">
      <c r="A29" s="15">
        <f>SUBTOTAL(103,$C$16:C29)</f>
        <v>3</v>
      </c>
      <c r="B29" s="16" t="s">
        <v>105</v>
      </c>
      <c r="C29" s="17" t="s">
        <v>11</v>
      </c>
      <c r="D29" s="69">
        <f t="shared" ref="D29:D40" si="8">SUM(E29:O29)</f>
        <v>0</v>
      </c>
      <c r="E29" s="23"/>
      <c r="F29" s="23"/>
      <c r="G29" s="18"/>
      <c r="H29" s="18"/>
      <c r="I29" s="18"/>
      <c r="J29" s="18"/>
      <c r="K29" s="23"/>
      <c r="L29" s="18"/>
      <c r="M29" s="23"/>
      <c r="N29" s="23"/>
      <c r="O29" s="23"/>
      <c r="P29" s="19">
        <v>60</v>
      </c>
      <c r="Q29" s="24">
        <f>D29*P29</f>
        <v>0</v>
      </c>
      <c r="R29" s="19"/>
      <c r="S29" s="19"/>
    </row>
    <row r="30" spans="1:19" hidden="1">
      <c r="A30" s="15">
        <f>SUBTOTAL(103,$C$16:C30)</f>
        <v>3</v>
      </c>
      <c r="B30" s="16" t="s">
        <v>39</v>
      </c>
      <c r="C30" s="17" t="s">
        <v>40</v>
      </c>
      <c r="D30" s="69">
        <f t="shared" si="8"/>
        <v>0</v>
      </c>
      <c r="E30" s="23"/>
      <c r="F30" s="23"/>
      <c r="G30" s="23"/>
      <c r="H30" s="23"/>
      <c r="I30" s="23"/>
      <c r="J30" s="18"/>
      <c r="K30" s="23"/>
      <c r="L30" s="18"/>
      <c r="M30" s="23"/>
      <c r="N30" s="23"/>
      <c r="O30" s="23"/>
      <c r="P30" s="19"/>
      <c r="Q30" s="19"/>
      <c r="R30" s="19">
        <v>120</v>
      </c>
      <c r="S30" s="19">
        <f>D30*R30</f>
        <v>0</v>
      </c>
    </row>
    <row r="31" spans="1:19" hidden="1">
      <c r="A31" s="15">
        <f>SUBTOTAL(103,$C$16:C31)</f>
        <v>3</v>
      </c>
      <c r="B31" s="16" t="s">
        <v>92</v>
      </c>
      <c r="C31" s="17" t="s">
        <v>11</v>
      </c>
      <c r="D31" s="69">
        <f t="shared" si="8"/>
        <v>0</v>
      </c>
      <c r="E31" s="23"/>
      <c r="F31" s="23"/>
      <c r="G31" s="18"/>
      <c r="H31" s="18"/>
      <c r="I31" s="18"/>
      <c r="J31" s="18"/>
      <c r="K31" s="23"/>
      <c r="L31" s="18"/>
      <c r="M31" s="23"/>
      <c r="N31" s="23"/>
      <c r="O31" s="23"/>
      <c r="P31" s="19">
        <v>180</v>
      </c>
      <c r="Q31" s="24">
        <f>D31*P31</f>
        <v>0</v>
      </c>
      <c r="R31" s="19"/>
      <c r="S31" s="19"/>
    </row>
    <row r="32" spans="1:19" hidden="1">
      <c r="A32" s="15">
        <f>SUBTOTAL(103,$C$16:C32)</f>
        <v>3</v>
      </c>
      <c r="B32" s="16" t="s">
        <v>93</v>
      </c>
      <c r="C32" s="17" t="s">
        <v>11</v>
      </c>
      <c r="D32" s="69">
        <f t="shared" si="8"/>
        <v>0</v>
      </c>
      <c r="E32" s="23"/>
      <c r="F32" s="23"/>
      <c r="G32" s="23"/>
      <c r="H32" s="23"/>
      <c r="I32" s="23"/>
      <c r="J32" s="18"/>
      <c r="K32" s="23"/>
      <c r="L32" s="18"/>
      <c r="M32" s="23"/>
      <c r="N32" s="23"/>
      <c r="O32" s="23"/>
      <c r="P32" s="19"/>
      <c r="Q32" s="19"/>
      <c r="R32" s="19">
        <v>120</v>
      </c>
      <c r="S32" s="19">
        <f>D32*R32</f>
        <v>0</v>
      </c>
    </row>
    <row r="33" spans="1:19" hidden="1">
      <c r="A33" s="15">
        <f>SUBTOTAL(103,$C$16:C33)</f>
        <v>3</v>
      </c>
      <c r="B33" s="16" t="s">
        <v>94</v>
      </c>
      <c r="C33" s="17" t="s">
        <v>44</v>
      </c>
      <c r="D33" s="69">
        <f t="shared" si="8"/>
        <v>0</v>
      </c>
      <c r="E33" s="23"/>
      <c r="F33" s="23"/>
      <c r="G33" s="23"/>
      <c r="H33" s="23"/>
      <c r="I33" s="23"/>
      <c r="J33" s="18"/>
      <c r="K33" s="23"/>
      <c r="L33" s="18"/>
      <c r="M33" s="23"/>
      <c r="N33" s="23"/>
      <c r="O33" s="23"/>
      <c r="P33" s="19"/>
      <c r="Q33" s="19"/>
      <c r="R33" s="19">
        <v>1900</v>
      </c>
      <c r="S33" s="19">
        <f>D33*R33</f>
        <v>0</v>
      </c>
    </row>
    <row r="34" spans="1:19">
      <c r="A34" s="15">
        <f>SUBTOTAL(103,$C$16:C34)</f>
        <v>4</v>
      </c>
      <c r="B34" s="16" t="s">
        <v>91</v>
      </c>
      <c r="C34" s="17" t="s">
        <v>11</v>
      </c>
      <c r="D34" s="69">
        <f t="shared" si="8"/>
        <v>43</v>
      </c>
      <c r="E34" s="23"/>
      <c r="F34" s="23">
        <v>15</v>
      </c>
      <c r="G34" s="18">
        <v>15</v>
      </c>
      <c r="H34" s="18">
        <f>H31</f>
        <v>0</v>
      </c>
      <c r="I34" s="18">
        <v>5</v>
      </c>
      <c r="J34" s="18">
        <v>8</v>
      </c>
      <c r="K34" s="18"/>
      <c r="L34" s="18"/>
      <c r="M34" s="23"/>
      <c r="N34" s="23"/>
      <c r="O34" s="23"/>
      <c r="P34" s="19"/>
      <c r="Q34" s="19"/>
      <c r="R34" s="19"/>
      <c r="S34" s="19"/>
    </row>
    <row r="35" spans="1:19">
      <c r="A35" s="15">
        <f>SUBTOTAL(103,$C$16:C35)</f>
        <v>5</v>
      </c>
      <c r="B35" s="16" t="s">
        <v>79</v>
      </c>
      <c r="C35" s="17" t="s">
        <v>44</v>
      </c>
      <c r="D35" s="69">
        <f t="shared" si="8"/>
        <v>23</v>
      </c>
      <c r="E35" s="23"/>
      <c r="F35" s="23">
        <v>5</v>
      </c>
      <c r="G35" s="23">
        <v>5</v>
      </c>
      <c r="H35" s="23">
        <v>8</v>
      </c>
      <c r="I35" s="23">
        <v>2</v>
      </c>
      <c r="J35" s="23">
        <v>3</v>
      </c>
      <c r="K35" s="23"/>
      <c r="L35" s="18"/>
      <c r="M35" s="23"/>
      <c r="N35" s="23"/>
      <c r="O35" s="23"/>
      <c r="P35" s="19"/>
      <c r="Q35" s="19"/>
      <c r="R35" s="19"/>
      <c r="S35" s="19"/>
    </row>
    <row r="36" spans="1:19">
      <c r="A36" s="15">
        <f>SUBTOTAL(103,$C$16:C36)</f>
        <v>6</v>
      </c>
      <c r="B36" s="16" t="s">
        <v>80</v>
      </c>
      <c r="C36" s="17" t="s">
        <v>44</v>
      </c>
      <c r="D36" s="69">
        <f t="shared" si="8"/>
        <v>51.6</v>
      </c>
      <c r="E36" s="23"/>
      <c r="F36" s="23">
        <f>1.2*F34</f>
        <v>18</v>
      </c>
      <c r="G36" s="23">
        <f>1.2*G34</f>
        <v>18</v>
      </c>
      <c r="H36" s="23">
        <f>1.2*H34</f>
        <v>0</v>
      </c>
      <c r="I36" s="23">
        <f>1.2*I34</f>
        <v>6</v>
      </c>
      <c r="J36" s="23">
        <f>1.2*J34</f>
        <v>9.6</v>
      </c>
      <c r="K36" s="23"/>
      <c r="L36" s="18"/>
      <c r="M36" s="23"/>
      <c r="N36" s="23"/>
      <c r="O36" s="23"/>
      <c r="P36" s="19"/>
      <c r="Q36" s="19"/>
      <c r="R36" s="19"/>
      <c r="S36" s="19"/>
    </row>
    <row r="37" spans="1:19">
      <c r="A37" s="15">
        <f>SUBTOTAL(103,$C$16:C37)</f>
        <v>7</v>
      </c>
      <c r="B37" s="16" t="s">
        <v>106</v>
      </c>
      <c r="C37" s="17" t="s">
        <v>11</v>
      </c>
      <c r="D37" s="69">
        <f t="shared" si="8"/>
        <v>191.83680000000001</v>
      </c>
      <c r="E37" s="23">
        <v>10</v>
      </c>
      <c r="F37" s="23">
        <v>60</v>
      </c>
      <c r="G37" s="18">
        <v>50</v>
      </c>
      <c r="H37" s="18">
        <f>H29+6.19*2.72</f>
        <v>16.836800000000004</v>
      </c>
      <c r="I37" s="18">
        <v>23</v>
      </c>
      <c r="J37" s="18">
        <v>32</v>
      </c>
      <c r="K37" s="23"/>
      <c r="L37" s="18"/>
      <c r="M37" s="23"/>
      <c r="N37" s="23"/>
      <c r="O37" s="23"/>
      <c r="P37" s="19"/>
      <c r="Q37" s="24"/>
      <c r="R37" s="19"/>
      <c r="S37" s="19"/>
    </row>
    <row r="38" spans="1:19">
      <c r="A38" s="15">
        <f>SUBTOTAL(103,$C$16:C38)</f>
        <v>8</v>
      </c>
      <c r="B38" s="16" t="s">
        <v>39</v>
      </c>
      <c r="C38" s="17" t="s">
        <v>40</v>
      </c>
      <c r="D38" s="69">
        <f t="shared" si="8"/>
        <v>28.77552</v>
      </c>
      <c r="E38" s="23">
        <f t="shared" ref="E38:J38" si="9">0.15*E37</f>
        <v>1.5</v>
      </c>
      <c r="F38" s="23">
        <f t="shared" si="9"/>
        <v>9</v>
      </c>
      <c r="G38" s="23">
        <f t="shared" si="9"/>
        <v>7.5</v>
      </c>
      <c r="H38" s="23">
        <f t="shared" si="9"/>
        <v>2.5255200000000007</v>
      </c>
      <c r="I38" s="23">
        <f t="shared" si="9"/>
        <v>3.4499999999999997</v>
      </c>
      <c r="J38" s="23">
        <f t="shared" si="9"/>
        <v>4.8</v>
      </c>
      <c r="K38" s="23"/>
      <c r="L38" s="18"/>
      <c r="M38" s="23"/>
      <c r="N38" s="23"/>
      <c r="O38" s="23"/>
      <c r="P38" s="19"/>
      <c r="Q38" s="19"/>
      <c r="R38" s="19"/>
      <c r="S38" s="19"/>
    </row>
    <row r="39" spans="1:19">
      <c r="A39" s="15">
        <f>SUBTOTAL(103,$C$16:C39)</f>
        <v>9</v>
      </c>
      <c r="B39" s="16" t="s">
        <v>77</v>
      </c>
      <c r="C39" s="17" t="s">
        <v>11</v>
      </c>
      <c r="D39" s="69">
        <f t="shared" si="8"/>
        <v>191.83680000000001</v>
      </c>
      <c r="E39" s="23">
        <f t="shared" ref="E39:J39" si="10">E37</f>
        <v>10</v>
      </c>
      <c r="F39" s="23">
        <f t="shared" si="10"/>
        <v>60</v>
      </c>
      <c r="G39" s="23">
        <f t="shared" si="10"/>
        <v>50</v>
      </c>
      <c r="H39" s="23">
        <f t="shared" si="10"/>
        <v>16.836800000000004</v>
      </c>
      <c r="I39" s="23">
        <f t="shared" si="10"/>
        <v>23</v>
      </c>
      <c r="J39" s="23">
        <f t="shared" si="10"/>
        <v>32</v>
      </c>
      <c r="K39" s="23"/>
      <c r="L39" s="18"/>
      <c r="M39" s="23"/>
      <c r="N39" s="23"/>
      <c r="O39" s="23"/>
      <c r="P39" s="19"/>
      <c r="Q39" s="24"/>
      <c r="R39" s="19"/>
      <c r="S39" s="19"/>
    </row>
    <row r="40" spans="1:19">
      <c r="A40" s="15">
        <f>SUBTOTAL(103,$C$16:C40)</f>
        <v>10</v>
      </c>
      <c r="B40" s="16" t="s">
        <v>78</v>
      </c>
      <c r="C40" s="17" t="s">
        <v>40</v>
      </c>
      <c r="D40" s="69">
        <f t="shared" si="8"/>
        <v>57.55104</v>
      </c>
      <c r="E40" s="23">
        <f t="shared" ref="E40:J40" si="11">0.3*E39</f>
        <v>3</v>
      </c>
      <c r="F40" s="23">
        <f t="shared" si="11"/>
        <v>18</v>
      </c>
      <c r="G40" s="23">
        <f t="shared" si="11"/>
        <v>15</v>
      </c>
      <c r="H40" s="23">
        <f t="shared" si="11"/>
        <v>5.0510400000000013</v>
      </c>
      <c r="I40" s="23">
        <f t="shared" si="11"/>
        <v>6.8999999999999995</v>
      </c>
      <c r="J40" s="23">
        <f t="shared" si="11"/>
        <v>9.6</v>
      </c>
      <c r="K40" s="23"/>
      <c r="L40" s="18"/>
      <c r="M40" s="23"/>
      <c r="N40" s="23"/>
      <c r="O40" s="23"/>
      <c r="P40" s="19"/>
      <c r="Q40" s="19"/>
      <c r="R40" s="19"/>
      <c r="S40" s="19"/>
    </row>
    <row r="41" spans="1:19">
      <c r="A41" s="27"/>
      <c r="B41" s="28"/>
      <c r="C41" s="29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1" t="s">
        <v>17</v>
      </c>
      <c r="Q41" s="32">
        <f>SUM(Q29:Q40)</f>
        <v>0</v>
      </c>
      <c r="R41" s="33"/>
      <c r="S41" s="34">
        <f>SUM(S29:S40)</f>
        <v>0</v>
      </c>
    </row>
    <row r="42" spans="1:19">
      <c r="A42" s="70" t="s">
        <v>38</v>
      </c>
      <c r="B42" s="71"/>
      <c r="C42" s="72"/>
      <c r="D42" s="105" t="s">
        <v>41</v>
      </c>
      <c r="E42" s="106">
        <v>1</v>
      </c>
      <c r="F42" s="106">
        <v>2</v>
      </c>
      <c r="G42" s="106">
        <v>3</v>
      </c>
      <c r="H42" s="106">
        <v>4</v>
      </c>
      <c r="I42" s="106">
        <v>5</v>
      </c>
      <c r="J42" s="106">
        <v>6</v>
      </c>
      <c r="K42" s="106" t="s">
        <v>71</v>
      </c>
      <c r="L42" s="106"/>
      <c r="M42" s="106"/>
      <c r="N42" s="106"/>
      <c r="O42" s="106"/>
      <c r="P42" s="77"/>
      <c r="Q42" s="78"/>
      <c r="R42" s="78"/>
      <c r="S42" s="79"/>
    </row>
    <row r="43" spans="1:19" ht="26.4" hidden="1">
      <c r="A43" s="15">
        <f>SUBTOTAL(103,$C$16:C43)</f>
        <v>10</v>
      </c>
      <c r="B43" s="16" t="s">
        <v>88</v>
      </c>
      <c r="C43" s="17" t="s">
        <v>11</v>
      </c>
      <c r="D43" s="69">
        <f t="shared" ref="D43:D51" si="12">SUM(E43:O43)</f>
        <v>0</v>
      </c>
      <c r="E43" s="23"/>
      <c r="F43" s="23"/>
      <c r="G43" s="18"/>
      <c r="H43" s="18"/>
      <c r="I43" s="23"/>
      <c r="J43" s="18"/>
      <c r="K43" s="23"/>
      <c r="L43" s="18"/>
      <c r="M43" s="23"/>
      <c r="N43" s="23"/>
      <c r="O43" s="23"/>
      <c r="P43" s="19">
        <v>1800</v>
      </c>
      <c r="Q43" s="24">
        <f>D43*P43</f>
        <v>0</v>
      </c>
      <c r="R43" s="19"/>
      <c r="S43" s="19"/>
    </row>
    <row r="44" spans="1:19" hidden="1">
      <c r="A44" s="15">
        <f>SUBTOTAL(103,$C$16:C44)</f>
        <v>10</v>
      </c>
      <c r="B44" s="16" t="s">
        <v>39</v>
      </c>
      <c r="C44" s="17" t="s">
        <v>40</v>
      </c>
      <c r="D44" s="69">
        <f t="shared" si="12"/>
        <v>0</v>
      </c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19"/>
      <c r="Q44" s="19"/>
      <c r="R44" s="19">
        <v>120</v>
      </c>
      <c r="S44" s="19">
        <f>D44*R44</f>
        <v>0</v>
      </c>
    </row>
    <row r="45" spans="1:19" hidden="1">
      <c r="A45" s="15">
        <f>SUBTOTAL(103,$C$16:C45)</f>
        <v>10</v>
      </c>
      <c r="B45" s="16" t="s">
        <v>42</v>
      </c>
      <c r="C45" s="17" t="s">
        <v>11</v>
      </c>
      <c r="D45" s="69">
        <f t="shared" si="12"/>
        <v>0</v>
      </c>
      <c r="E45" s="23"/>
      <c r="F45" s="23"/>
      <c r="G45" s="18"/>
      <c r="H45" s="18"/>
      <c r="I45" s="23"/>
      <c r="J45" s="18"/>
      <c r="K45" s="18"/>
      <c r="L45" s="18"/>
      <c r="M45" s="23"/>
      <c r="N45" s="23"/>
      <c r="O45" s="18"/>
      <c r="P45" s="19"/>
      <c r="Q45" s="19"/>
      <c r="R45" s="19">
        <v>1200</v>
      </c>
      <c r="S45" s="19">
        <f>D45*R45</f>
        <v>0</v>
      </c>
    </row>
    <row r="46" spans="1:19" hidden="1">
      <c r="A46" s="15">
        <f>SUBTOTAL(103,$C$16:C46)</f>
        <v>10</v>
      </c>
      <c r="B46" s="16" t="s">
        <v>43</v>
      </c>
      <c r="C46" s="17" t="s">
        <v>44</v>
      </c>
      <c r="D46" s="69">
        <f t="shared" si="12"/>
        <v>0</v>
      </c>
      <c r="E46" s="23"/>
      <c r="F46" s="23"/>
      <c r="G46" s="18"/>
      <c r="H46" s="18"/>
      <c r="I46" s="23"/>
      <c r="J46" s="18"/>
      <c r="K46" s="18"/>
      <c r="L46" s="18"/>
      <c r="M46" s="23"/>
      <c r="N46" s="23"/>
      <c r="O46" s="18"/>
      <c r="P46" s="19"/>
      <c r="Q46" s="19"/>
      <c r="R46" s="19">
        <v>30</v>
      </c>
      <c r="S46" s="19">
        <f>D46*R46</f>
        <v>0</v>
      </c>
    </row>
    <row r="47" spans="1:19" hidden="1">
      <c r="A47" s="15">
        <f>SUBTOTAL(103,$C$16:C47)</f>
        <v>10</v>
      </c>
      <c r="B47" s="16" t="s">
        <v>45</v>
      </c>
      <c r="C47" s="17" t="s">
        <v>0</v>
      </c>
      <c r="D47" s="69">
        <f t="shared" si="12"/>
        <v>0</v>
      </c>
      <c r="E47" s="23"/>
      <c r="F47" s="23"/>
      <c r="G47" s="18"/>
      <c r="H47" s="18"/>
      <c r="I47" s="23"/>
      <c r="J47" s="18"/>
      <c r="K47" s="18"/>
      <c r="L47" s="18"/>
      <c r="M47" s="23"/>
      <c r="N47" s="23"/>
      <c r="O47" s="18"/>
      <c r="P47" s="19"/>
      <c r="Q47" s="19"/>
      <c r="R47" s="19">
        <v>0.5</v>
      </c>
      <c r="S47" s="19">
        <f>D47*R47</f>
        <v>0</v>
      </c>
    </row>
    <row r="48" spans="1:19" hidden="1">
      <c r="A48" s="15">
        <f>SUBTOTAL(103,$C$16:C48)</f>
        <v>10</v>
      </c>
      <c r="B48" s="16" t="s">
        <v>46</v>
      </c>
      <c r="C48" s="17" t="s">
        <v>44</v>
      </c>
      <c r="D48" s="69">
        <f t="shared" si="12"/>
        <v>0</v>
      </c>
      <c r="E48" s="23"/>
      <c r="F48" s="23"/>
      <c r="G48" s="18"/>
      <c r="H48" s="18"/>
      <c r="I48" s="23"/>
      <c r="J48" s="18"/>
      <c r="K48" s="18"/>
      <c r="L48" s="18"/>
      <c r="M48" s="23"/>
      <c r="N48" s="23"/>
      <c r="O48" s="18"/>
      <c r="P48" s="19"/>
      <c r="Q48" s="19"/>
      <c r="R48" s="19">
        <v>200</v>
      </c>
      <c r="S48" s="19">
        <f>D48*R48</f>
        <v>0</v>
      </c>
    </row>
    <row r="49" spans="1:19" hidden="1">
      <c r="A49" s="15">
        <f>SUBTOTAL(103,$C$16:C49)</f>
        <v>10</v>
      </c>
      <c r="B49" s="16" t="s">
        <v>51</v>
      </c>
      <c r="C49" s="17" t="s">
        <v>4</v>
      </c>
      <c r="D49" s="69">
        <f t="shared" si="12"/>
        <v>0</v>
      </c>
      <c r="E49" s="23"/>
      <c r="F49" s="23"/>
      <c r="G49" s="18"/>
      <c r="H49" s="18"/>
      <c r="I49" s="23"/>
      <c r="J49" s="18"/>
      <c r="K49" s="23"/>
      <c r="L49" s="18"/>
      <c r="M49" s="23"/>
      <c r="N49" s="23"/>
      <c r="O49" s="23"/>
      <c r="P49" s="19">
        <v>400</v>
      </c>
      <c r="Q49" s="24">
        <f>D49*P49</f>
        <v>0</v>
      </c>
      <c r="R49" s="19"/>
      <c r="S49" s="19"/>
    </row>
    <row r="50" spans="1:19" hidden="1">
      <c r="A50" s="15">
        <f>SUBTOTAL(103,$C$16:C50)</f>
        <v>10</v>
      </c>
      <c r="B50" s="16" t="s">
        <v>42</v>
      </c>
      <c r="C50" s="17" t="s">
        <v>11</v>
      </c>
      <c r="D50" s="69">
        <f t="shared" si="12"/>
        <v>0</v>
      </c>
      <c r="E50" s="23"/>
      <c r="F50" s="23"/>
      <c r="G50" s="23"/>
      <c r="H50" s="23"/>
      <c r="I50" s="23"/>
      <c r="J50" s="18"/>
      <c r="K50" s="18"/>
      <c r="L50" s="18"/>
      <c r="M50" s="23"/>
      <c r="N50" s="23"/>
      <c r="O50" s="18"/>
      <c r="P50" s="19"/>
      <c r="Q50" s="19"/>
      <c r="R50" s="19">
        <v>1200</v>
      </c>
      <c r="S50" s="19">
        <f>D50*R50</f>
        <v>0</v>
      </c>
    </row>
    <row r="51" spans="1:19" hidden="1">
      <c r="A51" s="15">
        <f>SUBTOTAL(103,$C$16:C51)</f>
        <v>10</v>
      </c>
      <c r="B51" s="16" t="s">
        <v>52</v>
      </c>
      <c r="C51" s="17" t="s">
        <v>0</v>
      </c>
      <c r="D51" s="69">
        <f t="shared" si="12"/>
        <v>0</v>
      </c>
      <c r="E51" s="23"/>
      <c r="F51" s="23"/>
      <c r="G51" s="23"/>
      <c r="H51" s="23"/>
      <c r="I51" s="23"/>
      <c r="J51" s="18"/>
      <c r="K51" s="18"/>
      <c r="L51" s="18"/>
      <c r="M51" s="23"/>
      <c r="N51" s="23"/>
      <c r="O51" s="18"/>
      <c r="P51" s="19"/>
      <c r="Q51" s="19"/>
      <c r="R51" s="19">
        <v>600</v>
      </c>
      <c r="S51" s="19">
        <f>D51*R51</f>
        <v>0</v>
      </c>
    </row>
    <row r="52" spans="1:19">
      <c r="A52" s="27"/>
      <c r="B52" s="28"/>
      <c r="C52" s="29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1" t="s">
        <v>17</v>
      </c>
      <c r="Q52" s="32">
        <f>SUM(Q43:Q51)</f>
        <v>0</v>
      </c>
      <c r="R52" s="33"/>
      <c r="S52" s="34">
        <f>SUM(S43:S51)</f>
        <v>0</v>
      </c>
    </row>
    <row r="53" spans="1:19">
      <c r="A53" s="70" t="s">
        <v>69</v>
      </c>
      <c r="B53" s="71"/>
      <c r="C53" s="72"/>
      <c r="D53" s="105" t="s">
        <v>41</v>
      </c>
      <c r="E53" s="106">
        <v>1</v>
      </c>
      <c r="F53" s="106">
        <v>2</v>
      </c>
      <c r="G53" s="106">
        <v>3</v>
      </c>
      <c r="H53" s="106">
        <v>4</v>
      </c>
      <c r="I53" s="106">
        <v>5</v>
      </c>
      <c r="J53" s="106">
        <v>6</v>
      </c>
      <c r="K53" s="106" t="s">
        <v>71</v>
      </c>
      <c r="L53" s="106"/>
      <c r="M53" s="106"/>
      <c r="N53" s="106"/>
      <c r="O53" s="106"/>
      <c r="P53" s="77"/>
      <c r="Q53" s="78"/>
      <c r="R53" s="78"/>
      <c r="S53" s="79"/>
    </row>
    <row r="54" spans="1:19" hidden="1">
      <c r="A54" s="15">
        <f>SUBTOTAL(103,$C$16:C54)</f>
        <v>10</v>
      </c>
      <c r="B54" s="16" t="s">
        <v>100</v>
      </c>
      <c r="C54" s="17" t="s">
        <v>11</v>
      </c>
      <c r="D54" s="69">
        <f>SUM(E54:O54)</f>
        <v>0</v>
      </c>
      <c r="E54" s="23"/>
      <c r="F54" s="23"/>
      <c r="G54" s="18"/>
      <c r="H54" s="23"/>
      <c r="I54" s="23"/>
      <c r="J54" s="18"/>
      <c r="K54" s="18"/>
      <c r="L54" s="18"/>
      <c r="M54" s="23"/>
      <c r="N54" s="23"/>
      <c r="O54" s="23"/>
      <c r="P54" s="19">
        <v>700</v>
      </c>
      <c r="Q54" s="19">
        <f>D54*P54</f>
        <v>0</v>
      </c>
      <c r="R54" s="19"/>
      <c r="S54" s="19"/>
    </row>
    <row r="55" spans="1:19" hidden="1">
      <c r="A55" s="15">
        <f>SUBTOTAL(103,$C$16:C55)</f>
        <v>10</v>
      </c>
      <c r="B55" s="16" t="s">
        <v>101</v>
      </c>
      <c r="C55" s="17" t="s">
        <v>11</v>
      </c>
      <c r="D55" s="69">
        <f>SUM(E55:O55)</f>
        <v>0</v>
      </c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19"/>
      <c r="Q55" s="19"/>
      <c r="R55" s="19">
        <v>1600</v>
      </c>
      <c r="S55" s="19">
        <f>D55*R55</f>
        <v>0</v>
      </c>
    </row>
    <row r="56" spans="1:19" hidden="1">
      <c r="A56" s="15">
        <f>SUBTOTAL(103,$C$16:C56)</f>
        <v>10</v>
      </c>
      <c r="B56" s="16" t="s">
        <v>84</v>
      </c>
      <c r="C56" s="17" t="s">
        <v>11</v>
      </c>
      <c r="D56" s="69">
        <f>SUM(E56:O56)</f>
        <v>0</v>
      </c>
      <c r="E56" s="23"/>
      <c r="F56" s="23"/>
      <c r="G56" s="18"/>
      <c r="H56" s="23"/>
      <c r="I56" s="23"/>
      <c r="J56" s="23"/>
      <c r="K56" s="18"/>
      <c r="L56" s="18"/>
      <c r="M56" s="23"/>
      <c r="N56" s="23"/>
      <c r="O56" s="23"/>
      <c r="P56" s="19">
        <v>400</v>
      </c>
      <c r="Q56" s="19">
        <f>D56*P56</f>
        <v>0</v>
      </c>
      <c r="R56" s="19"/>
      <c r="S56" s="19"/>
    </row>
    <row r="57" spans="1:19" hidden="1">
      <c r="A57" s="15">
        <f>SUBTOTAL(103,$C$16:C57)</f>
        <v>10</v>
      </c>
      <c r="B57" s="16" t="s">
        <v>85</v>
      </c>
      <c r="C57" s="17" t="s">
        <v>0</v>
      </c>
      <c r="D57" s="69">
        <f>SUM(E57:O57)</f>
        <v>0</v>
      </c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19"/>
      <c r="Q57" s="19"/>
      <c r="R57" s="19">
        <v>250</v>
      </c>
      <c r="S57" s="19">
        <f>D57*R57</f>
        <v>0</v>
      </c>
    </row>
    <row r="58" spans="1:19" ht="26.4" hidden="1">
      <c r="A58" s="15">
        <f>SUBTOTAL(103,$C$16:C58)</f>
        <v>10</v>
      </c>
      <c r="B58" s="16" t="s">
        <v>86</v>
      </c>
      <c r="C58" s="17" t="s">
        <v>11</v>
      </c>
      <c r="D58" s="69">
        <f>SUM(E58:O58)</f>
        <v>0</v>
      </c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19"/>
      <c r="Q58" s="19"/>
      <c r="R58" s="19">
        <v>80</v>
      </c>
      <c r="S58" s="19">
        <f>D58*R58</f>
        <v>0</v>
      </c>
    </row>
    <row r="59" spans="1:19">
      <c r="A59" s="35"/>
      <c r="B59" s="36"/>
      <c r="C59" s="37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9" t="s">
        <v>17</v>
      </c>
      <c r="Q59" s="25">
        <f>SUM(Q54:Q58)</f>
        <v>0</v>
      </c>
      <c r="R59" s="40"/>
      <c r="S59" s="41">
        <f>SUM(S54:S58)</f>
        <v>0</v>
      </c>
    </row>
    <row r="60" spans="1:19">
      <c r="A60" s="70" t="s">
        <v>97</v>
      </c>
      <c r="B60" s="71"/>
      <c r="C60" s="72"/>
      <c r="D60" s="105" t="s">
        <v>41</v>
      </c>
      <c r="E60" s="106">
        <v>1</v>
      </c>
      <c r="F60" s="106">
        <v>2</v>
      </c>
      <c r="G60" s="106">
        <v>3</v>
      </c>
      <c r="H60" s="106">
        <v>4</v>
      </c>
      <c r="I60" s="106">
        <v>5</v>
      </c>
      <c r="J60" s="106">
        <v>6</v>
      </c>
      <c r="K60" s="106" t="s">
        <v>71</v>
      </c>
      <c r="L60" s="106"/>
      <c r="M60" s="106"/>
      <c r="N60" s="106"/>
      <c r="O60" s="106"/>
      <c r="P60" s="77"/>
      <c r="Q60" s="78"/>
      <c r="R60" s="78"/>
      <c r="S60" s="79"/>
    </row>
    <row r="61" spans="1:19">
      <c r="A61" s="15">
        <f>SUBTOTAL(103,$C$16:C61)</f>
        <v>11</v>
      </c>
      <c r="B61" s="16" t="s">
        <v>89</v>
      </c>
      <c r="C61" s="17" t="s">
        <v>0</v>
      </c>
      <c r="D61" s="69">
        <f t="shared" ref="D61:D64" si="13">SUM(E61:O61)</f>
        <v>1</v>
      </c>
      <c r="E61" s="23"/>
      <c r="F61" s="23"/>
      <c r="G61" s="23">
        <v>1</v>
      </c>
      <c r="H61" s="23"/>
      <c r="I61" s="23"/>
      <c r="J61" s="18"/>
      <c r="K61" s="23"/>
      <c r="L61" s="18"/>
      <c r="M61" s="23"/>
      <c r="N61" s="23"/>
      <c r="O61" s="23"/>
      <c r="P61" s="19"/>
      <c r="Q61" s="24"/>
      <c r="R61" s="19"/>
      <c r="S61" s="19"/>
    </row>
    <row r="62" spans="1:19">
      <c r="A62" s="15">
        <f>SUBTOTAL(103,$C$16:C62)</f>
        <v>12</v>
      </c>
      <c r="B62" s="16" t="s">
        <v>90</v>
      </c>
      <c r="C62" s="17" t="s">
        <v>0</v>
      </c>
      <c r="D62" s="69">
        <f t="shared" si="13"/>
        <v>1</v>
      </c>
      <c r="E62" s="23"/>
      <c r="F62" s="23"/>
      <c r="G62" s="23">
        <f>G61</f>
        <v>1</v>
      </c>
      <c r="H62" s="23"/>
      <c r="I62" s="23"/>
      <c r="J62" s="18"/>
      <c r="K62" s="23"/>
      <c r="L62" s="18"/>
      <c r="M62" s="23"/>
      <c r="N62" s="23"/>
      <c r="O62" s="23"/>
      <c r="P62" s="19"/>
      <c r="Q62" s="19"/>
      <c r="R62" s="19"/>
      <c r="S62" s="19"/>
    </row>
    <row r="63" spans="1:19">
      <c r="A63" s="15">
        <f>SUBTOTAL(103,$C$16:C63)</f>
        <v>13</v>
      </c>
      <c r="B63" s="16" t="s">
        <v>75</v>
      </c>
      <c r="C63" s="17" t="s">
        <v>4</v>
      </c>
      <c r="D63" s="69">
        <f t="shared" si="13"/>
        <v>2</v>
      </c>
      <c r="E63" s="23">
        <v>2</v>
      </c>
      <c r="F63" s="23"/>
      <c r="G63" s="23"/>
      <c r="H63" s="23"/>
      <c r="I63" s="23"/>
      <c r="J63" s="18"/>
      <c r="K63" s="18"/>
      <c r="L63" s="18"/>
      <c r="M63" s="23"/>
      <c r="N63" s="23"/>
      <c r="O63" s="23"/>
      <c r="P63" s="19"/>
      <c r="Q63" s="19"/>
      <c r="R63" s="19"/>
      <c r="S63" s="19"/>
    </row>
    <row r="64" spans="1:19">
      <c r="A64" s="15">
        <f>SUBTOTAL(103,$C$16:C64)</f>
        <v>14</v>
      </c>
      <c r="B64" s="16" t="s">
        <v>76</v>
      </c>
      <c r="C64" s="17" t="s">
        <v>4</v>
      </c>
      <c r="D64" s="69">
        <f t="shared" si="13"/>
        <v>2</v>
      </c>
      <c r="E64" s="23">
        <f>E63</f>
        <v>2</v>
      </c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19"/>
      <c r="Q64" s="19"/>
      <c r="R64" s="19"/>
      <c r="S64" s="19"/>
    </row>
    <row r="65" spans="1:19">
      <c r="A65" s="15">
        <f>SUBTOTAL(103,$C$16:C65)</f>
        <v>15</v>
      </c>
      <c r="B65" s="16" t="s">
        <v>138</v>
      </c>
      <c r="C65" s="17" t="s">
        <v>0</v>
      </c>
      <c r="D65" s="69">
        <f t="shared" ref="D65" si="14">SUM(E65:O65)</f>
        <v>2</v>
      </c>
      <c r="E65" s="23"/>
      <c r="F65" s="23"/>
      <c r="G65" s="23">
        <v>1</v>
      </c>
      <c r="H65" s="23">
        <v>1</v>
      </c>
      <c r="I65" s="23"/>
      <c r="J65" s="18"/>
      <c r="K65" s="23"/>
      <c r="L65" s="18"/>
      <c r="M65" s="23"/>
      <c r="N65" s="23"/>
      <c r="O65" s="23"/>
      <c r="P65" s="19"/>
      <c r="Q65" s="24"/>
      <c r="R65" s="19"/>
      <c r="S65" s="19"/>
    </row>
    <row r="66" spans="1:19">
      <c r="A66" s="15">
        <f>SUBTOTAL(103,$C$16:C66)</f>
        <v>16</v>
      </c>
      <c r="B66" s="16" t="s">
        <v>124</v>
      </c>
      <c r="C66" s="17" t="s">
        <v>11</v>
      </c>
      <c r="D66" s="69">
        <f t="shared" ref="D66:D67" si="15">SUM(E66:O66)</f>
        <v>3.5520000000000005</v>
      </c>
      <c r="E66" s="23"/>
      <c r="F66" s="23"/>
      <c r="G66" s="23">
        <f>1.6*0.43+1.6*0.68</f>
        <v>1.7760000000000002</v>
      </c>
      <c r="H66" s="23">
        <f>1.6*0.43+1.6*0.68</f>
        <v>1.7760000000000002</v>
      </c>
      <c r="I66" s="23"/>
      <c r="J66" s="18"/>
      <c r="K66" s="23"/>
      <c r="L66" s="18"/>
      <c r="M66" s="23"/>
      <c r="N66" s="23"/>
      <c r="O66" s="23"/>
      <c r="P66" s="19"/>
      <c r="Q66" s="24"/>
      <c r="R66" s="19"/>
      <c r="S66" s="19"/>
    </row>
    <row r="67" spans="1:19">
      <c r="A67" s="15">
        <f>SUBTOTAL(103,$C$16:C67)</f>
        <v>17</v>
      </c>
      <c r="B67" s="16" t="s">
        <v>125</v>
      </c>
      <c r="C67" s="17" t="s">
        <v>11</v>
      </c>
      <c r="D67" s="69">
        <f t="shared" si="15"/>
        <v>3.5520000000000005</v>
      </c>
      <c r="E67" s="23"/>
      <c r="F67" s="23"/>
      <c r="G67" s="23">
        <f>G66</f>
        <v>1.7760000000000002</v>
      </c>
      <c r="H67" s="23">
        <f>H66</f>
        <v>1.7760000000000002</v>
      </c>
      <c r="I67" s="23"/>
      <c r="J67" s="23"/>
      <c r="K67" s="23"/>
      <c r="L67" s="23"/>
      <c r="M67" s="23"/>
      <c r="N67" s="23"/>
      <c r="O67" s="23"/>
      <c r="P67" s="19"/>
      <c r="Q67" s="19"/>
      <c r="R67" s="19"/>
      <c r="S67" s="19"/>
    </row>
    <row r="68" spans="1:19">
      <c r="A68" s="35"/>
      <c r="B68" s="36"/>
      <c r="C68" s="37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9" t="s">
        <v>17</v>
      </c>
      <c r="Q68" s="25">
        <f>SUM(Q61:Q67)</f>
        <v>0</v>
      </c>
      <c r="R68" s="40"/>
      <c r="S68" s="41">
        <f>SUM(S61:S67)</f>
        <v>0</v>
      </c>
    </row>
    <row r="69" spans="1:19">
      <c r="A69" s="70" t="s">
        <v>98</v>
      </c>
      <c r="B69" s="71"/>
      <c r="C69" s="72"/>
      <c r="D69" s="105" t="s">
        <v>41</v>
      </c>
      <c r="E69" s="106">
        <v>1</v>
      </c>
      <c r="F69" s="106">
        <v>2</v>
      </c>
      <c r="G69" s="106">
        <v>3</v>
      </c>
      <c r="H69" s="106">
        <v>4</v>
      </c>
      <c r="I69" s="106">
        <v>5</v>
      </c>
      <c r="J69" s="106">
        <v>6</v>
      </c>
      <c r="K69" s="106" t="s">
        <v>71</v>
      </c>
      <c r="L69" s="106"/>
      <c r="M69" s="106"/>
      <c r="N69" s="106"/>
      <c r="O69" s="106"/>
      <c r="P69" s="77"/>
      <c r="Q69" s="78"/>
      <c r="R69" s="78"/>
      <c r="S69" s="79"/>
    </row>
    <row r="70" spans="1:19">
      <c r="A70" s="15">
        <f>SUBTOTAL(103,$C$16:C70)</f>
        <v>18</v>
      </c>
      <c r="B70" s="16" t="s">
        <v>57</v>
      </c>
      <c r="C70" s="17" t="s">
        <v>4</v>
      </c>
      <c r="D70" s="69">
        <f t="shared" ref="D70:D88" si="16">SUM(E70:O70)</f>
        <v>100</v>
      </c>
      <c r="E70" s="23"/>
      <c r="F70" s="23"/>
      <c r="G70" s="18"/>
      <c r="H70" s="23"/>
      <c r="I70" s="23"/>
      <c r="J70" s="18"/>
      <c r="K70" s="18">
        <v>100</v>
      </c>
      <c r="L70" s="18"/>
      <c r="M70" s="23"/>
      <c r="N70" s="23"/>
      <c r="O70" s="23"/>
      <c r="P70" s="19"/>
      <c r="Q70" s="19"/>
      <c r="R70" s="19"/>
      <c r="S70" s="19"/>
    </row>
    <row r="71" spans="1:19" hidden="1">
      <c r="A71" s="15">
        <f>SUBTOTAL(103,$C$16:C71)</f>
        <v>18</v>
      </c>
      <c r="B71" s="16" t="s">
        <v>55</v>
      </c>
      <c r="C71" s="17" t="s">
        <v>4</v>
      </c>
      <c r="D71" s="69">
        <f t="shared" si="16"/>
        <v>0</v>
      </c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19"/>
      <c r="Q71" s="19"/>
      <c r="R71" s="19">
        <v>150</v>
      </c>
      <c r="S71" s="19">
        <f>D71*R71</f>
        <v>0</v>
      </c>
    </row>
    <row r="72" spans="1:19">
      <c r="A72" s="15">
        <f>SUBTOTAL(103,$C$16:C72)</f>
        <v>19</v>
      </c>
      <c r="B72" s="16" t="s">
        <v>58</v>
      </c>
      <c r="C72" s="17" t="s">
        <v>4</v>
      </c>
      <c r="D72" s="69">
        <f t="shared" si="16"/>
        <v>100</v>
      </c>
      <c r="E72" s="23"/>
      <c r="F72" s="23"/>
      <c r="G72" s="23"/>
      <c r="H72" s="23"/>
      <c r="I72" s="23"/>
      <c r="J72" s="23"/>
      <c r="K72" s="23">
        <f>K70</f>
        <v>100</v>
      </c>
      <c r="L72" s="23"/>
      <c r="M72" s="23"/>
      <c r="N72" s="23"/>
      <c r="O72" s="23"/>
      <c r="P72" s="19"/>
      <c r="Q72" s="19"/>
      <c r="R72" s="19"/>
      <c r="S72" s="19"/>
    </row>
    <row r="73" spans="1:19">
      <c r="A73" s="15">
        <f>SUBTOTAL(103,$C$16:C73)</f>
        <v>20</v>
      </c>
      <c r="B73" s="16" t="s">
        <v>56</v>
      </c>
      <c r="C73" s="17" t="s">
        <v>4</v>
      </c>
      <c r="D73" s="69">
        <f t="shared" si="16"/>
        <v>90</v>
      </c>
      <c r="E73" s="23"/>
      <c r="F73" s="23"/>
      <c r="G73" s="23"/>
      <c r="H73" s="23"/>
      <c r="I73" s="23"/>
      <c r="J73" s="23"/>
      <c r="K73" s="23">
        <f>K70*0.9</f>
        <v>90</v>
      </c>
      <c r="L73" s="23"/>
      <c r="M73" s="23"/>
      <c r="N73" s="23"/>
      <c r="O73" s="23"/>
      <c r="P73" s="19"/>
      <c r="Q73" s="19"/>
      <c r="R73" s="19"/>
      <c r="S73" s="19"/>
    </row>
    <row r="74" spans="1:19" hidden="1">
      <c r="A74" s="15">
        <f>SUBTOTAL(103,$C$16:C74)</f>
        <v>20</v>
      </c>
      <c r="B74" s="16" t="s">
        <v>128</v>
      </c>
      <c r="C74" s="17" t="s">
        <v>4</v>
      </c>
      <c r="D74" s="69">
        <f t="shared" ref="D74:D75" si="17">SUM(E74:O74)</f>
        <v>0</v>
      </c>
      <c r="E74" s="23"/>
      <c r="F74" s="23"/>
      <c r="G74" s="18"/>
      <c r="H74" s="23"/>
      <c r="I74" s="23"/>
      <c r="J74" s="18"/>
      <c r="K74" s="18"/>
      <c r="L74" s="18"/>
      <c r="M74" s="23"/>
      <c r="N74" s="23"/>
      <c r="O74" s="23"/>
      <c r="P74" s="19">
        <v>120</v>
      </c>
      <c r="Q74" s="19">
        <f>D74*P74</f>
        <v>0</v>
      </c>
      <c r="R74" s="19"/>
      <c r="S74" s="19"/>
    </row>
    <row r="75" spans="1:19" hidden="1">
      <c r="A75" s="15">
        <f>SUBTOTAL(103,$C$16:C75)</f>
        <v>20</v>
      </c>
      <c r="B75" s="16" t="s">
        <v>129</v>
      </c>
      <c r="C75" s="17" t="s">
        <v>4</v>
      </c>
      <c r="D75" s="69">
        <f t="shared" si="17"/>
        <v>0</v>
      </c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19"/>
      <c r="Q75" s="19"/>
      <c r="R75" s="19">
        <v>60</v>
      </c>
      <c r="S75" s="19">
        <f>D75*R75</f>
        <v>0</v>
      </c>
    </row>
    <row r="76" spans="1:19" hidden="1">
      <c r="A76" s="15">
        <f>SUBTOTAL(103,$C$16:C76)</f>
        <v>20</v>
      </c>
      <c r="B76" s="16" t="s">
        <v>130</v>
      </c>
      <c r="C76" s="17" t="s">
        <v>0</v>
      </c>
      <c r="D76" s="69">
        <f t="shared" si="16"/>
        <v>0</v>
      </c>
      <c r="E76" s="23"/>
      <c r="F76" s="23"/>
      <c r="G76" s="23"/>
      <c r="H76" s="23"/>
      <c r="I76" s="23"/>
      <c r="J76" s="18"/>
      <c r="K76" s="18"/>
      <c r="L76" s="18"/>
      <c r="M76" s="23"/>
      <c r="N76" s="23"/>
      <c r="O76" s="23"/>
      <c r="P76" s="19">
        <v>400</v>
      </c>
      <c r="Q76" s="19">
        <f>D76*P76</f>
        <v>0</v>
      </c>
      <c r="R76" s="19"/>
      <c r="S76" s="19"/>
    </row>
    <row r="77" spans="1:19" hidden="1">
      <c r="A77" s="15">
        <f>SUBTOTAL(103,$C$16:C77)</f>
        <v>20</v>
      </c>
      <c r="B77" s="16" t="s">
        <v>131</v>
      </c>
      <c r="C77" s="17" t="s">
        <v>0</v>
      </c>
      <c r="D77" s="69">
        <f t="shared" si="16"/>
        <v>0</v>
      </c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19"/>
      <c r="Q77" s="19"/>
      <c r="R77" s="19">
        <v>500</v>
      </c>
      <c r="S77" s="19">
        <f>D77*R77</f>
        <v>0</v>
      </c>
    </row>
    <row r="78" spans="1:19" hidden="1">
      <c r="A78" s="15">
        <f>SUBTOTAL(103,$C$16:C78)</f>
        <v>20</v>
      </c>
      <c r="B78" s="16" t="s">
        <v>135</v>
      </c>
      <c r="C78" s="17" t="s">
        <v>0</v>
      </c>
      <c r="D78" s="69">
        <f t="shared" ref="D78:D79" si="18">SUM(E78:O78)</f>
        <v>0</v>
      </c>
      <c r="E78" s="23"/>
      <c r="F78" s="23"/>
      <c r="G78" s="18"/>
      <c r="H78" s="23"/>
      <c r="I78" s="23"/>
      <c r="J78" s="18"/>
      <c r="K78" s="18"/>
      <c r="L78" s="18"/>
      <c r="M78" s="23"/>
      <c r="N78" s="23"/>
      <c r="O78" s="23"/>
      <c r="P78" s="19">
        <v>400</v>
      </c>
      <c r="Q78" s="19">
        <f>D78*P78</f>
        <v>0</v>
      </c>
      <c r="R78" s="19"/>
      <c r="S78" s="19"/>
    </row>
    <row r="79" spans="1:19" hidden="1">
      <c r="A79" s="15">
        <f>SUBTOTAL(103,$C$16:C79)</f>
        <v>20</v>
      </c>
      <c r="B79" s="16" t="s">
        <v>126</v>
      </c>
      <c r="C79" s="17" t="s">
        <v>0</v>
      </c>
      <c r="D79" s="69">
        <f t="shared" si="18"/>
        <v>0</v>
      </c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19"/>
      <c r="Q79" s="19"/>
      <c r="R79" s="19">
        <v>500</v>
      </c>
      <c r="S79" s="19">
        <f>D79*R79</f>
        <v>0</v>
      </c>
    </row>
    <row r="80" spans="1:19" hidden="1">
      <c r="A80" s="15">
        <f>SUBTOTAL(103,$C$16:C80)</f>
        <v>20</v>
      </c>
      <c r="B80" s="16" t="s">
        <v>132</v>
      </c>
      <c r="C80" s="17" t="s">
        <v>0</v>
      </c>
      <c r="D80" s="69">
        <f t="shared" ref="D80" si="19">SUM(E80:O80)</f>
        <v>0</v>
      </c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19"/>
      <c r="Q80" s="19"/>
      <c r="R80" s="19">
        <v>700</v>
      </c>
      <c r="S80" s="19">
        <f>D80*R80</f>
        <v>0</v>
      </c>
    </row>
    <row r="81" spans="1:19" hidden="1">
      <c r="A81" s="15">
        <f>SUBTOTAL(103,$C$16:C81)</f>
        <v>20</v>
      </c>
      <c r="B81" s="16" t="s">
        <v>134</v>
      </c>
      <c r="C81" s="17" t="s">
        <v>0</v>
      </c>
      <c r="D81" s="69">
        <f t="shared" ref="D81:D82" si="20">SUM(E81:O81)</f>
        <v>0</v>
      </c>
      <c r="E81" s="23"/>
      <c r="F81" s="23"/>
      <c r="G81" s="18"/>
      <c r="H81" s="23"/>
      <c r="I81" s="23"/>
      <c r="J81" s="18"/>
      <c r="K81" s="18"/>
      <c r="L81" s="18"/>
      <c r="M81" s="23"/>
      <c r="N81" s="23"/>
      <c r="O81" s="23"/>
      <c r="P81" s="19">
        <v>500</v>
      </c>
      <c r="Q81" s="19">
        <f>D81*P81</f>
        <v>0</v>
      </c>
      <c r="R81" s="19"/>
      <c r="S81" s="19"/>
    </row>
    <row r="82" spans="1:19" hidden="1">
      <c r="A82" s="15">
        <f>SUBTOTAL(103,$C$16:C82)</f>
        <v>20</v>
      </c>
      <c r="B82" s="16" t="s">
        <v>127</v>
      </c>
      <c r="C82" s="17" t="s">
        <v>0</v>
      </c>
      <c r="D82" s="69">
        <f t="shared" si="20"/>
        <v>0</v>
      </c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19"/>
      <c r="Q82" s="19"/>
      <c r="R82" s="19">
        <v>600</v>
      </c>
      <c r="S82" s="19">
        <f>D82*R82</f>
        <v>0</v>
      </c>
    </row>
    <row r="83" spans="1:19" hidden="1">
      <c r="A83" s="15">
        <f>SUBTOTAL(103,$C$16:C83)</f>
        <v>20</v>
      </c>
      <c r="B83" s="16" t="s">
        <v>133</v>
      </c>
      <c r="C83" s="17" t="s">
        <v>0</v>
      </c>
      <c r="D83" s="69">
        <f t="shared" ref="D83:D85" si="21">SUM(E83:O83)</f>
        <v>0</v>
      </c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19"/>
      <c r="Q83" s="19"/>
      <c r="R83" s="19">
        <v>800</v>
      </c>
      <c r="S83" s="19">
        <f>D83*R83</f>
        <v>0</v>
      </c>
    </row>
    <row r="84" spans="1:19" hidden="1">
      <c r="A84" s="15">
        <f>SUBTOTAL(103,$C$16:C84)</f>
        <v>20</v>
      </c>
      <c r="B84" s="16" t="s">
        <v>136</v>
      </c>
      <c r="C84" s="17" t="s">
        <v>4</v>
      </c>
      <c r="D84" s="69">
        <f t="shared" si="21"/>
        <v>0</v>
      </c>
      <c r="E84" s="23"/>
      <c r="F84" s="23"/>
      <c r="G84" s="18"/>
      <c r="H84" s="23"/>
      <c r="I84" s="23"/>
      <c r="J84" s="18"/>
      <c r="K84" s="18"/>
      <c r="L84" s="18"/>
      <c r="M84" s="23"/>
      <c r="N84" s="23"/>
      <c r="O84" s="23"/>
      <c r="P84" s="19">
        <v>150</v>
      </c>
      <c r="Q84" s="19">
        <f>D84*P84</f>
        <v>0</v>
      </c>
      <c r="R84" s="19"/>
      <c r="S84" s="19"/>
    </row>
    <row r="85" spans="1:19" hidden="1">
      <c r="A85" s="15">
        <f>SUBTOTAL(103,$C$16:C85)</f>
        <v>20</v>
      </c>
      <c r="B85" s="16" t="s">
        <v>137</v>
      </c>
      <c r="C85" s="17" t="s">
        <v>4</v>
      </c>
      <c r="D85" s="69">
        <f t="shared" si="21"/>
        <v>0</v>
      </c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19"/>
      <c r="Q85" s="19"/>
      <c r="R85" s="19">
        <v>800</v>
      </c>
      <c r="S85" s="19">
        <f>D85*R85</f>
        <v>0</v>
      </c>
    </row>
    <row r="86" spans="1:19">
      <c r="A86" s="15">
        <f>SUBTOTAL(103,$C$16:C86)</f>
        <v>21</v>
      </c>
      <c r="B86" s="16" t="s">
        <v>81</v>
      </c>
      <c r="C86" s="17" t="s">
        <v>0</v>
      </c>
      <c r="D86" s="69">
        <f t="shared" si="16"/>
        <v>30</v>
      </c>
      <c r="E86" s="23"/>
      <c r="F86" s="23">
        <v>9</v>
      </c>
      <c r="G86" s="18">
        <v>4</v>
      </c>
      <c r="H86" s="23">
        <v>8</v>
      </c>
      <c r="I86" s="23">
        <v>2</v>
      </c>
      <c r="J86" s="23">
        <v>2</v>
      </c>
      <c r="K86" s="18">
        <v>5</v>
      </c>
      <c r="L86" s="18"/>
      <c r="M86" s="23"/>
      <c r="N86" s="23"/>
      <c r="O86" s="23"/>
      <c r="P86" s="19"/>
      <c r="Q86" s="19"/>
      <c r="R86" s="19"/>
      <c r="S86" s="19"/>
    </row>
    <row r="87" spans="1:19">
      <c r="A87" s="15">
        <f>SUBTOTAL(103,$C$16:C87)</f>
        <v>22</v>
      </c>
      <c r="B87" s="16" t="s">
        <v>82</v>
      </c>
      <c r="C87" s="17" t="s">
        <v>0</v>
      </c>
      <c r="D87" s="69">
        <f t="shared" si="16"/>
        <v>16</v>
      </c>
      <c r="E87" s="23"/>
      <c r="F87" s="23">
        <v>8</v>
      </c>
      <c r="G87" s="23"/>
      <c r="H87" s="23">
        <v>6</v>
      </c>
      <c r="I87" s="23"/>
      <c r="J87" s="23">
        <f>J86</f>
        <v>2</v>
      </c>
      <c r="K87" s="23"/>
      <c r="L87" s="23"/>
      <c r="M87" s="23"/>
      <c r="N87" s="23"/>
      <c r="O87" s="23"/>
      <c r="P87" s="19"/>
      <c r="Q87" s="19"/>
      <c r="R87" s="19"/>
      <c r="S87" s="19"/>
    </row>
    <row r="88" spans="1:19">
      <c r="A88" s="15">
        <f>SUBTOTAL(103,$C$16:C88)</f>
        <v>23</v>
      </c>
      <c r="B88" s="16" t="s">
        <v>83</v>
      </c>
      <c r="C88" s="17" t="s">
        <v>0</v>
      </c>
      <c r="D88" s="69">
        <f t="shared" si="16"/>
        <v>60</v>
      </c>
      <c r="E88" s="23"/>
      <c r="F88" s="23">
        <f>F86*2</f>
        <v>18</v>
      </c>
      <c r="G88" s="23">
        <f t="shared" ref="G88:I88" si="22">G86*2</f>
        <v>8</v>
      </c>
      <c r="H88" s="23">
        <f t="shared" si="22"/>
        <v>16</v>
      </c>
      <c r="I88" s="23">
        <f t="shared" si="22"/>
        <v>4</v>
      </c>
      <c r="J88" s="23">
        <f>J86*2</f>
        <v>4</v>
      </c>
      <c r="K88" s="23">
        <f>K86*2</f>
        <v>10</v>
      </c>
      <c r="L88" s="23"/>
      <c r="M88" s="23"/>
      <c r="N88" s="23"/>
      <c r="O88" s="23"/>
      <c r="P88" s="19"/>
      <c r="Q88" s="19"/>
      <c r="R88" s="19"/>
      <c r="S88" s="19"/>
    </row>
    <row r="89" spans="1:19">
      <c r="A89" s="15">
        <f>SUBTOTAL(103,$C$16:C89)</f>
        <v>24</v>
      </c>
      <c r="B89" s="16" t="s">
        <v>95</v>
      </c>
      <c r="C89" s="17" t="s">
        <v>0</v>
      </c>
      <c r="D89" s="69">
        <f t="shared" ref="D89:D90" si="23">SUM(E89:O89)</f>
        <v>2</v>
      </c>
      <c r="E89" s="23"/>
      <c r="F89" s="23">
        <v>2</v>
      </c>
      <c r="G89" s="18"/>
      <c r="H89" s="23"/>
      <c r="I89" s="23"/>
      <c r="J89" s="18"/>
      <c r="K89" s="18"/>
      <c r="L89" s="18"/>
      <c r="M89" s="23"/>
      <c r="N89" s="23"/>
      <c r="O89" s="23"/>
      <c r="P89" s="19"/>
      <c r="Q89" s="19"/>
      <c r="R89" s="19"/>
      <c r="S89" s="19"/>
    </row>
    <row r="90" spans="1:19">
      <c r="A90" s="15">
        <f>SUBTOTAL(103,$C$16:C90)</f>
        <v>25</v>
      </c>
      <c r="B90" s="16" t="s">
        <v>96</v>
      </c>
      <c r="C90" s="17" t="s">
        <v>0</v>
      </c>
      <c r="D90" s="69">
        <f t="shared" si="23"/>
        <v>2</v>
      </c>
      <c r="E90" s="23"/>
      <c r="F90" s="23">
        <f>F89</f>
        <v>2</v>
      </c>
      <c r="G90" s="23"/>
      <c r="H90" s="23"/>
      <c r="I90" s="23"/>
      <c r="J90" s="23"/>
      <c r="K90" s="23"/>
      <c r="L90" s="23"/>
      <c r="M90" s="23"/>
      <c r="N90" s="23"/>
      <c r="O90" s="23"/>
      <c r="P90" s="19"/>
      <c r="Q90" s="19"/>
      <c r="R90" s="19"/>
      <c r="S90" s="19"/>
    </row>
    <row r="91" spans="1:19">
      <c r="A91" s="35"/>
      <c r="B91" s="36"/>
      <c r="C91" s="37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9" t="s">
        <v>17</v>
      </c>
      <c r="Q91" s="25">
        <f>SUM(Q70:Q90)</f>
        <v>0</v>
      </c>
      <c r="R91" s="40"/>
      <c r="S91" s="41">
        <f>SUM(S70:S90)</f>
        <v>0</v>
      </c>
    </row>
    <row r="92" spans="1:19">
      <c r="A92" s="70" t="s">
        <v>99</v>
      </c>
      <c r="B92" s="71"/>
      <c r="C92" s="72"/>
      <c r="D92" s="105" t="s">
        <v>41</v>
      </c>
      <c r="E92" s="106">
        <v>1</v>
      </c>
      <c r="F92" s="106">
        <v>2</v>
      </c>
      <c r="G92" s="106">
        <v>3</v>
      </c>
      <c r="H92" s="106">
        <v>4</v>
      </c>
      <c r="I92" s="106">
        <v>5</v>
      </c>
      <c r="J92" s="106">
        <v>6</v>
      </c>
      <c r="K92" s="106" t="s">
        <v>71</v>
      </c>
      <c r="L92" s="106"/>
      <c r="M92" s="106"/>
      <c r="N92" s="106"/>
      <c r="O92" s="106"/>
      <c r="P92" s="77"/>
      <c r="Q92" s="78"/>
      <c r="R92" s="78"/>
      <c r="S92" s="79"/>
    </row>
    <row r="93" spans="1:19">
      <c r="A93" s="15">
        <f>SUBTOTAL(103,$C$16:C93)</f>
        <v>26</v>
      </c>
      <c r="B93" s="16" t="s">
        <v>107</v>
      </c>
      <c r="C93" s="17" t="s">
        <v>0</v>
      </c>
      <c r="D93" s="69">
        <f t="shared" ref="D93:D95" si="24">SUM(E93:O93)</f>
        <v>6</v>
      </c>
      <c r="E93" s="23"/>
      <c r="F93" s="23"/>
      <c r="G93" s="18"/>
      <c r="H93" s="23"/>
      <c r="I93" s="23"/>
      <c r="J93" s="18"/>
      <c r="K93" s="18">
        <v>6</v>
      </c>
      <c r="L93" s="18"/>
      <c r="M93" s="23"/>
      <c r="N93" s="23"/>
      <c r="O93" s="23"/>
      <c r="P93" s="19"/>
      <c r="Q93" s="19"/>
      <c r="R93" s="19"/>
      <c r="S93" s="19"/>
    </row>
    <row r="94" spans="1:19">
      <c r="A94" s="15">
        <f>SUBTOTAL(103,$C$16:C94)</f>
        <v>27</v>
      </c>
      <c r="B94" s="16" t="s">
        <v>108</v>
      </c>
      <c r="C94" s="17" t="s">
        <v>0</v>
      </c>
      <c r="D94" s="69">
        <f t="shared" si="24"/>
        <v>1</v>
      </c>
      <c r="E94" s="23"/>
      <c r="F94" s="23"/>
      <c r="G94" s="18"/>
      <c r="H94" s="23"/>
      <c r="I94" s="23"/>
      <c r="J94" s="18"/>
      <c r="K94" s="18">
        <v>1</v>
      </c>
      <c r="L94" s="18"/>
      <c r="M94" s="23"/>
      <c r="N94" s="23"/>
      <c r="O94" s="23"/>
      <c r="P94" s="19"/>
      <c r="Q94" s="19"/>
      <c r="R94" s="19"/>
      <c r="S94" s="19"/>
    </row>
    <row r="95" spans="1:19">
      <c r="A95" s="15">
        <f>SUBTOTAL(103,$C$16:C95)</f>
        <v>28</v>
      </c>
      <c r="B95" s="16" t="s">
        <v>115</v>
      </c>
      <c r="C95" s="17" t="s">
        <v>0</v>
      </c>
      <c r="D95" s="69">
        <f t="shared" si="24"/>
        <v>2</v>
      </c>
      <c r="E95" s="23"/>
      <c r="F95" s="23"/>
      <c r="G95" s="18"/>
      <c r="H95" s="23"/>
      <c r="I95" s="23"/>
      <c r="J95" s="18"/>
      <c r="K95" s="18">
        <v>2</v>
      </c>
      <c r="L95" s="18"/>
      <c r="M95" s="23"/>
      <c r="N95" s="23"/>
      <c r="O95" s="23"/>
      <c r="P95" s="19"/>
      <c r="Q95" s="19"/>
      <c r="R95" s="19"/>
      <c r="S95" s="19"/>
    </row>
    <row r="96" spans="1:19">
      <c r="A96" s="35"/>
      <c r="B96" s="36"/>
      <c r="C96" s="37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9" t="s">
        <v>17</v>
      </c>
      <c r="Q96" s="25">
        <f>SUM(Q93:Q95)</f>
        <v>0</v>
      </c>
      <c r="R96" s="40"/>
      <c r="S96" s="41">
        <f>SUM(S93:S95)</f>
        <v>0</v>
      </c>
    </row>
    <row r="97" spans="1:19">
      <c r="A97" s="70" t="s">
        <v>63</v>
      </c>
      <c r="B97" s="71"/>
      <c r="C97" s="72"/>
      <c r="D97" s="105" t="s">
        <v>41</v>
      </c>
      <c r="E97" s="106">
        <v>1</v>
      </c>
      <c r="F97" s="106">
        <v>2</v>
      </c>
      <c r="G97" s="106">
        <v>3</v>
      </c>
      <c r="H97" s="106">
        <v>4</v>
      </c>
      <c r="I97" s="106">
        <v>5</v>
      </c>
      <c r="J97" s="106">
        <v>6</v>
      </c>
      <c r="K97" s="106" t="s">
        <v>71</v>
      </c>
      <c r="L97" s="106"/>
      <c r="M97" s="106"/>
      <c r="N97" s="106"/>
      <c r="O97" s="106"/>
      <c r="P97" s="77"/>
      <c r="Q97" s="78"/>
      <c r="R97" s="78"/>
      <c r="S97" s="79"/>
    </row>
    <row r="98" spans="1:19">
      <c r="A98" s="15">
        <f>SUBTOTAL(103,$C$16:C98)</f>
        <v>29</v>
      </c>
      <c r="B98" s="16" t="s">
        <v>62</v>
      </c>
      <c r="C98" s="17" t="s">
        <v>59</v>
      </c>
      <c r="D98" s="69">
        <v>1</v>
      </c>
      <c r="E98" s="23"/>
      <c r="F98" s="23"/>
      <c r="G98" s="18"/>
      <c r="H98" s="23"/>
      <c r="I98" s="23"/>
      <c r="J98" s="18"/>
      <c r="K98" s="18"/>
      <c r="L98" s="18"/>
      <c r="M98" s="23"/>
      <c r="N98" s="23"/>
      <c r="O98" s="23"/>
      <c r="P98" s="19"/>
      <c r="Q98" s="19"/>
      <c r="R98" s="19"/>
      <c r="S98" s="19"/>
    </row>
    <row r="99" spans="1:19">
      <c r="A99" s="15">
        <f>SUBTOTAL(103,$C$16:C99)</f>
        <v>30</v>
      </c>
      <c r="B99" s="16" t="s">
        <v>60</v>
      </c>
      <c r="C99" s="17" t="s">
        <v>61</v>
      </c>
      <c r="D99" s="69">
        <v>3</v>
      </c>
      <c r="E99" s="23"/>
      <c r="F99" s="23"/>
      <c r="G99" s="18"/>
      <c r="H99" s="23"/>
      <c r="I99" s="23"/>
      <c r="J99" s="18"/>
      <c r="K99" s="18"/>
      <c r="L99" s="18"/>
      <c r="M99" s="23"/>
      <c r="N99" s="23"/>
      <c r="O99" s="23"/>
      <c r="P99" s="19"/>
      <c r="Q99" s="19"/>
      <c r="R99" s="19"/>
      <c r="S99" s="19"/>
    </row>
    <row r="100" spans="1:19">
      <c r="A100" s="35"/>
      <c r="B100" s="36"/>
      <c r="C100" s="37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9" t="s">
        <v>17</v>
      </c>
      <c r="Q100" s="25">
        <f>SUM(Q98:Q99)</f>
        <v>0</v>
      </c>
      <c r="R100" s="40"/>
      <c r="S100" s="41">
        <f>SUM(S98:S99)</f>
        <v>0</v>
      </c>
    </row>
    <row r="101" spans="1:19">
      <c r="A101" s="27"/>
      <c r="B101" s="28"/>
      <c r="C101" s="29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1" t="s">
        <v>70</v>
      </c>
      <c r="Q101" s="42">
        <f>Q27+Q41+Q52+Q59+Q68+Q91+Q96+Q100</f>
        <v>0</v>
      </c>
      <c r="R101" s="31"/>
      <c r="S101" s="42">
        <f>S27+S41+S52+S59+S68+S91+S96+S100</f>
        <v>0</v>
      </c>
    </row>
    <row r="102" spans="1:19">
      <c r="A102" s="12" t="s">
        <v>72</v>
      </c>
      <c r="B102" s="13"/>
      <c r="C102" s="14"/>
      <c r="D102" s="64" t="s">
        <v>41</v>
      </c>
      <c r="E102" s="104">
        <v>7</v>
      </c>
      <c r="F102" s="104">
        <v>8</v>
      </c>
      <c r="G102" s="104">
        <v>9</v>
      </c>
      <c r="H102" s="104">
        <v>10</v>
      </c>
      <c r="I102" s="104">
        <v>11</v>
      </c>
      <c r="J102" s="104">
        <v>12</v>
      </c>
      <c r="K102" s="104">
        <v>13</v>
      </c>
      <c r="L102" s="104">
        <v>14</v>
      </c>
      <c r="M102" s="104">
        <v>15</v>
      </c>
      <c r="N102" s="104">
        <v>16</v>
      </c>
      <c r="O102" s="104" t="s">
        <v>71</v>
      </c>
      <c r="P102" s="66"/>
      <c r="Q102" s="67"/>
      <c r="R102" s="67"/>
      <c r="S102" s="68"/>
    </row>
    <row r="103" spans="1:19">
      <c r="A103" s="70" t="s">
        <v>5</v>
      </c>
      <c r="B103" s="71"/>
      <c r="C103" s="72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4"/>
      <c r="Q103" s="75"/>
      <c r="R103" s="75"/>
      <c r="S103" s="76"/>
    </row>
    <row r="104" spans="1:19">
      <c r="A104" s="15">
        <f>SUBTOTAL(103,$C$16:C104)</f>
        <v>31</v>
      </c>
      <c r="B104" s="16" t="s">
        <v>74</v>
      </c>
      <c r="C104" s="17" t="s">
        <v>4</v>
      </c>
      <c r="D104" s="69">
        <f t="shared" ref="D104:D112" si="25">SUM(E104:O104)</f>
        <v>4.24</v>
      </c>
      <c r="E104" s="18"/>
      <c r="F104" s="18"/>
      <c r="G104" s="18"/>
      <c r="H104" s="18">
        <v>1</v>
      </c>
      <c r="I104" s="18">
        <v>1</v>
      </c>
      <c r="J104" s="18"/>
      <c r="K104" s="18"/>
      <c r="L104" s="18">
        <v>2.2400000000000002</v>
      </c>
      <c r="M104" s="18"/>
      <c r="N104" s="18"/>
      <c r="O104" s="18"/>
      <c r="P104" s="19"/>
      <c r="Q104" s="19"/>
      <c r="R104" s="19"/>
      <c r="S104" s="19"/>
    </row>
    <row r="105" spans="1:19" hidden="1">
      <c r="A105" s="15">
        <f>SUBTOTAL(103,$C$16:C105)</f>
        <v>31</v>
      </c>
      <c r="B105" s="16" t="s">
        <v>12</v>
      </c>
      <c r="C105" s="17" t="s">
        <v>4</v>
      </c>
      <c r="D105" s="69">
        <f t="shared" si="25"/>
        <v>0</v>
      </c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9">
        <v>60</v>
      </c>
      <c r="Q105" s="19">
        <f t="shared" ref="Q105:Q112" si="26">D105*P105</f>
        <v>0</v>
      </c>
      <c r="R105" s="19"/>
      <c r="S105" s="19"/>
    </row>
    <row r="106" spans="1:19" hidden="1">
      <c r="A106" s="20">
        <f>SUBTOTAL(103,$C$16:C106)</f>
        <v>31</v>
      </c>
      <c r="B106" s="21" t="s">
        <v>87</v>
      </c>
      <c r="C106" s="22" t="s">
        <v>11</v>
      </c>
      <c r="D106" s="69">
        <f t="shared" si="25"/>
        <v>0</v>
      </c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4">
        <v>150</v>
      </c>
      <c r="Q106" s="24">
        <f t="shared" si="26"/>
        <v>0</v>
      </c>
      <c r="R106" s="24"/>
      <c r="S106" s="24"/>
    </row>
    <row r="107" spans="1:19" hidden="1">
      <c r="A107" s="20">
        <f>SUBTOTAL(103,$C$16:C107)</f>
        <v>31</v>
      </c>
      <c r="B107" s="21" t="s">
        <v>36</v>
      </c>
      <c r="C107" s="22" t="s">
        <v>11</v>
      </c>
      <c r="D107" s="69">
        <f t="shared" ref="D107" si="27">SUM(E107:O107)</f>
        <v>0</v>
      </c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4">
        <v>200</v>
      </c>
      <c r="Q107" s="24">
        <f t="shared" ref="Q107" si="28">D107*P107</f>
        <v>0</v>
      </c>
      <c r="R107" s="24"/>
      <c r="S107" s="24"/>
    </row>
    <row r="108" spans="1:19" hidden="1">
      <c r="A108" s="20">
        <f>SUBTOTAL(103,$C$16:C108)</f>
        <v>31</v>
      </c>
      <c r="B108" s="26" t="s">
        <v>109</v>
      </c>
      <c r="C108" s="10" t="s">
        <v>0</v>
      </c>
      <c r="D108" s="69">
        <f t="shared" si="25"/>
        <v>0</v>
      </c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24">
        <v>100</v>
      </c>
      <c r="Q108" s="24">
        <f t="shared" si="26"/>
        <v>0</v>
      </c>
      <c r="R108" s="24"/>
      <c r="S108" s="24"/>
    </row>
    <row r="109" spans="1:19">
      <c r="A109" s="20">
        <f>SUBTOTAL(103,$C$16:C109)</f>
        <v>32</v>
      </c>
      <c r="B109" s="26" t="s">
        <v>13</v>
      </c>
      <c r="C109" s="10" t="s">
        <v>0</v>
      </c>
      <c r="D109" s="69">
        <f t="shared" si="25"/>
        <v>28</v>
      </c>
      <c r="E109" s="65">
        <v>3</v>
      </c>
      <c r="F109" s="65">
        <v>2</v>
      </c>
      <c r="G109" s="65">
        <v>1</v>
      </c>
      <c r="H109" s="65">
        <v>3</v>
      </c>
      <c r="I109" s="65">
        <v>4</v>
      </c>
      <c r="J109" s="65">
        <f>2+1</f>
        <v>3</v>
      </c>
      <c r="K109" s="65">
        <v>4</v>
      </c>
      <c r="L109" s="65">
        <v>7</v>
      </c>
      <c r="M109" s="65"/>
      <c r="N109" s="65">
        <v>1</v>
      </c>
      <c r="O109" s="65"/>
      <c r="P109" s="24"/>
      <c r="Q109" s="24"/>
      <c r="R109" s="24"/>
      <c r="S109" s="24"/>
    </row>
    <row r="110" spans="1:19">
      <c r="A110" s="15">
        <f>SUBTOTAL(103,$C$16:C110)</f>
        <v>33</v>
      </c>
      <c r="B110" s="16" t="s">
        <v>104</v>
      </c>
      <c r="C110" s="17" t="s">
        <v>4</v>
      </c>
      <c r="D110" s="69">
        <f t="shared" si="25"/>
        <v>100</v>
      </c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>
        <v>100</v>
      </c>
      <c r="P110" s="19"/>
      <c r="Q110" s="19"/>
      <c r="R110" s="19"/>
      <c r="S110" s="19"/>
    </row>
    <row r="111" spans="1:19" hidden="1">
      <c r="A111" s="15">
        <f>SUBTOTAL(103,$C$16:C111)</f>
        <v>33</v>
      </c>
      <c r="B111" s="16" t="s">
        <v>110</v>
      </c>
      <c r="C111" s="17" t="s">
        <v>4</v>
      </c>
      <c r="D111" s="69">
        <f t="shared" si="25"/>
        <v>0</v>
      </c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9">
        <v>60</v>
      </c>
      <c r="Q111" s="19">
        <f t="shared" si="26"/>
        <v>0</v>
      </c>
      <c r="R111" s="19"/>
      <c r="S111" s="19"/>
    </row>
    <row r="112" spans="1:19" hidden="1">
      <c r="A112" s="20">
        <f>SUBTOTAL(103,$C$16:C112)</f>
        <v>33</v>
      </c>
      <c r="B112" s="26" t="s">
        <v>14</v>
      </c>
      <c r="C112" s="10" t="s">
        <v>0</v>
      </c>
      <c r="D112" s="69">
        <f t="shared" si="25"/>
        <v>0</v>
      </c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24">
        <v>150</v>
      </c>
      <c r="Q112" s="24">
        <f t="shared" si="26"/>
        <v>0</v>
      </c>
      <c r="R112" s="24"/>
      <c r="S112" s="24"/>
    </row>
    <row r="113" spans="1:19">
      <c r="A113" s="27"/>
      <c r="B113" s="28"/>
      <c r="C113" s="29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1" t="s">
        <v>17</v>
      </c>
      <c r="Q113" s="32">
        <f>SUM(Q104:Q112)</f>
        <v>0</v>
      </c>
      <c r="R113" s="33"/>
      <c r="S113" s="34">
        <f>SUM(S104:S112)</f>
        <v>0</v>
      </c>
    </row>
    <row r="114" spans="1:19">
      <c r="A114" s="70" t="s">
        <v>37</v>
      </c>
      <c r="B114" s="71"/>
      <c r="C114" s="72"/>
      <c r="D114" s="105" t="s">
        <v>41</v>
      </c>
      <c r="E114" s="106">
        <v>7</v>
      </c>
      <c r="F114" s="106">
        <v>8</v>
      </c>
      <c r="G114" s="106">
        <v>9</v>
      </c>
      <c r="H114" s="106">
        <v>10</v>
      </c>
      <c r="I114" s="106">
        <v>11</v>
      </c>
      <c r="J114" s="106">
        <v>12</v>
      </c>
      <c r="K114" s="106">
        <v>13</v>
      </c>
      <c r="L114" s="106">
        <v>14</v>
      </c>
      <c r="M114" s="106">
        <v>15</v>
      </c>
      <c r="N114" s="106">
        <v>16</v>
      </c>
      <c r="O114" s="106" t="s">
        <v>71</v>
      </c>
      <c r="P114" s="77"/>
      <c r="Q114" s="78"/>
      <c r="R114" s="78"/>
      <c r="S114" s="79"/>
    </row>
    <row r="115" spans="1:19" hidden="1">
      <c r="A115" s="15">
        <f>SUBTOTAL(103,$C$16:C115)</f>
        <v>33</v>
      </c>
      <c r="B115" s="16" t="s">
        <v>105</v>
      </c>
      <c r="C115" s="17" t="s">
        <v>11</v>
      </c>
      <c r="D115" s="69">
        <f t="shared" ref="D115:D126" si="29">SUM(E115:O115)</f>
        <v>0</v>
      </c>
      <c r="E115" s="23"/>
      <c r="F115" s="23"/>
      <c r="G115" s="18"/>
      <c r="H115" s="18"/>
      <c r="I115" s="18"/>
      <c r="J115" s="18"/>
      <c r="K115" s="23"/>
      <c r="L115" s="18"/>
      <c r="M115" s="23"/>
      <c r="N115" s="23"/>
      <c r="O115" s="23"/>
      <c r="P115" s="19">
        <v>60</v>
      </c>
      <c r="Q115" s="24">
        <f>D115*P115</f>
        <v>0</v>
      </c>
      <c r="R115" s="19"/>
      <c r="S115" s="19"/>
    </row>
    <row r="116" spans="1:19" hidden="1">
      <c r="A116" s="15">
        <f>SUBTOTAL(103,$C$16:C116)</f>
        <v>33</v>
      </c>
      <c r="B116" s="16" t="s">
        <v>39</v>
      </c>
      <c r="C116" s="17" t="s">
        <v>40</v>
      </c>
      <c r="D116" s="69">
        <f t="shared" si="29"/>
        <v>0</v>
      </c>
      <c r="E116" s="23"/>
      <c r="F116" s="23"/>
      <c r="G116" s="23"/>
      <c r="H116" s="23"/>
      <c r="I116" s="23"/>
      <c r="J116" s="18"/>
      <c r="K116" s="23"/>
      <c r="L116" s="18"/>
      <c r="M116" s="23"/>
      <c r="N116" s="23"/>
      <c r="O116" s="23"/>
      <c r="P116" s="19"/>
      <c r="Q116" s="19"/>
      <c r="R116" s="19">
        <v>120</v>
      </c>
      <c r="S116" s="19">
        <f>D116*R116</f>
        <v>0</v>
      </c>
    </row>
    <row r="117" spans="1:19" hidden="1">
      <c r="A117" s="15">
        <f>SUBTOTAL(103,$C$16:C117)</f>
        <v>33</v>
      </c>
      <c r="B117" s="16" t="s">
        <v>92</v>
      </c>
      <c r="C117" s="17" t="s">
        <v>11</v>
      </c>
      <c r="D117" s="69">
        <f t="shared" si="29"/>
        <v>0</v>
      </c>
      <c r="E117" s="23"/>
      <c r="F117" s="23"/>
      <c r="G117" s="18"/>
      <c r="H117" s="18"/>
      <c r="I117" s="18"/>
      <c r="J117" s="18"/>
      <c r="K117" s="23"/>
      <c r="L117" s="18"/>
      <c r="M117" s="23"/>
      <c r="N117" s="23"/>
      <c r="O117" s="23"/>
      <c r="P117" s="19">
        <v>180</v>
      </c>
      <c r="Q117" s="24">
        <f>D117*P117</f>
        <v>0</v>
      </c>
      <c r="R117" s="19"/>
      <c r="S117" s="19"/>
    </row>
    <row r="118" spans="1:19" hidden="1">
      <c r="A118" s="15">
        <f>SUBTOTAL(103,$C$16:C118)</f>
        <v>33</v>
      </c>
      <c r="B118" s="16" t="s">
        <v>93</v>
      </c>
      <c r="C118" s="17" t="s">
        <v>11</v>
      </c>
      <c r="D118" s="69">
        <f t="shared" si="29"/>
        <v>0</v>
      </c>
      <c r="E118" s="23"/>
      <c r="F118" s="23"/>
      <c r="G118" s="23"/>
      <c r="H118" s="23"/>
      <c r="I118" s="23"/>
      <c r="J118" s="18"/>
      <c r="K118" s="23"/>
      <c r="L118" s="18"/>
      <c r="M118" s="23"/>
      <c r="N118" s="23"/>
      <c r="O118" s="23"/>
      <c r="P118" s="19"/>
      <c r="Q118" s="19"/>
      <c r="R118" s="19">
        <v>120</v>
      </c>
      <c r="S118" s="19">
        <f>D118*R118</f>
        <v>0</v>
      </c>
    </row>
    <row r="119" spans="1:19" hidden="1">
      <c r="A119" s="15">
        <f>SUBTOTAL(103,$C$16:C119)</f>
        <v>33</v>
      </c>
      <c r="B119" s="16" t="s">
        <v>94</v>
      </c>
      <c r="C119" s="17" t="s">
        <v>44</v>
      </c>
      <c r="D119" s="69">
        <f t="shared" si="29"/>
        <v>0</v>
      </c>
      <c r="E119" s="23"/>
      <c r="F119" s="23"/>
      <c r="G119" s="23"/>
      <c r="H119" s="23"/>
      <c r="I119" s="23"/>
      <c r="J119" s="18"/>
      <c r="K119" s="23"/>
      <c r="L119" s="18"/>
      <c r="M119" s="23"/>
      <c r="N119" s="23"/>
      <c r="O119" s="23"/>
      <c r="P119" s="19"/>
      <c r="Q119" s="19"/>
      <c r="R119" s="19">
        <v>1900</v>
      </c>
      <c r="S119" s="19">
        <f>D119*R119</f>
        <v>0</v>
      </c>
    </row>
    <row r="120" spans="1:19">
      <c r="A120" s="15">
        <f>SUBTOTAL(103,$C$16:C120)</f>
        <v>34</v>
      </c>
      <c r="B120" s="16" t="s">
        <v>91</v>
      </c>
      <c r="C120" s="17" t="s">
        <v>11</v>
      </c>
      <c r="D120" s="69">
        <f t="shared" si="29"/>
        <v>55</v>
      </c>
      <c r="E120" s="23"/>
      <c r="F120" s="23"/>
      <c r="G120" s="18">
        <v>10</v>
      </c>
      <c r="H120" s="18"/>
      <c r="I120" s="18">
        <v>15</v>
      </c>
      <c r="J120" s="18">
        <v>15</v>
      </c>
      <c r="K120" s="18"/>
      <c r="L120" s="18">
        <v>15</v>
      </c>
      <c r="M120" s="23"/>
      <c r="N120" s="23"/>
      <c r="O120" s="23"/>
      <c r="P120" s="19"/>
      <c r="Q120" s="19"/>
      <c r="R120" s="19"/>
      <c r="S120" s="19"/>
    </row>
    <row r="121" spans="1:19">
      <c r="A121" s="15">
        <f>SUBTOTAL(103,$C$16:C121)</f>
        <v>35</v>
      </c>
      <c r="B121" s="16" t="s">
        <v>79</v>
      </c>
      <c r="C121" s="17" t="s">
        <v>44</v>
      </c>
      <c r="D121" s="69">
        <f t="shared" si="29"/>
        <v>29</v>
      </c>
      <c r="E121" s="23"/>
      <c r="F121" s="23"/>
      <c r="G121" s="23">
        <v>5</v>
      </c>
      <c r="H121" s="23"/>
      <c r="I121" s="23">
        <v>8</v>
      </c>
      <c r="J121" s="23">
        <v>8</v>
      </c>
      <c r="K121" s="23"/>
      <c r="L121" s="23">
        <v>8</v>
      </c>
      <c r="M121" s="23"/>
      <c r="N121" s="23"/>
      <c r="O121" s="23"/>
      <c r="P121" s="19"/>
      <c r="Q121" s="19"/>
      <c r="R121" s="19"/>
      <c r="S121" s="19"/>
    </row>
    <row r="122" spans="1:19">
      <c r="A122" s="15">
        <f>SUBTOTAL(103,$C$16:C122)</f>
        <v>36</v>
      </c>
      <c r="B122" s="16" t="s">
        <v>80</v>
      </c>
      <c r="C122" s="17" t="s">
        <v>44</v>
      </c>
      <c r="D122" s="69">
        <f t="shared" si="29"/>
        <v>66</v>
      </c>
      <c r="E122" s="23"/>
      <c r="F122" s="23"/>
      <c r="G122" s="23">
        <f>1.2*G120</f>
        <v>12</v>
      </c>
      <c r="H122" s="23"/>
      <c r="I122" s="23">
        <f>1.2*I120</f>
        <v>18</v>
      </c>
      <c r="J122" s="23">
        <f>1.2*J120</f>
        <v>18</v>
      </c>
      <c r="K122" s="23"/>
      <c r="L122" s="23">
        <f>1.2*L120</f>
        <v>18</v>
      </c>
      <c r="M122" s="23"/>
      <c r="N122" s="23"/>
      <c r="O122" s="23"/>
      <c r="P122" s="19"/>
      <c r="Q122" s="19"/>
      <c r="R122" s="19"/>
      <c r="S122" s="19"/>
    </row>
    <row r="123" spans="1:19">
      <c r="A123" s="15">
        <f>SUBTOTAL(103,$C$16:C123)</f>
        <v>37</v>
      </c>
      <c r="B123" s="16" t="s">
        <v>106</v>
      </c>
      <c r="C123" s="17" t="s">
        <v>11</v>
      </c>
      <c r="D123" s="69">
        <f t="shared" si="29"/>
        <v>190</v>
      </c>
      <c r="E123" s="23"/>
      <c r="F123" s="23"/>
      <c r="G123" s="18">
        <v>40</v>
      </c>
      <c r="H123" s="18"/>
      <c r="I123" s="18">
        <v>45</v>
      </c>
      <c r="J123" s="18">
        <v>45</v>
      </c>
      <c r="K123" s="23"/>
      <c r="L123" s="18">
        <v>60</v>
      </c>
      <c r="M123" s="23"/>
      <c r="N123" s="23"/>
      <c r="O123" s="23"/>
      <c r="P123" s="19"/>
      <c r="Q123" s="24"/>
      <c r="R123" s="19"/>
      <c r="S123" s="19"/>
    </row>
    <row r="124" spans="1:19">
      <c r="A124" s="15">
        <f>SUBTOTAL(103,$C$16:C124)</f>
        <v>38</v>
      </c>
      <c r="B124" s="16" t="s">
        <v>39</v>
      </c>
      <c r="C124" s="17" t="s">
        <v>40</v>
      </c>
      <c r="D124" s="69">
        <f t="shared" si="29"/>
        <v>28.5</v>
      </c>
      <c r="E124" s="23"/>
      <c r="F124" s="23"/>
      <c r="G124" s="23">
        <f>0.15*G123</f>
        <v>6</v>
      </c>
      <c r="H124" s="23"/>
      <c r="I124" s="23">
        <f>0.15*I123</f>
        <v>6.75</v>
      </c>
      <c r="J124" s="23">
        <f>0.15*J123</f>
        <v>6.75</v>
      </c>
      <c r="K124" s="23"/>
      <c r="L124" s="23">
        <f>0.15*L123</f>
        <v>9</v>
      </c>
      <c r="M124" s="23"/>
      <c r="N124" s="23"/>
      <c r="O124" s="23"/>
      <c r="P124" s="19"/>
      <c r="Q124" s="19"/>
      <c r="R124" s="19"/>
      <c r="S124" s="19"/>
    </row>
    <row r="125" spans="1:19">
      <c r="A125" s="15">
        <f>SUBTOTAL(103,$C$16:C125)</f>
        <v>39</v>
      </c>
      <c r="B125" s="16" t="s">
        <v>77</v>
      </c>
      <c r="C125" s="17" t="s">
        <v>11</v>
      </c>
      <c r="D125" s="69">
        <f t="shared" si="29"/>
        <v>190</v>
      </c>
      <c r="E125" s="23"/>
      <c r="F125" s="23"/>
      <c r="G125" s="23">
        <f>G123</f>
        <v>40</v>
      </c>
      <c r="H125" s="23"/>
      <c r="I125" s="23">
        <f>I123</f>
        <v>45</v>
      </c>
      <c r="J125" s="23">
        <f>J123</f>
        <v>45</v>
      </c>
      <c r="K125" s="23"/>
      <c r="L125" s="23">
        <f>L123</f>
        <v>60</v>
      </c>
      <c r="M125" s="23"/>
      <c r="N125" s="23"/>
      <c r="O125" s="23"/>
      <c r="P125" s="19"/>
      <c r="Q125" s="24"/>
      <c r="R125" s="19"/>
      <c r="S125" s="19"/>
    </row>
    <row r="126" spans="1:19">
      <c r="A126" s="15">
        <f>SUBTOTAL(103,$C$16:C126)</f>
        <v>40</v>
      </c>
      <c r="B126" s="16" t="s">
        <v>78</v>
      </c>
      <c r="C126" s="17" t="s">
        <v>40</v>
      </c>
      <c r="D126" s="69">
        <f t="shared" si="29"/>
        <v>57</v>
      </c>
      <c r="E126" s="23"/>
      <c r="F126" s="23"/>
      <c r="G126" s="23">
        <f>0.3*G125</f>
        <v>12</v>
      </c>
      <c r="H126" s="23"/>
      <c r="I126" s="23">
        <f>0.3*I125</f>
        <v>13.5</v>
      </c>
      <c r="J126" s="23">
        <f>0.3*J125</f>
        <v>13.5</v>
      </c>
      <c r="K126" s="23"/>
      <c r="L126" s="23">
        <f>0.3*L125</f>
        <v>18</v>
      </c>
      <c r="M126" s="23"/>
      <c r="N126" s="23"/>
      <c r="O126" s="23"/>
      <c r="P126" s="19"/>
      <c r="Q126" s="19"/>
      <c r="R126" s="19"/>
      <c r="S126" s="19"/>
    </row>
    <row r="127" spans="1:19">
      <c r="A127" s="27"/>
      <c r="B127" s="28"/>
      <c r="C127" s="29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1" t="s">
        <v>17</v>
      </c>
      <c r="Q127" s="32">
        <f>SUM(Q115:Q126)</f>
        <v>0</v>
      </c>
      <c r="R127" s="33"/>
      <c r="S127" s="34">
        <f>SUM(S115:S126)</f>
        <v>0</v>
      </c>
    </row>
    <row r="128" spans="1:19">
      <c r="A128" s="70" t="s">
        <v>38</v>
      </c>
      <c r="B128" s="71"/>
      <c r="C128" s="72"/>
      <c r="D128" s="105" t="s">
        <v>41</v>
      </c>
      <c r="E128" s="106">
        <v>7</v>
      </c>
      <c r="F128" s="106">
        <v>8</v>
      </c>
      <c r="G128" s="106">
        <v>9</v>
      </c>
      <c r="H128" s="106">
        <v>10</v>
      </c>
      <c r="I128" s="106">
        <v>11</v>
      </c>
      <c r="J128" s="106">
        <v>12</v>
      </c>
      <c r="K128" s="106">
        <v>13</v>
      </c>
      <c r="L128" s="106">
        <v>14</v>
      </c>
      <c r="M128" s="106">
        <v>15</v>
      </c>
      <c r="N128" s="106">
        <v>16</v>
      </c>
      <c r="O128" s="106" t="s">
        <v>71</v>
      </c>
      <c r="P128" s="77"/>
      <c r="Q128" s="78"/>
      <c r="R128" s="78"/>
      <c r="S128" s="79"/>
    </row>
    <row r="129" spans="1:19" hidden="1">
      <c r="A129" s="15">
        <f>SUBTOTAL(103,$C$16:C129)</f>
        <v>40</v>
      </c>
      <c r="B129" s="16" t="s">
        <v>111</v>
      </c>
      <c r="C129" s="17" t="s">
        <v>11</v>
      </c>
      <c r="D129" s="69">
        <f t="shared" ref="D129:D148" si="30">SUM(E129:O129)</f>
        <v>0</v>
      </c>
      <c r="E129" s="23"/>
      <c r="F129" s="23"/>
      <c r="G129" s="23"/>
      <c r="H129" s="23"/>
      <c r="I129" s="23"/>
      <c r="J129" s="18"/>
      <c r="K129" s="18"/>
      <c r="L129" s="18"/>
      <c r="M129" s="23"/>
      <c r="N129" s="23"/>
      <c r="O129" s="23"/>
      <c r="P129" s="19">
        <v>600</v>
      </c>
      <c r="Q129" s="19">
        <f>D129*P129</f>
        <v>0</v>
      </c>
      <c r="R129" s="19"/>
      <c r="S129" s="19"/>
    </row>
    <row r="130" spans="1:19" hidden="1">
      <c r="A130" s="15">
        <f>SUBTOTAL(103,$C$16:C130)</f>
        <v>40</v>
      </c>
      <c r="B130" s="16" t="s">
        <v>39</v>
      </c>
      <c r="C130" s="17" t="s">
        <v>40</v>
      </c>
      <c r="D130" s="69">
        <f t="shared" si="30"/>
        <v>0</v>
      </c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19"/>
      <c r="Q130" s="19"/>
      <c r="R130" s="19">
        <v>120</v>
      </c>
      <c r="S130" s="19">
        <f>D130*R130</f>
        <v>0</v>
      </c>
    </row>
    <row r="131" spans="1:19" hidden="1">
      <c r="A131" s="15">
        <f>SUBTOTAL(103,$C$16:C131)</f>
        <v>40</v>
      </c>
      <c r="B131" s="16" t="s">
        <v>114</v>
      </c>
      <c r="C131" s="17" t="s">
        <v>11</v>
      </c>
      <c r="D131" s="69">
        <f t="shared" si="30"/>
        <v>0</v>
      </c>
      <c r="E131" s="23"/>
      <c r="F131" s="23"/>
      <c r="G131" s="23"/>
      <c r="H131" s="23"/>
      <c r="I131" s="23"/>
      <c r="J131" s="18"/>
      <c r="K131" s="18"/>
      <c r="L131" s="18"/>
      <c r="M131" s="23"/>
      <c r="N131" s="23"/>
      <c r="O131" s="18"/>
      <c r="P131" s="19"/>
      <c r="Q131" s="19"/>
      <c r="R131" s="19">
        <v>1400</v>
      </c>
      <c r="S131" s="19">
        <f>D131*R131</f>
        <v>0</v>
      </c>
    </row>
    <row r="132" spans="1:19" hidden="1">
      <c r="A132" s="15">
        <f>SUBTOTAL(103,$C$16:C132)</f>
        <v>40</v>
      </c>
      <c r="B132" s="16" t="s">
        <v>112</v>
      </c>
      <c r="C132" s="17" t="s">
        <v>11</v>
      </c>
      <c r="D132" s="69">
        <f t="shared" ref="D132" si="31">SUM(E132:O132)</f>
        <v>0</v>
      </c>
      <c r="E132" s="23"/>
      <c r="F132" s="23"/>
      <c r="G132" s="23"/>
      <c r="H132" s="23"/>
      <c r="I132" s="23"/>
      <c r="J132" s="18"/>
      <c r="K132" s="18"/>
      <c r="L132" s="18"/>
      <c r="M132" s="23"/>
      <c r="N132" s="23"/>
      <c r="O132" s="18"/>
      <c r="P132" s="19"/>
      <c r="Q132" s="19"/>
      <c r="R132" s="19">
        <v>4500</v>
      </c>
      <c r="S132" s="19">
        <f>D132*R132</f>
        <v>0</v>
      </c>
    </row>
    <row r="133" spans="1:19" hidden="1">
      <c r="A133" s="15">
        <f>SUBTOTAL(103,$C$16:C133)</f>
        <v>40</v>
      </c>
      <c r="B133" s="16" t="s">
        <v>47</v>
      </c>
      <c r="C133" s="17" t="s">
        <v>44</v>
      </c>
      <c r="D133" s="69">
        <f t="shared" si="30"/>
        <v>0</v>
      </c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19"/>
      <c r="Q133" s="19"/>
      <c r="R133" s="19">
        <v>800</v>
      </c>
      <c r="S133" s="19">
        <f>D133*R133</f>
        <v>0</v>
      </c>
    </row>
    <row r="134" spans="1:19" hidden="1">
      <c r="A134" s="15">
        <f>SUBTOTAL(103,$C$16:C134)</f>
        <v>40</v>
      </c>
      <c r="B134" s="16" t="s">
        <v>118</v>
      </c>
      <c r="C134" s="17" t="s">
        <v>11</v>
      </c>
      <c r="D134" s="69">
        <f t="shared" ref="D134:D135" si="32">SUM(E134:O134)</f>
        <v>0</v>
      </c>
      <c r="E134" s="23"/>
      <c r="F134" s="23"/>
      <c r="G134" s="23"/>
      <c r="H134" s="23"/>
      <c r="I134" s="23"/>
      <c r="J134" s="18"/>
      <c r="K134" s="18"/>
      <c r="L134" s="18"/>
      <c r="M134" s="23"/>
      <c r="N134" s="23"/>
      <c r="O134" s="23"/>
      <c r="P134" s="19">
        <v>800</v>
      </c>
      <c r="Q134" s="19">
        <f>D134*P134</f>
        <v>0</v>
      </c>
      <c r="R134" s="19"/>
      <c r="S134" s="19"/>
    </row>
    <row r="135" spans="1:19" hidden="1">
      <c r="A135" s="15">
        <f>SUBTOTAL(103,$C$16:C135)</f>
        <v>40</v>
      </c>
      <c r="B135" s="16" t="s">
        <v>119</v>
      </c>
      <c r="C135" s="17" t="s">
        <v>11</v>
      </c>
      <c r="D135" s="69">
        <f t="shared" si="32"/>
        <v>0</v>
      </c>
      <c r="E135" s="23"/>
      <c r="F135" s="23"/>
      <c r="G135" s="23"/>
      <c r="H135" s="23"/>
      <c r="I135" s="23"/>
      <c r="J135" s="18"/>
      <c r="K135" s="18"/>
      <c r="L135" s="18"/>
      <c r="M135" s="23"/>
      <c r="N135" s="23"/>
      <c r="O135" s="18"/>
      <c r="P135" s="19"/>
      <c r="Q135" s="19"/>
      <c r="R135" s="19">
        <v>1200</v>
      </c>
      <c r="S135" s="19">
        <f>D135*R135</f>
        <v>0</v>
      </c>
    </row>
    <row r="136" spans="1:19" hidden="1">
      <c r="A136" s="15">
        <f>SUBTOTAL(103,$C$16:C136)</f>
        <v>40</v>
      </c>
      <c r="B136" s="16" t="s">
        <v>120</v>
      </c>
      <c r="C136" s="17" t="s">
        <v>11</v>
      </c>
      <c r="D136" s="69">
        <f t="shared" ref="D136" si="33">SUM(E136:O136)</f>
        <v>0</v>
      </c>
      <c r="E136" s="23"/>
      <c r="F136" s="23"/>
      <c r="G136" s="23"/>
      <c r="H136" s="23"/>
      <c r="I136" s="23"/>
      <c r="J136" s="18"/>
      <c r="K136" s="18"/>
      <c r="L136" s="18"/>
      <c r="M136" s="23"/>
      <c r="N136" s="23"/>
      <c r="O136" s="18"/>
      <c r="P136" s="19"/>
      <c r="Q136" s="19"/>
      <c r="R136" s="19">
        <v>100</v>
      </c>
      <c r="S136" s="19">
        <f>D136*R136</f>
        <v>0</v>
      </c>
    </row>
    <row r="137" spans="1:19" hidden="1">
      <c r="A137" s="15">
        <f>SUBTOTAL(103,$C$16:C137)</f>
        <v>40</v>
      </c>
      <c r="B137" s="16" t="s">
        <v>48</v>
      </c>
      <c r="C137" s="17" t="s">
        <v>4</v>
      </c>
      <c r="D137" s="69">
        <f t="shared" si="30"/>
        <v>0</v>
      </c>
      <c r="E137" s="23"/>
      <c r="F137" s="23"/>
      <c r="G137" s="23"/>
      <c r="H137" s="23"/>
      <c r="I137" s="23"/>
      <c r="J137" s="18"/>
      <c r="K137" s="18"/>
      <c r="L137" s="18"/>
      <c r="M137" s="23"/>
      <c r="N137" s="23"/>
      <c r="O137" s="23"/>
      <c r="P137" s="19">
        <v>200</v>
      </c>
      <c r="Q137" s="19">
        <f>D137*P137</f>
        <v>0</v>
      </c>
      <c r="R137" s="19"/>
      <c r="S137" s="19"/>
    </row>
    <row r="138" spans="1:19" hidden="1">
      <c r="A138" s="15">
        <f>SUBTOTAL(103,$C$16:C138)</f>
        <v>40</v>
      </c>
      <c r="B138" s="16" t="s">
        <v>49</v>
      </c>
      <c r="C138" s="17" t="s">
        <v>4</v>
      </c>
      <c r="D138" s="69">
        <f t="shared" si="30"/>
        <v>0</v>
      </c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19"/>
      <c r="Q138" s="19"/>
      <c r="R138" s="19">
        <v>200</v>
      </c>
      <c r="S138" s="19">
        <f>D138*R138</f>
        <v>0</v>
      </c>
    </row>
    <row r="139" spans="1:19" hidden="1">
      <c r="A139" s="15">
        <f>SUBTOTAL(103,$C$16:C139)</f>
        <v>40</v>
      </c>
      <c r="B139" s="16" t="s">
        <v>50</v>
      </c>
      <c r="C139" s="17" t="s">
        <v>0</v>
      </c>
      <c r="D139" s="69">
        <f t="shared" si="30"/>
        <v>0</v>
      </c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19"/>
      <c r="Q139" s="19"/>
      <c r="R139" s="19">
        <v>50</v>
      </c>
      <c r="S139" s="19">
        <f>D139*R139</f>
        <v>0</v>
      </c>
    </row>
    <row r="140" spans="1:19" ht="26.4" hidden="1">
      <c r="A140" s="15">
        <f>SUBTOTAL(103,$C$16:C140)</f>
        <v>40</v>
      </c>
      <c r="B140" s="16" t="s">
        <v>88</v>
      </c>
      <c r="C140" s="17" t="s">
        <v>11</v>
      </c>
      <c r="D140" s="69">
        <f t="shared" si="30"/>
        <v>0</v>
      </c>
      <c r="E140" s="23"/>
      <c r="F140" s="23"/>
      <c r="G140" s="18"/>
      <c r="H140" s="18"/>
      <c r="I140" s="23"/>
      <c r="J140" s="18"/>
      <c r="K140" s="18"/>
      <c r="L140" s="18"/>
      <c r="M140" s="23"/>
      <c r="N140" s="23"/>
      <c r="O140" s="23"/>
      <c r="P140" s="19">
        <v>1800</v>
      </c>
      <c r="Q140" s="24">
        <f>D140*P140</f>
        <v>0</v>
      </c>
      <c r="R140" s="19"/>
      <c r="S140" s="19"/>
    </row>
    <row r="141" spans="1:19" hidden="1">
      <c r="A141" s="15">
        <f>SUBTOTAL(103,$C$16:C141)</f>
        <v>40</v>
      </c>
      <c r="B141" s="16" t="s">
        <v>39</v>
      </c>
      <c r="C141" s="17" t="s">
        <v>40</v>
      </c>
      <c r="D141" s="69">
        <f t="shared" si="30"/>
        <v>0</v>
      </c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19"/>
      <c r="Q141" s="19"/>
      <c r="R141" s="19">
        <v>120</v>
      </c>
      <c r="S141" s="19">
        <f>D141*R141</f>
        <v>0</v>
      </c>
    </row>
    <row r="142" spans="1:19" hidden="1">
      <c r="A142" s="15">
        <f>SUBTOTAL(103,$C$16:C142)</f>
        <v>40</v>
      </c>
      <c r="B142" s="16" t="s">
        <v>42</v>
      </c>
      <c r="C142" s="17" t="s">
        <v>11</v>
      </c>
      <c r="D142" s="69">
        <f t="shared" si="30"/>
        <v>0</v>
      </c>
      <c r="E142" s="23"/>
      <c r="F142" s="23"/>
      <c r="G142" s="18"/>
      <c r="H142" s="18"/>
      <c r="I142" s="23"/>
      <c r="J142" s="18"/>
      <c r="K142" s="18"/>
      <c r="L142" s="18"/>
      <c r="M142" s="23"/>
      <c r="N142" s="23"/>
      <c r="O142" s="18"/>
      <c r="P142" s="19"/>
      <c r="Q142" s="19"/>
      <c r="R142" s="19">
        <v>1200</v>
      </c>
      <c r="S142" s="19">
        <f>D142*R142</f>
        <v>0</v>
      </c>
    </row>
    <row r="143" spans="1:19" hidden="1">
      <c r="A143" s="15">
        <f>SUBTOTAL(103,$C$16:C143)</f>
        <v>40</v>
      </c>
      <c r="B143" s="16" t="s">
        <v>43</v>
      </c>
      <c r="C143" s="17" t="s">
        <v>44</v>
      </c>
      <c r="D143" s="69">
        <f t="shared" si="30"/>
        <v>0</v>
      </c>
      <c r="E143" s="23"/>
      <c r="F143" s="23"/>
      <c r="G143" s="18"/>
      <c r="H143" s="18"/>
      <c r="I143" s="23"/>
      <c r="J143" s="18"/>
      <c r="K143" s="18"/>
      <c r="L143" s="18"/>
      <c r="M143" s="23"/>
      <c r="N143" s="23"/>
      <c r="O143" s="18"/>
      <c r="P143" s="19"/>
      <c r="Q143" s="19"/>
      <c r="R143" s="19">
        <v>30</v>
      </c>
      <c r="S143" s="19">
        <f>D143*R143</f>
        <v>0</v>
      </c>
    </row>
    <row r="144" spans="1:19" hidden="1">
      <c r="A144" s="15">
        <f>SUBTOTAL(103,$C$16:C144)</f>
        <v>40</v>
      </c>
      <c r="B144" s="16" t="s">
        <v>45</v>
      </c>
      <c r="C144" s="17" t="s">
        <v>0</v>
      </c>
      <c r="D144" s="69">
        <f t="shared" si="30"/>
        <v>0</v>
      </c>
      <c r="E144" s="23"/>
      <c r="F144" s="23"/>
      <c r="G144" s="18"/>
      <c r="H144" s="18"/>
      <c r="I144" s="23"/>
      <c r="J144" s="18"/>
      <c r="K144" s="18"/>
      <c r="L144" s="18"/>
      <c r="M144" s="23"/>
      <c r="N144" s="23"/>
      <c r="O144" s="18"/>
      <c r="P144" s="19"/>
      <c r="Q144" s="19"/>
      <c r="R144" s="19">
        <v>0.5</v>
      </c>
      <c r="S144" s="19">
        <f>D144*R144</f>
        <v>0</v>
      </c>
    </row>
    <row r="145" spans="1:19" hidden="1">
      <c r="A145" s="15">
        <f>SUBTOTAL(103,$C$16:C145)</f>
        <v>40</v>
      </c>
      <c r="B145" s="16" t="s">
        <v>46</v>
      </c>
      <c r="C145" s="17" t="s">
        <v>44</v>
      </c>
      <c r="D145" s="69">
        <f t="shared" si="30"/>
        <v>0</v>
      </c>
      <c r="E145" s="23"/>
      <c r="F145" s="23"/>
      <c r="G145" s="18"/>
      <c r="H145" s="18"/>
      <c r="I145" s="23"/>
      <c r="J145" s="18"/>
      <c r="K145" s="18"/>
      <c r="L145" s="18"/>
      <c r="M145" s="23"/>
      <c r="N145" s="23"/>
      <c r="O145" s="18"/>
      <c r="P145" s="19"/>
      <c r="Q145" s="19"/>
      <c r="R145" s="19">
        <v>200</v>
      </c>
      <c r="S145" s="19">
        <f>D145*R145</f>
        <v>0</v>
      </c>
    </row>
    <row r="146" spans="1:19" hidden="1">
      <c r="A146" s="15">
        <f>SUBTOTAL(103,$C$16:C146)</f>
        <v>40</v>
      </c>
      <c r="B146" s="16" t="s">
        <v>51</v>
      </c>
      <c r="C146" s="17" t="s">
        <v>4</v>
      </c>
      <c r="D146" s="69">
        <f t="shared" si="30"/>
        <v>0</v>
      </c>
      <c r="E146" s="23"/>
      <c r="F146" s="23"/>
      <c r="G146" s="18"/>
      <c r="H146" s="18"/>
      <c r="I146" s="23"/>
      <c r="J146" s="18"/>
      <c r="K146" s="18"/>
      <c r="L146" s="18"/>
      <c r="M146" s="23"/>
      <c r="N146" s="23"/>
      <c r="O146" s="23"/>
      <c r="P146" s="19">
        <v>400</v>
      </c>
      <c r="Q146" s="24">
        <f>D146*P146</f>
        <v>0</v>
      </c>
      <c r="R146" s="19"/>
      <c r="S146" s="19"/>
    </row>
    <row r="147" spans="1:19" hidden="1">
      <c r="A147" s="15">
        <f>SUBTOTAL(103,$C$16:C147)</f>
        <v>40</v>
      </c>
      <c r="B147" s="16" t="s">
        <v>42</v>
      </c>
      <c r="C147" s="17" t="s">
        <v>11</v>
      </c>
      <c r="D147" s="69">
        <f t="shared" si="30"/>
        <v>0</v>
      </c>
      <c r="E147" s="23"/>
      <c r="F147" s="23"/>
      <c r="G147" s="23"/>
      <c r="H147" s="23"/>
      <c r="I147" s="23"/>
      <c r="J147" s="18"/>
      <c r="K147" s="23"/>
      <c r="L147" s="18"/>
      <c r="M147" s="23"/>
      <c r="N147" s="23"/>
      <c r="O147" s="18"/>
      <c r="P147" s="19"/>
      <c r="Q147" s="19"/>
      <c r="R147" s="19">
        <v>1200</v>
      </c>
      <c r="S147" s="19">
        <f>D147*R147</f>
        <v>0</v>
      </c>
    </row>
    <row r="148" spans="1:19" hidden="1">
      <c r="A148" s="15">
        <f>SUBTOTAL(103,$C$16:C148)</f>
        <v>40</v>
      </c>
      <c r="B148" s="16" t="s">
        <v>52</v>
      </c>
      <c r="C148" s="17" t="s">
        <v>0</v>
      </c>
      <c r="D148" s="69">
        <f t="shared" si="30"/>
        <v>0</v>
      </c>
      <c r="E148" s="23"/>
      <c r="F148" s="23"/>
      <c r="G148" s="23"/>
      <c r="H148" s="23"/>
      <c r="I148" s="23"/>
      <c r="J148" s="18"/>
      <c r="K148" s="23"/>
      <c r="L148" s="18"/>
      <c r="M148" s="23"/>
      <c r="N148" s="23"/>
      <c r="O148" s="18"/>
      <c r="P148" s="19"/>
      <c r="Q148" s="19"/>
      <c r="R148" s="19">
        <v>600</v>
      </c>
      <c r="S148" s="19">
        <f>D148*R148</f>
        <v>0</v>
      </c>
    </row>
    <row r="149" spans="1:19">
      <c r="A149" s="27"/>
      <c r="B149" s="28"/>
      <c r="C149" s="29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1" t="s">
        <v>17</v>
      </c>
      <c r="Q149" s="32">
        <f>SUM(Q129:Q148)</f>
        <v>0</v>
      </c>
      <c r="R149" s="33"/>
      <c r="S149" s="34">
        <f>SUM(S129:S148)</f>
        <v>0</v>
      </c>
    </row>
    <row r="150" spans="1:19">
      <c r="A150" s="70" t="s">
        <v>69</v>
      </c>
      <c r="B150" s="71"/>
      <c r="C150" s="72"/>
      <c r="D150" s="105" t="s">
        <v>41</v>
      </c>
      <c r="E150" s="106">
        <v>7</v>
      </c>
      <c r="F150" s="106">
        <v>8</v>
      </c>
      <c r="G150" s="106">
        <v>9</v>
      </c>
      <c r="H150" s="106">
        <v>10</v>
      </c>
      <c r="I150" s="106">
        <v>11</v>
      </c>
      <c r="J150" s="106">
        <v>12</v>
      </c>
      <c r="K150" s="106">
        <v>13</v>
      </c>
      <c r="L150" s="106">
        <v>14</v>
      </c>
      <c r="M150" s="106">
        <v>15</v>
      </c>
      <c r="N150" s="106">
        <v>16</v>
      </c>
      <c r="O150" s="106" t="s">
        <v>71</v>
      </c>
      <c r="P150" s="77"/>
      <c r="Q150" s="78"/>
      <c r="R150" s="78"/>
      <c r="S150" s="79"/>
    </row>
    <row r="151" spans="1:19" hidden="1">
      <c r="A151" s="15">
        <f>SUBTOTAL(103,$C$16:C151)</f>
        <v>40</v>
      </c>
      <c r="B151" s="16" t="s">
        <v>84</v>
      </c>
      <c r="C151" s="17" t="s">
        <v>11</v>
      </c>
      <c r="D151" s="69">
        <f>SUM(E151:O151)</f>
        <v>0</v>
      </c>
      <c r="E151" s="23"/>
      <c r="F151" s="23"/>
      <c r="G151" s="18"/>
      <c r="H151" s="23"/>
      <c r="I151" s="18"/>
      <c r="J151" s="23"/>
      <c r="K151" s="23"/>
      <c r="L151" s="18"/>
      <c r="M151" s="23"/>
      <c r="N151" s="18"/>
      <c r="O151" s="23"/>
      <c r="P151" s="19">
        <v>400</v>
      </c>
      <c r="Q151" s="19">
        <f>D151*P151</f>
        <v>0</v>
      </c>
      <c r="R151" s="19"/>
      <c r="S151" s="19"/>
    </row>
    <row r="152" spans="1:19" hidden="1">
      <c r="A152" s="15">
        <f>SUBTOTAL(103,$C$16:C152)</f>
        <v>40</v>
      </c>
      <c r="B152" s="16" t="s">
        <v>85</v>
      </c>
      <c r="C152" s="17" t="s">
        <v>0</v>
      </c>
      <c r="D152" s="69">
        <f>SUM(E152:O152)</f>
        <v>0</v>
      </c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19"/>
      <c r="Q152" s="19"/>
      <c r="R152" s="19">
        <v>250</v>
      </c>
      <c r="S152" s="19">
        <f>D152*R152</f>
        <v>0</v>
      </c>
    </row>
    <row r="153" spans="1:19" ht="26.4" hidden="1">
      <c r="A153" s="15">
        <f>SUBTOTAL(103,$C$16:C153)</f>
        <v>40</v>
      </c>
      <c r="B153" s="16" t="s">
        <v>86</v>
      </c>
      <c r="C153" s="17" t="s">
        <v>11</v>
      </c>
      <c r="D153" s="69">
        <f>SUM(E153:O153)</f>
        <v>0</v>
      </c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19"/>
      <c r="Q153" s="19"/>
      <c r="R153" s="19">
        <v>80</v>
      </c>
      <c r="S153" s="19">
        <f>D153*R153</f>
        <v>0</v>
      </c>
    </row>
    <row r="154" spans="1:19">
      <c r="A154" s="35"/>
      <c r="B154" s="36"/>
      <c r="C154" s="37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9" t="s">
        <v>17</v>
      </c>
      <c r="Q154" s="25">
        <f>SUM(Q151:Q153)</f>
        <v>0</v>
      </c>
      <c r="R154" s="40"/>
      <c r="S154" s="41">
        <f>SUM(S151:S153)</f>
        <v>0</v>
      </c>
    </row>
    <row r="155" spans="1:19">
      <c r="A155" s="70" t="s">
        <v>97</v>
      </c>
      <c r="B155" s="71"/>
      <c r="C155" s="72"/>
      <c r="D155" s="105" t="s">
        <v>41</v>
      </c>
      <c r="E155" s="106">
        <v>7</v>
      </c>
      <c r="F155" s="106">
        <v>8</v>
      </c>
      <c r="G155" s="106">
        <v>9</v>
      </c>
      <c r="H155" s="106">
        <v>10</v>
      </c>
      <c r="I155" s="106">
        <v>11</v>
      </c>
      <c r="J155" s="106">
        <v>12</v>
      </c>
      <c r="K155" s="106">
        <v>13</v>
      </c>
      <c r="L155" s="106">
        <v>14</v>
      </c>
      <c r="M155" s="106">
        <v>15</v>
      </c>
      <c r="N155" s="106">
        <v>16</v>
      </c>
      <c r="O155" s="106" t="s">
        <v>71</v>
      </c>
      <c r="P155" s="77"/>
      <c r="Q155" s="78"/>
      <c r="R155" s="78"/>
      <c r="S155" s="79"/>
    </row>
    <row r="156" spans="1:19">
      <c r="A156" s="15">
        <f>SUBTOTAL(103,$C$16:C156)</f>
        <v>41</v>
      </c>
      <c r="B156" s="16" t="s">
        <v>75</v>
      </c>
      <c r="C156" s="17" t="s">
        <v>4</v>
      </c>
      <c r="D156" s="69">
        <f t="shared" ref="D156:D161" si="34">SUM(E156:O156)</f>
        <v>4.24</v>
      </c>
      <c r="E156" s="23"/>
      <c r="F156" s="23"/>
      <c r="G156" s="23"/>
      <c r="H156" s="23">
        <v>1</v>
      </c>
      <c r="I156" s="23">
        <v>1</v>
      </c>
      <c r="J156" s="18"/>
      <c r="K156" s="18"/>
      <c r="L156" s="18">
        <v>2.2400000000000002</v>
      </c>
      <c r="M156" s="23"/>
      <c r="N156" s="23"/>
      <c r="O156" s="23"/>
      <c r="P156" s="19"/>
      <c r="Q156" s="19"/>
      <c r="R156" s="19"/>
      <c r="S156" s="19"/>
    </row>
    <row r="157" spans="1:19">
      <c r="A157" s="15">
        <f>SUBTOTAL(103,$C$16:C157)</f>
        <v>42</v>
      </c>
      <c r="B157" s="16" t="s">
        <v>76</v>
      </c>
      <c r="C157" s="17" t="s">
        <v>4</v>
      </c>
      <c r="D157" s="69">
        <f t="shared" si="34"/>
        <v>2.2400000000000002</v>
      </c>
      <c r="E157" s="23"/>
      <c r="F157" s="23"/>
      <c r="G157" s="23"/>
      <c r="H157" s="23"/>
      <c r="I157" s="23"/>
      <c r="J157" s="23"/>
      <c r="K157" s="23"/>
      <c r="L157" s="23">
        <f>L156</f>
        <v>2.2400000000000002</v>
      </c>
      <c r="M157" s="23"/>
      <c r="N157" s="23"/>
      <c r="O157" s="23"/>
      <c r="P157" s="19"/>
      <c r="Q157" s="19"/>
      <c r="R157" s="19"/>
      <c r="S157" s="19"/>
    </row>
    <row r="158" spans="1:19">
      <c r="A158" s="15">
        <f>SUBTOTAL(103,$C$16:C158)</f>
        <v>43</v>
      </c>
      <c r="B158" s="16" t="s">
        <v>113</v>
      </c>
      <c r="C158" s="17" t="s">
        <v>4</v>
      </c>
      <c r="D158" s="69">
        <f t="shared" ref="D158" si="35">SUM(E158:O158)</f>
        <v>2</v>
      </c>
      <c r="E158" s="23"/>
      <c r="F158" s="23"/>
      <c r="G158" s="23"/>
      <c r="H158" s="23">
        <f>H156</f>
        <v>1</v>
      </c>
      <c r="I158" s="23">
        <f>I156</f>
        <v>1</v>
      </c>
      <c r="J158" s="23"/>
      <c r="K158" s="23"/>
      <c r="L158" s="23"/>
      <c r="M158" s="23"/>
      <c r="N158" s="23"/>
      <c r="O158" s="23"/>
      <c r="P158" s="19"/>
      <c r="Q158" s="19"/>
      <c r="R158" s="19"/>
      <c r="S158" s="19"/>
    </row>
    <row r="159" spans="1:19">
      <c r="A159" s="15">
        <f>SUBTOTAL(103,$C$16:C159)</f>
        <v>44</v>
      </c>
      <c r="B159" s="16" t="s">
        <v>138</v>
      </c>
      <c r="C159" s="17" t="s">
        <v>0</v>
      </c>
      <c r="D159" s="69">
        <f t="shared" si="34"/>
        <v>6</v>
      </c>
      <c r="E159" s="23"/>
      <c r="F159" s="23"/>
      <c r="G159" s="23"/>
      <c r="H159" s="23"/>
      <c r="I159" s="23"/>
      <c r="J159" s="18"/>
      <c r="K159" s="23"/>
      <c r="L159" s="18"/>
      <c r="M159" s="23"/>
      <c r="N159" s="23"/>
      <c r="O159" s="23">
        <v>6</v>
      </c>
      <c r="P159" s="19"/>
      <c r="Q159" s="24"/>
      <c r="R159" s="19"/>
      <c r="S159" s="19"/>
    </row>
    <row r="160" spans="1:19">
      <c r="A160" s="15">
        <f>SUBTOTAL(103,$C$16:C160)</f>
        <v>45</v>
      </c>
      <c r="B160" s="16" t="s">
        <v>124</v>
      </c>
      <c r="C160" s="17" t="s">
        <v>11</v>
      </c>
      <c r="D160" s="69">
        <f t="shared" si="34"/>
        <v>12.16</v>
      </c>
      <c r="E160" s="23">
        <f>1.6*0.43*2+1.6*0.72</f>
        <v>2.528</v>
      </c>
      <c r="F160" s="23">
        <f>1.6*0.43+1.6*0.68</f>
        <v>1.7760000000000002</v>
      </c>
      <c r="G160" s="23">
        <f>1.6*0.43*2+1.6*0.72</f>
        <v>2.528</v>
      </c>
      <c r="H160" s="23">
        <f>1.6*0.43+1.6*0.68</f>
        <v>1.7760000000000002</v>
      </c>
      <c r="I160" s="23">
        <f>1.6*0.43+1.6*0.68</f>
        <v>1.7760000000000002</v>
      </c>
      <c r="J160" s="18"/>
      <c r="K160" s="23">
        <f>1.6*0.43+1.6*0.68</f>
        <v>1.7760000000000002</v>
      </c>
      <c r="L160" s="18"/>
      <c r="M160" s="23"/>
      <c r="N160" s="23"/>
      <c r="O160" s="23"/>
      <c r="P160" s="19"/>
      <c r="Q160" s="24"/>
      <c r="R160" s="19"/>
      <c r="S160" s="19"/>
    </row>
    <row r="161" spans="1:19">
      <c r="A161" s="15">
        <f>SUBTOTAL(103,$C$16:C161)</f>
        <v>46</v>
      </c>
      <c r="B161" s="16" t="s">
        <v>125</v>
      </c>
      <c r="C161" s="17" t="s">
        <v>11</v>
      </c>
      <c r="D161" s="69">
        <f t="shared" si="34"/>
        <v>12.16</v>
      </c>
      <c r="E161" s="23">
        <f>E160</f>
        <v>2.528</v>
      </c>
      <c r="F161" s="23">
        <f>F160</f>
        <v>1.7760000000000002</v>
      </c>
      <c r="G161" s="23">
        <f>G160</f>
        <v>2.528</v>
      </c>
      <c r="H161" s="23">
        <f>H160</f>
        <v>1.7760000000000002</v>
      </c>
      <c r="I161" s="23">
        <f>I160</f>
        <v>1.7760000000000002</v>
      </c>
      <c r="J161" s="23"/>
      <c r="K161" s="23">
        <f>K160</f>
        <v>1.7760000000000002</v>
      </c>
      <c r="L161" s="23"/>
      <c r="M161" s="23"/>
      <c r="N161" s="23"/>
      <c r="O161" s="23"/>
      <c r="P161" s="19"/>
      <c r="Q161" s="19"/>
      <c r="R161" s="19"/>
      <c r="S161" s="19"/>
    </row>
    <row r="162" spans="1:19">
      <c r="A162" s="35"/>
      <c r="B162" s="36"/>
      <c r="C162" s="37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9" t="s">
        <v>17</v>
      </c>
      <c r="Q162" s="25">
        <f>SUM(Q156:Q161)</f>
        <v>0</v>
      </c>
      <c r="R162" s="40"/>
      <c r="S162" s="41">
        <f>SUM(S156:S161)</f>
        <v>0</v>
      </c>
    </row>
    <row r="163" spans="1:19">
      <c r="A163" s="70" t="s">
        <v>98</v>
      </c>
      <c r="B163" s="71"/>
      <c r="C163" s="72"/>
      <c r="D163" s="105" t="s">
        <v>41</v>
      </c>
      <c r="E163" s="106">
        <v>7</v>
      </c>
      <c r="F163" s="106">
        <v>8</v>
      </c>
      <c r="G163" s="106">
        <v>9</v>
      </c>
      <c r="H163" s="106">
        <v>10</v>
      </c>
      <c r="I163" s="106">
        <v>11</v>
      </c>
      <c r="J163" s="106">
        <v>12</v>
      </c>
      <c r="K163" s="106">
        <v>13</v>
      </c>
      <c r="L163" s="106">
        <v>14</v>
      </c>
      <c r="M163" s="106">
        <v>15</v>
      </c>
      <c r="N163" s="106">
        <v>16</v>
      </c>
      <c r="O163" s="106" t="s">
        <v>71</v>
      </c>
      <c r="P163" s="77"/>
      <c r="Q163" s="78"/>
      <c r="R163" s="78"/>
      <c r="S163" s="79"/>
    </row>
    <row r="164" spans="1:19">
      <c r="A164" s="15">
        <f>SUBTOTAL(103,$C$16:C164)</f>
        <v>47</v>
      </c>
      <c r="B164" s="16" t="s">
        <v>57</v>
      </c>
      <c r="C164" s="17" t="s">
        <v>4</v>
      </c>
      <c r="D164" s="69">
        <f t="shared" ref="D164:D182" si="36">SUM(E164:O164)</f>
        <v>100</v>
      </c>
      <c r="E164" s="23"/>
      <c r="F164" s="23"/>
      <c r="G164" s="18"/>
      <c r="H164" s="23"/>
      <c r="I164" s="23"/>
      <c r="J164" s="18"/>
      <c r="K164" s="18"/>
      <c r="L164" s="18"/>
      <c r="M164" s="23"/>
      <c r="N164" s="23"/>
      <c r="O164" s="23">
        <v>100</v>
      </c>
      <c r="P164" s="19"/>
      <c r="Q164" s="19"/>
      <c r="R164" s="19"/>
      <c r="S164" s="19"/>
    </row>
    <row r="165" spans="1:19" hidden="1">
      <c r="A165" s="15">
        <f>SUBTOTAL(103,$C$16:C165)</f>
        <v>47</v>
      </c>
      <c r="B165" s="16" t="s">
        <v>55</v>
      </c>
      <c r="C165" s="17" t="s">
        <v>4</v>
      </c>
      <c r="D165" s="69">
        <f t="shared" si="36"/>
        <v>0</v>
      </c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19"/>
      <c r="Q165" s="19"/>
      <c r="R165" s="19">
        <v>150</v>
      </c>
      <c r="S165" s="19">
        <f>D165*R165</f>
        <v>0</v>
      </c>
    </row>
    <row r="166" spans="1:19">
      <c r="A166" s="15">
        <f>SUBTOTAL(103,$C$16:C166)</f>
        <v>48</v>
      </c>
      <c r="B166" s="16" t="s">
        <v>58</v>
      </c>
      <c r="C166" s="17" t="s">
        <v>4</v>
      </c>
      <c r="D166" s="69">
        <f t="shared" si="36"/>
        <v>100</v>
      </c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>
        <v>100</v>
      </c>
      <c r="P166" s="19"/>
      <c r="Q166" s="19"/>
      <c r="R166" s="19"/>
      <c r="S166" s="19"/>
    </row>
    <row r="167" spans="1:19">
      <c r="A167" s="15">
        <f>SUBTOTAL(103,$C$16:C167)</f>
        <v>49</v>
      </c>
      <c r="B167" s="16" t="s">
        <v>56</v>
      </c>
      <c r="C167" s="17" t="s">
        <v>4</v>
      </c>
      <c r="D167" s="69">
        <f t="shared" si="36"/>
        <v>90</v>
      </c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>
        <f>O164*0.9</f>
        <v>90</v>
      </c>
      <c r="P167" s="19"/>
      <c r="Q167" s="19"/>
      <c r="R167" s="19"/>
      <c r="S167" s="19"/>
    </row>
    <row r="168" spans="1:19" hidden="1">
      <c r="A168" s="15">
        <f>SUBTOTAL(103,$C$16:C168)</f>
        <v>49</v>
      </c>
      <c r="B168" s="16" t="s">
        <v>128</v>
      </c>
      <c r="C168" s="17" t="s">
        <v>4</v>
      </c>
      <c r="D168" s="69">
        <f t="shared" si="36"/>
        <v>0</v>
      </c>
      <c r="E168" s="23"/>
      <c r="F168" s="23"/>
      <c r="G168" s="18"/>
      <c r="H168" s="23"/>
      <c r="I168" s="23"/>
      <c r="J168" s="18"/>
      <c r="K168" s="18"/>
      <c r="L168" s="18"/>
      <c r="M168" s="23"/>
      <c r="N168" s="23"/>
      <c r="O168" s="18"/>
      <c r="P168" s="19">
        <v>120</v>
      </c>
      <c r="Q168" s="19">
        <f>D168*P168</f>
        <v>0</v>
      </c>
      <c r="R168" s="19"/>
      <c r="S168" s="19"/>
    </row>
    <row r="169" spans="1:19" hidden="1">
      <c r="A169" s="15">
        <f>SUBTOTAL(103,$C$16:C169)</f>
        <v>49</v>
      </c>
      <c r="B169" s="16" t="s">
        <v>129</v>
      </c>
      <c r="C169" s="17" t="s">
        <v>4</v>
      </c>
      <c r="D169" s="69">
        <f t="shared" si="36"/>
        <v>0</v>
      </c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19"/>
      <c r="Q169" s="19"/>
      <c r="R169" s="19">
        <v>60</v>
      </c>
      <c r="S169" s="19">
        <f>D169*R169</f>
        <v>0</v>
      </c>
    </row>
    <row r="170" spans="1:19" hidden="1">
      <c r="A170" s="15">
        <f>SUBTOTAL(103,$C$16:C170)</f>
        <v>49</v>
      </c>
      <c r="B170" s="16" t="s">
        <v>130</v>
      </c>
      <c r="C170" s="17" t="s">
        <v>0</v>
      </c>
      <c r="D170" s="69">
        <f t="shared" si="36"/>
        <v>0</v>
      </c>
      <c r="E170" s="23"/>
      <c r="F170" s="23"/>
      <c r="G170" s="23"/>
      <c r="H170" s="23"/>
      <c r="I170" s="23"/>
      <c r="J170" s="18"/>
      <c r="K170" s="23"/>
      <c r="L170" s="18"/>
      <c r="M170" s="23"/>
      <c r="N170" s="23"/>
      <c r="O170" s="23"/>
      <c r="P170" s="19">
        <v>400</v>
      </c>
      <c r="Q170" s="19">
        <f>D170*P170</f>
        <v>0</v>
      </c>
      <c r="R170" s="19"/>
      <c r="S170" s="19"/>
    </row>
    <row r="171" spans="1:19" hidden="1">
      <c r="A171" s="15">
        <f>SUBTOTAL(103,$C$16:C171)</f>
        <v>49</v>
      </c>
      <c r="B171" s="16" t="s">
        <v>131</v>
      </c>
      <c r="C171" s="17" t="s">
        <v>0</v>
      </c>
      <c r="D171" s="69">
        <f t="shared" si="36"/>
        <v>0</v>
      </c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19"/>
      <c r="Q171" s="19"/>
      <c r="R171" s="19">
        <v>500</v>
      </c>
      <c r="S171" s="19">
        <f>D171*R171</f>
        <v>0</v>
      </c>
    </row>
    <row r="172" spans="1:19" hidden="1">
      <c r="A172" s="15">
        <f>SUBTOTAL(103,$C$16:C172)</f>
        <v>49</v>
      </c>
      <c r="B172" s="16" t="s">
        <v>135</v>
      </c>
      <c r="C172" s="17" t="s">
        <v>0</v>
      </c>
      <c r="D172" s="69">
        <f t="shared" si="36"/>
        <v>0</v>
      </c>
      <c r="E172" s="23"/>
      <c r="F172" s="23"/>
      <c r="G172" s="18"/>
      <c r="H172" s="23"/>
      <c r="I172" s="23"/>
      <c r="J172" s="18"/>
      <c r="K172" s="18"/>
      <c r="L172" s="18"/>
      <c r="M172" s="23"/>
      <c r="N172" s="23"/>
      <c r="O172" s="23"/>
      <c r="P172" s="19">
        <v>400</v>
      </c>
      <c r="Q172" s="19">
        <f>D172*P172</f>
        <v>0</v>
      </c>
      <c r="R172" s="19"/>
      <c r="S172" s="19"/>
    </row>
    <row r="173" spans="1:19" hidden="1">
      <c r="A173" s="15">
        <f>SUBTOTAL(103,$C$16:C173)</f>
        <v>49</v>
      </c>
      <c r="B173" s="16" t="s">
        <v>126</v>
      </c>
      <c r="C173" s="17" t="s">
        <v>0</v>
      </c>
      <c r="D173" s="69">
        <f t="shared" si="36"/>
        <v>0</v>
      </c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19"/>
      <c r="Q173" s="19"/>
      <c r="R173" s="19">
        <v>500</v>
      </c>
      <c r="S173" s="19">
        <f>D173*R173</f>
        <v>0</v>
      </c>
    </row>
    <row r="174" spans="1:19" hidden="1">
      <c r="A174" s="15">
        <f>SUBTOTAL(103,$C$16:C174)</f>
        <v>49</v>
      </c>
      <c r="B174" s="16" t="s">
        <v>132</v>
      </c>
      <c r="C174" s="17" t="s">
        <v>0</v>
      </c>
      <c r="D174" s="69">
        <f t="shared" si="36"/>
        <v>0</v>
      </c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19"/>
      <c r="Q174" s="19"/>
      <c r="R174" s="19">
        <v>700</v>
      </c>
      <c r="S174" s="19">
        <f>D174*R174</f>
        <v>0</v>
      </c>
    </row>
    <row r="175" spans="1:19" hidden="1">
      <c r="A175" s="15">
        <f>SUBTOTAL(103,$C$16:C175)</f>
        <v>49</v>
      </c>
      <c r="B175" s="16" t="s">
        <v>134</v>
      </c>
      <c r="C175" s="17" t="s">
        <v>0</v>
      </c>
      <c r="D175" s="69">
        <f t="shared" si="36"/>
        <v>0</v>
      </c>
      <c r="E175" s="23"/>
      <c r="F175" s="23"/>
      <c r="G175" s="18"/>
      <c r="H175" s="23"/>
      <c r="I175" s="23"/>
      <c r="J175" s="18"/>
      <c r="K175" s="18"/>
      <c r="L175" s="18"/>
      <c r="M175" s="23"/>
      <c r="N175" s="23"/>
      <c r="O175" s="23"/>
      <c r="P175" s="19">
        <v>500</v>
      </c>
      <c r="Q175" s="19">
        <f>D175*P175</f>
        <v>0</v>
      </c>
      <c r="R175" s="19"/>
      <c r="S175" s="19"/>
    </row>
    <row r="176" spans="1:19" hidden="1">
      <c r="A176" s="15">
        <f>SUBTOTAL(103,$C$16:C176)</f>
        <v>49</v>
      </c>
      <c r="B176" s="16" t="s">
        <v>127</v>
      </c>
      <c r="C176" s="17" t="s">
        <v>0</v>
      </c>
      <c r="D176" s="69">
        <f t="shared" si="36"/>
        <v>0</v>
      </c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19"/>
      <c r="Q176" s="19"/>
      <c r="R176" s="19">
        <v>600</v>
      </c>
      <c r="S176" s="19">
        <f>D176*R176</f>
        <v>0</v>
      </c>
    </row>
    <row r="177" spans="1:19" hidden="1">
      <c r="A177" s="15">
        <f>SUBTOTAL(103,$C$16:C177)</f>
        <v>49</v>
      </c>
      <c r="B177" s="16" t="s">
        <v>133</v>
      </c>
      <c r="C177" s="17" t="s">
        <v>0</v>
      </c>
      <c r="D177" s="69">
        <f t="shared" si="36"/>
        <v>0</v>
      </c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19"/>
      <c r="Q177" s="19"/>
      <c r="R177" s="19">
        <v>800</v>
      </c>
      <c r="S177" s="19">
        <f>D177*R177</f>
        <v>0</v>
      </c>
    </row>
    <row r="178" spans="1:19" hidden="1">
      <c r="A178" s="15">
        <f>SUBTOTAL(103,$C$16:C178)</f>
        <v>49</v>
      </c>
      <c r="B178" s="16" t="s">
        <v>136</v>
      </c>
      <c r="C178" s="17" t="s">
        <v>4</v>
      </c>
      <c r="D178" s="69">
        <f t="shared" si="36"/>
        <v>0</v>
      </c>
      <c r="E178" s="23"/>
      <c r="F178" s="23"/>
      <c r="G178" s="18"/>
      <c r="H178" s="23"/>
      <c r="I178" s="23"/>
      <c r="J178" s="18"/>
      <c r="K178" s="18"/>
      <c r="L178" s="18"/>
      <c r="M178" s="23"/>
      <c r="N178" s="23"/>
      <c r="O178" s="23"/>
      <c r="P178" s="19">
        <v>150</v>
      </c>
      <c r="Q178" s="19">
        <f>D178*P178</f>
        <v>0</v>
      </c>
      <c r="R178" s="19"/>
      <c r="S178" s="19"/>
    </row>
    <row r="179" spans="1:19" hidden="1">
      <c r="A179" s="15">
        <f>SUBTOTAL(103,$C$16:C179)</f>
        <v>49</v>
      </c>
      <c r="B179" s="16" t="s">
        <v>137</v>
      </c>
      <c r="C179" s="17" t="s">
        <v>4</v>
      </c>
      <c r="D179" s="69">
        <f t="shared" si="36"/>
        <v>0</v>
      </c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19"/>
      <c r="Q179" s="19"/>
      <c r="R179" s="19">
        <v>800</v>
      </c>
      <c r="S179" s="19">
        <f>D179*R179</f>
        <v>0</v>
      </c>
    </row>
    <row r="180" spans="1:19">
      <c r="A180" s="15">
        <f>SUBTOTAL(103,$C$16:C180)</f>
        <v>50</v>
      </c>
      <c r="B180" s="16" t="s">
        <v>81</v>
      </c>
      <c r="C180" s="17" t="s">
        <v>0</v>
      </c>
      <c r="D180" s="69">
        <f t="shared" si="36"/>
        <v>55</v>
      </c>
      <c r="E180" s="23">
        <v>12</v>
      </c>
      <c r="F180" s="23">
        <v>8</v>
      </c>
      <c r="G180" s="23">
        <v>6</v>
      </c>
      <c r="H180" s="23">
        <v>8</v>
      </c>
      <c r="I180" s="23">
        <v>6</v>
      </c>
      <c r="J180" s="23">
        <v>3</v>
      </c>
      <c r="K180" s="23">
        <v>4</v>
      </c>
      <c r="L180" s="23">
        <v>6</v>
      </c>
      <c r="M180" s="23">
        <v>1</v>
      </c>
      <c r="N180" s="23">
        <v>1</v>
      </c>
      <c r="O180" s="23"/>
      <c r="P180" s="19"/>
      <c r="Q180" s="19"/>
      <c r="R180" s="19"/>
      <c r="S180" s="19"/>
    </row>
    <row r="181" spans="1:19">
      <c r="A181" s="15">
        <f>SUBTOTAL(103,$C$16:C181)</f>
        <v>51</v>
      </c>
      <c r="B181" s="16" t="s">
        <v>82</v>
      </c>
      <c r="C181" s="17" t="s">
        <v>0</v>
      </c>
      <c r="D181" s="69">
        <f t="shared" si="36"/>
        <v>27</v>
      </c>
      <c r="E181" s="23">
        <v>3</v>
      </c>
      <c r="F181" s="23">
        <v>2</v>
      </c>
      <c r="G181" s="23">
        <v>1</v>
      </c>
      <c r="H181" s="23">
        <v>3</v>
      </c>
      <c r="I181" s="23">
        <v>4</v>
      </c>
      <c r="J181" s="23">
        <f t="shared" ref="J181:L181" si="37">J180</f>
        <v>3</v>
      </c>
      <c r="K181" s="23">
        <f t="shared" si="37"/>
        <v>4</v>
      </c>
      <c r="L181" s="23">
        <f t="shared" si="37"/>
        <v>6</v>
      </c>
      <c r="M181" s="23"/>
      <c r="N181" s="23">
        <f>N180</f>
        <v>1</v>
      </c>
      <c r="O181" s="23"/>
      <c r="P181" s="19"/>
      <c r="Q181" s="19"/>
      <c r="R181" s="19"/>
      <c r="S181" s="19"/>
    </row>
    <row r="182" spans="1:19">
      <c r="A182" s="15">
        <f>SUBTOTAL(103,$C$16:C182)</f>
        <v>52</v>
      </c>
      <c r="B182" s="16" t="s">
        <v>83</v>
      </c>
      <c r="C182" s="17" t="s">
        <v>0</v>
      </c>
      <c r="D182" s="69">
        <f t="shared" si="36"/>
        <v>110</v>
      </c>
      <c r="E182" s="23">
        <f t="shared" ref="E182:L182" si="38">E180*2</f>
        <v>24</v>
      </c>
      <c r="F182" s="23">
        <f t="shared" si="38"/>
        <v>16</v>
      </c>
      <c r="G182" s="23">
        <f t="shared" si="38"/>
        <v>12</v>
      </c>
      <c r="H182" s="23">
        <f t="shared" si="38"/>
        <v>16</v>
      </c>
      <c r="I182" s="23">
        <f t="shared" si="38"/>
        <v>12</v>
      </c>
      <c r="J182" s="23">
        <f t="shared" si="38"/>
        <v>6</v>
      </c>
      <c r="K182" s="23">
        <f t="shared" si="38"/>
        <v>8</v>
      </c>
      <c r="L182" s="23">
        <f t="shared" si="38"/>
        <v>12</v>
      </c>
      <c r="M182" s="23">
        <f>M180*2</f>
        <v>2</v>
      </c>
      <c r="N182" s="23">
        <f>N180*2</f>
        <v>2</v>
      </c>
      <c r="O182" s="23"/>
      <c r="P182" s="19"/>
      <c r="Q182" s="19"/>
      <c r="R182" s="19"/>
      <c r="S182" s="19"/>
    </row>
    <row r="183" spans="1:19">
      <c r="A183" s="35"/>
      <c r="B183" s="36"/>
      <c r="C183" s="37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9" t="s">
        <v>17</v>
      </c>
      <c r="Q183" s="25">
        <f>SUM(Q164:Q182)</f>
        <v>0</v>
      </c>
      <c r="R183" s="40"/>
      <c r="S183" s="41">
        <f>SUM(S164:S182)</f>
        <v>0</v>
      </c>
    </row>
    <row r="184" spans="1:19">
      <c r="A184" s="70" t="s">
        <v>99</v>
      </c>
      <c r="B184" s="71"/>
      <c r="C184" s="72"/>
      <c r="D184" s="105" t="s">
        <v>41</v>
      </c>
      <c r="E184" s="106">
        <v>7</v>
      </c>
      <c r="F184" s="106">
        <v>8</v>
      </c>
      <c r="G184" s="106">
        <v>9</v>
      </c>
      <c r="H184" s="106">
        <v>10</v>
      </c>
      <c r="I184" s="106">
        <v>11</v>
      </c>
      <c r="J184" s="106">
        <v>12</v>
      </c>
      <c r="K184" s="106">
        <v>13</v>
      </c>
      <c r="L184" s="106">
        <v>14</v>
      </c>
      <c r="M184" s="106">
        <v>15</v>
      </c>
      <c r="N184" s="106">
        <v>16</v>
      </c>
      <c r="O184" s="106" t="s">
        <v>71</v>
      </c>
      <c r="P184" s="77"/>
      <c r="Q184" s="78"/>
      <c r="R184" s="78"/>
      <c r="S184" s="79"/>
    </row>
    <row r="185" spans="1:19">
      <c r="A185" s="15">
        <f>SUBTOTAL(103,$C$16:C185)</f>
        <v>53</v>
      </c>
      <c r="B185" s="16" t="s">
        <v>115</v>
      </c>
      <c r="C185" s="17" t="s">
        <v>0</v>
      </c>
      <c r="D185" s="69">
        <f t="shared" ref="D185:D187" si="39">SUM(E185:O185)</f>
        <v>2</v>
      </c>
      <c r="E185" s="23"/>
      <c r="F185" s="23"/>
      <c r="G185" s="18"/>
      <c r="H185" s="23"/>
      <c r="I185" s="23"/>
      <c r="J185" s="18"/>
      <c r="K185" s="18"/>
      <c r="L185" s="18"/>
      <c r="M185" s="23">
        <v>1</v>
      </c>
      <c r="N185" s="23">
        <v>1</v>
      </c>
      <c r="O185" s="23"/>
      <c r="P185" s="19"/>
      <c r="Q185" s="19"/>
      <c r="R185" s="19"/>
      <c r="S185" s="19"/>
    </row>
    <row r="186" spans="1:19">
      <c r="A186" s="15">
        <f>SUBTOTAL(103,$C$16:C186)</f>
        <v>54</v>
      </c>
      <c r="B186" s="16" t="s">
        <v>116</v>
      </c>
      <c r="C186" s="17" t="s">
        <v>0</v>
      </c>
      <c r="D186" s="69">
        <f t="shared" si="39"/>
        <v>2</v>
      </c>
      <c r="E186" s="23"/>
      <c r="F186" s="23"/>
      <c r="G186" s="23"/>
      <c r="H186" s="23"/>
      <c r="I186" s="23"/>
      <c r="J186" s="23"/>
      <c r="K186" s="18"/>
      <c r="L186" s="23"/>
      <c r="M186" s="23">
        <v>1</v>
      </c>
      <c r="N186" s="23">
        <v>1</v>
      </c>
      <c r="O186" s="23"/>
      <c r="P186" s="19"/>
      <c r="Q186" s="19"/>
      <c r="R186" s="19"/>
      <c r="S186" s="19"/>
    </row>
    <row r="187" spans="1:19">
      <c r="A187" s="15">
        <f>SUBTOTAL(103,$C$16:C187)</f>
        <v>55</v>
      </c>
      <c r="B187" s="16" t="s">
        <v>117</v>
      </c>
      <c r="C187" s="17" t="s">
        <v>0</v>
      </c>
      <c r="D187" s="69">
        <f t="shared" si="39"/>
        <v>2</v>
      </c>
      <c r="E187" s="23"/>
      <c r="F187" s="23"/>
      <c r="G187" s="23"/>
      <c r="H187" s="23"/>
      <c r="I187" s="23"/>
      <c r="J187" s="23"/>
      <c r="K187" s="23"/>
      <c r="L187" s="23"/>
      <c r="M187" s="23">
        <f>M186</f>
        <v>1</v>
      </c>
      <c r="N187" s="23">
        <f>N186</f>
        <v>1</v>
      </c>
      <c r="O187" s="23"/>
      <c r="P187" s="19"/>
      <c r="Q187" s="19"/>
      <c r="R187" s="19"/>
      <c r="S187" s="19"/>
    </row>
    <row r="188" spans="1:19">
      <c r="A188" s="15">
        <f>SUBTOTAL(103,$C$16:C188)</f>
        <v>56</v>
      </c>
      <c r="B188" s="16" t="s">
        <v>121</v>
      </c>
      <c r="C188" s="17" t="s">
        <v>0</v>
      </c>
      <c r="D188" s="69">
        <f t="shared" ref="D188:D189" si="40">SUM(E188:O188)</f>
        <v>1</v>
      </c>
      <c r="E188" s="23"/>
      <c r="F188" s="23"/>
      <c r="G188" s="23"/>
      <c r="H188" s="23"/>
      <c r="I188" s="23"/>
      <c r="J188" s="23"/>
      <c r="K188" s="18">
        <v>1</v>
      </c>
      <c r="L188" s="23"/>
      <c r="M188" s="23"/>
      <c r="N188" s="23"/>
      <c r="O188" s="23"/>
      <c r="P188" s="19"/>
      <c r="Q188" s="19"/>
      <c r="R188" s="19"/>
      <c r="S188" s="19"/>
    </row>
    <row r="189" spans="1:19">
      <c r="A189" s="15">
        <f>SUBTOTAL(103,$C$16:C189)</f>
        <v>57</v>
      </c>
      <c r="B189" s="16" t="s">
        <v>122</v>
      </c>
      <c r="C189" s="17" t="s">
        <v>0</v>
      </c>
      <c r="D189" s="69">
        <f t="shared" si="40"/>
        <v>1</v>
      </c>
      <c r="E189" s="23"/>
      <c r="F189" s="23"/>
      <c r="G189" s="23"/>
      <c r="H189" s="23"/>
      <c r="I189" s="23"/>
      <c r="J189" s="23"/>
      <c r="K189" s="23">
        <f>K188</f>
        <v>1</v>
      </c>
      <c r="L189" s="23"/>
      <c r="M189" s="23"/>
      <c r="N189" s="23"/>
      <c r="O189" s="23"/>
      <c r="P189" s="19"/>
      <c r="Q189" s="19"/>
      <c r="R189" s="19"/>
      <c r="S189" s="19"/>
    </row>
    <row r="190" spans="1:19">
      <c r="A190" s="15">
        <f>SUBTOTAL(103,$C$16:C190)</f>
        <v>58</v>
      </c>
      <c r="B190" s="16" t="s">
        <v>54</v>
      </c>
      <c r="C190" s="17" t="s">
        <v>0</v>
      </c>
      <c r="D190" s="69">
        <f t="shared" ref="D190" si="41">SUM(E190:O190)</f>
        <v>1</v>
      </c>
      <c r="E190" s="23"/>
      <c r="F190" s="23"/>
      <c r="G190" s="23"/>
      <c r="H190" s="23"/>
      <c r="I190" s="23"/>
      <c r="J190" s="23"/>
      <c r="K190" s="23">
        <f>K188</f>
        <v>1</v>
      </c>
      <c r="L190" s="23"/>
      <c r="M190" s="23"/>
      <c r="N190" s="23"/>
      <c r="O190" s="23"/>
      <c r="P190" s="19"/>
      <c r="Q190" s="19"/>
      <c r="R190" s="19"/>
      <c r="S190" s="19"/>
    </row>
    <row r="191" spans="1:19">
      <c r="A191" s="15">
        <f>SUBTOTAL(103,$C$16:C191)</f>
        <v>59</v>
      </c>
      <c r="B191" s="16" t="s">
        <v>123</v>
      </c>
      <c r="C191" s="17" t="s">
        <v>0</v>
      </c>
      <c r="D191" s="69">
        <f t="shared" ref="D191" si="42">SUM(E191:O191)</f>
        <v>1</v>
      </c>
      <c r="E191" s="23"/>
      <c r="F191" s="23"/>
      <c r="G191" s="23"/>
      <c r="H191" s="23"/>
      <c r="I191" s="23"/>
      <c r="J191" s="23"/>
      <c r="K191" s="23">
        <f>K188</f>
        <v>1</v>
      </c>
      <c r="L191" s="23"/>
      <c r="M191" s="23"/>
      <c r="N191" s="23"/>
      <c r="O191" s="23"/>
      <c r="P191" s="19"/>
      <c r="Q191" s="19"/>
      <c r="R191" s="19"/>
      <c r="S191" s="19"/>
    </row>
    <row r="192" spans="1:19">
      <c r="A192" s="35"/>
      <c r="B192" s="36"/>
      <c r="C192" s="37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9" t="s">
        <v>17</v>
      </c>
      <c r="Q192" s="25">
        <f>SUM(Q185:Q191)</f>
        <v>0</v>
      </c>
      <c r="R192" s="40"/>
      <c r="S192" s="41">
        <f>SUM(S185:S191)</f>
        <v>0</v>
      </c>
    </row>
    <row r="193" spans="1:19">
      <c r="A193" s="70" t="s">
        <v>63</v>
      </c>
      <c r="B193" s="71"/>
      <c r="C193" s="72"/>
      <c r="D193" s="105" t="s">
        <v>41</v>
      </c>
      <c r="E193" s="106">
        <v>7</v>
      </c>
      <c r="F193" s="106">
        <v>8</v>
      </c>
      <c r="G193" s="106">
        <v>9</v>
      </c>
      <c r="H193" s="106">
        <v>10</v>
      </c>
      <c r="I193" s="106">
        <v>11</v>
      </c>
      <c r="J193" s="106">
        <v>12</v>
      </c>
      <c r="K193" s="106">
        <v>13</v>
      </c>
      <c r="L193" s="106">
        <v>14</v>
      </c>
      <c r="M193" s="106">
        <v>15</v>
      </c>
      <c r="N193" s="106">
        <v>16</v>
      </c>
      <c r="O193" s="106" t="s">
        <v>71</v>
      </c>
      <c r="P193" s="77"/>
      <c r="Q193" s="78"/>
      <c r="R193" s="78"/>
      <c r="S193" s="79"/>
    </row>
    <row r="194" spans="1:19">
      <c r="A194" s="15">
        <f>SUBTOTAL(103,$C$16:C194)</f>
        <v>60</v>
      </c>
      <c r="B194" s="16" t="s">
        <v>62</v>
      </c>
      <c r="C194" s="17" t="s">
        <v>59</v>
      </c>
      <c r="D194" s="69">
        <v>4</v>
      </c>
      <c r="E194" s="23"/>
      <c r="F194" s="23"/>
      <c r="G194" s="18"/>
      <c r="H194" s="23"/>
      <c r="I194" s="23"/>
      <c r="J194" s="18"/>
      <c r="K194" s="18"/>
      <c r="L194" s="18"/>
      <c r="M194" s="23"/>
      <c r="N194" s="23"/>
      <c r="O194" s="23"/>
      <c r="P194" s="19"/>
      <c r="Q194" s="19"/>
      <c r="R194" s="19"/>
      <c r="S194" s="19"/>
    </row>
    <row r="195" spans="1:19">
      <c r="A195" s="15">
        <f>SUBTOTAL(103,$C$16:C195)</f>
        <v>61</v>
      </c>
      <c r="B195" s="16" t="s">
        <v>60</v>
      </c>
      <c r="C195" s="17" t="s">
        <v>61</v>
      </c>
      <c r="D195" s="69">
        <v>8</v>
      </c>
      <c r="E195" s="23"/>
      <c r="F195" s="23"/>
      <c r="G195" s="18"/>
      <c r="H195" s="23"/>
      <c r="I195" s="23"/>
      <c r="J195" s="18"/>
      <c r="K195" s="18"/>
      <c r="L195" s="18"/>
      <c r="M195" s="23"/>
      <c r="N195" s="23"/>
      <c r="O195" s="23"/>
      <c r="P195" s="19"/>
      <c r="Q195" s="19"/>
      <c r="R195" s="19"/>
      <c r="S195" s="19"/>
    </row>
    <row r="196" spans="1:19">
      <c r="A196" s="35"/>
      <c r="B196" s="36"/>
      <c r="C196" s="37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9" t="s">
        <v>17</v>
      </c>
      <c r="Q196" s="25">
        <f>SUM(Q194:Q195)</f>
        <v>0</v>
      </c>
      <c r="R196" s="40"/>
      <c r="S196" s="41">
        <f>SUM(S194:S195)</f>
        <v>0</v>
      </c>
    </row>
    <row r="197" spans="1:19">
      <c r="A197" s="27"/>
      <c r="B197" s="28"/>
      <c r="C197" s="29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1" t="s">
        <v>73</v>
      </c>
      <c r="Q197" s="42">
        <f>Q113+Q127+Q149+Q154+Q162+Q183+Q192+Q196</f>
        <v>0</v>
      </c>
      <c r="R197" s="31"/>
      <c r="S197" s="42">
        <f>S113+S127+S149+S154+S162+S183+S192+S196</f>
        <v>0</v>
      </c>
    </row>
    <row r="198" spans="1:19">
      <c r="A198" s="43"/>
      <c r="B198" s="44"/>
      <c r="C198" s="45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7" t="s">
        <v>22</v>
      </c>
      <c r="Q198" s="48">
        <f>Q101+Q197</f>
        <v>0</v>
      </c>
      <c r="R198" s="49"/>
      <c r="S198" s="48">
        <f>S101+S197</f>
        <v>0</v>
      </c>
    </row>
    <row r="199" spans="1:19">
      <c r="A199" s="43"/>
      <c r="B199" s="44"/>
      <c r="C199" s="45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102" t="s">
        <v>64</v>
      </c>
      <c r="Q199" s="103">
        <f>S198*0.02</f>
        <v>0</v>
      </c>
      <c r="R199" s="50"/>
      <c r="S199" s="51"/>
    </row>
    <row r="200" spans="1:19">
      <c r="A200" s="43"/>
      <c r="B200" s="44"/>
      <c r="C200" s="45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102" t="s">
        <v>65</v>
      </c>
      <c r="Q200" s="103">
        <f>Q198*0.05</f>
        <v>0</v>
      </c>
      <c r="R200" s="50"/>
      <c r="S200" s="51"/>
    </row>
    <row r="201" spans="1:19">
      <c r="A201" s="70" t="s">
        <v>139</v>
      </c>
      <c r="B201" s="114"/>
      <c r="C201" s="72"/>
      <c r="D201" s="105" t="s">
        <v>41</v>
      </c>
      <c r="E201" s="77"/>
      <c r="F201" s="78"/>
      <c r="G201" s="78"/>
      <c r="H201" s="79"/>
      <c r="I201" s="112"/>
      <c r="J201" s="112"/>
      <c r="K201" s="112"/>
      <c r="L201" s="112"/>
      <c r="M201" s="112"/>
      <c r="N201" s="112"/>
      <c r="O201" s="112"/>
      <c r="P201" s="113"/>
      <c r="Q201" s="113"/>
      <c r="R201" s="113"/>
      <c r="S201" s="113"/>
    </row>
    <row r="202" spans="1:19" ht="13.2" customHeight="1">
      <c r="A202" s="118">
        <v>62</v>
      </c>
      <c r="B202" s="115" t="s">
        <v>140</v>
      </c>
      <c r="C202" s="116" t="s">
        <v>153</v>
      </c>
      <c r="D202" s="138">
        <v>1</v>
      </c>
      <c r="E202" s="139"/>
      <c r="F202" s="139"/>
      <c r="G202" s="46"/>
      <c r="H202" s="46"/>
      <c r="I202" s="46"/>
      <c r="J202" s="46"/>
      <c r="K202" s="46"/>
      <c r="L202" s="46"/>
      <c r="M202" s="46"/>
      <c r="N202" s="46"/>
      <c r="O202" s="46"/>
      <c r="P202" s="110"/>
      <c r="Q202" s="107"/>
      <c r="R202" s="103"/>
      <c r="S202" s="103"/>
    </row>
    <row r="203" spans="1:19" ht="13.2" customHeight="1">
      <c r="A203" s="118">
        <v>63</v>
      </c>
      <c r="B203" s="115" t="s">
        <v>141</v>
      </c>
      <c r="C203" s="116" t="s">
        <v>153</v>
      </c>
      <c r="D203" s="136">
        <v>37</v>
      </c>
      <c r="E203" s="137"/>
      <c r="F203" s="137"/>
      <c r="G203" s="46"/>
      <c r="H203" s="46"/>
      <c r="I203" s="46"/>
      <c r="J203" s="46"/>
      <c r="K203" s="46"/>
      <c r="L203" s="46"/>
      <c r="M203" s="46"/>
      <c r="N203" s="46"/>
      <c r="O203" s="46"/>
      <c r="P203" s="110"/>
      <c r="Q203" s="107"/>
      <c r="R203" s="103"/>
      <c r="S203" s="103"/>
    </row>
    <row r="204" spans="1:19" ht="13.2" customHeight="1">
      <c r="A204" s="118">
        <v>64</v>
      </c>
      <c r="B204" s="115" t="s">
        <v>142</v>
      </c>
      <c r="C204" s="116" t="s">
        <v>153</v>
      </c>
      <c r="D204" s="136">
        <v>2</v>
      </c>
      <c r="E204" s="137"/>
      <c r="F204" s="137"/>
      <c r="G204" s="46"/>
      <c r="H204" s="46"/>
      <c r="I204" s="46"/>
      <c r="J204" s="46"/>
      <c r="K204" s="46"/>
      <c r="L204" s="46"/>
      <c r="M204" s="46"/>
      <c r="N204" s="46"/>
      <c r="O204" s="46"/>
      <c r="P204" s="110"/>
      <c r="Q204" s="107"/>
      <c r="R204" s="103"/>
      <c r="S204" s="103"/>
    </row>
    <row r="205" spans="1:19" ht="13.2" customHeight="1">
      <c r="A205" s="118">
        <v>65</v>
      </c>
      <c r="B205" s="115" t="s">
        <v>143</v>
      </c>
      <c r="C205" s="116" t="s">
        <v>153</v>
      </c>
      <c r="D205" s="136">
        <v>1</v>
      </c>
      <c r="E205" s="137"/>
      <c r="F205" s="137"/>
      <c r="G205" s="46"/>
      <c r="H205" s="46"/>
      <c r="I205" s="46"/>
      <c r="J205" s="46"/>
      <c r="K205" s="46"/>
      <c r="L205" s="46"/>
      <c r="M205" s="46"/>
      <c r="N205" s="46"/>
      <c r="O205" s="46"/>
      <c r="P205" s="110"/>
      <c r="Q205" s="107"/>
      <c r="R205" s="103"/>
      <c r="S205" s="103"/>
    </row>
    <row r="206" spans="1:19" ht="13.2" customHeight="1">
      <c r="A206" s="118">
        <v>66</v>
      </c>
      <c r="B206" s="115" t="s">
        <v>144</v>
      </c>
      <c r="C206" s="116" t="s">
        <v>153</v>
      </c>
      <c r="D206" s="136">
        <v>10</v>
      </c>
      <c r="E206" s="137"/>
      <c r="F206" s="137"/>
      <c r="G206" s="46"/>
      <c r="H206" s="46"/>
      <c r="I206" s="46"/>
      <c r="J206" s="46"/>
      <c r="K206" s="46"/>
      <c r="L206" s="46"/>
      <c r="M206" s="46"/>
      <c r="N206" s="46"/>
      <c r="O206" s="46"/>
      <c r="P206" s="110"/>
      <c r="Q206" s="107"/>
      <c r="R206" s="103"/>
      <c r="S206" s="103"/>
    </row>
    <row r="207" spans="1:19" ht="13.2" customHeight="1">
      <c r="A207" s="118">
        <v>67</v>
      </c>
      <c r="B207" s="115" t="s">
        <v>145</v>
      </c>
      <c r="C207" s="116" t="s">
        <v>153</v>
      </c>
      <c r="D207" s="136">
        <v>3</v>
      </c>
      <c r="E207" s="137"/>
      <c r="F207" s="137"/>
      <c r="G207" s="46"/>
      <c r="H207" s="46"/>
      <c r="I207" s="46"/>
      <c r="J207" s="46"/>
      <c r="K207" s="46"/>
      <c r="L207" s="46"/>
      <c r="M207" s="46"/>
      <c r="N207" s="46"/>
      <c r="O207" s="46"/>
      <c r="P207" s="110"/>
      <c r="Q207" s="107"/>
      <c r="R207" s="103"/>
      <c r="S207" s="103"/>
    </row>
    <row r="208" spans="1:19" ht="13.2" customHeight="1">
      <c r="A208" s="118">
        <v>68</v>
      </c>
      <c r="B208" s="115" t="s">
        <v>146</v>
      </c>
      <c r="C208" s="116" t="s">
        <v>153</v>
      </c>
      <c r="D208" s="136">
        <v>2</v>
      </c>
      <c r="E208" s="137"/>
      <c r="F208" s="137"/>
      <c r="G208" s="46"/>
      <c r="H208" s="46"/>
      <c r="I208" s="46"/>
      <c r="J208" s="46"/>
      <c r="K208" s="46"/>
      <c r="L208" s="46"/>
      <c r="M208" s="46"/>
      <c r="N208" s="46"/>
      <c r="O208" s="46"/>
      <c r="P208" s="110"/>
      <c r="Q208" s="107"/>
      <c r="R208" s="103"/>
      <c r="S208" s="103"/>
    </row>
    <row r="209" spans="1:19" ht="13.2" customHeight="1">
      <c r="A209" s="118">
        <v>69</v>
      </c>
      <c r="B209" s="115" t="s">
        <v>147</v>
      </c>
      <c r="C209" s="116" t="s">
        <v>4</v>
      </c>
      <c r="D209" s="136">
        <v>400</v>
      </c>
      <c r="E209" s="137"/>
      <c r="F209" s="137"/>
      <c r="G209" s="46"/>
      <c r="H209" s="46"/>
      <c r="I209" s="46"/>
      <c r="J209" s="46"/>
      <c r="K209" s="46"/>
      <c r="L209" s="46"/>
      <c r="M209" s="46"/>
      <c r="N209" s="46"/>
      <c r="O209" s="46"/>
      <c r="P209" s="110"/>
      <c r="Q209" s="107"/>
      <c r="R209" s="103"/>
      <c r="S209" s="103"/>
    </row>
    <row r="210" spans="1:19" ht="13.2" customHeight="1">
      <c r="A210" s="118">
        <v>70</v>
      </c>
      <c r="B210" s="115" t="s">
        <v>148</v>
      </c>
      <c r="C210" s="116" t="s">
        <v>4</v>
      </c>
      <c r="D210" s="136">
        <v>4</v>
      </c>
      <c r="E210" s="137"/>
      <c r="F210" s="137"/>
      <c r="G210" s="46"/>
      <c r="H210" s="46"/>
      <c r="I210" s="46"/>
      <c r="J210" s="46"/>
      <c r="K210" s="46"/>
      <c r="L210" s="46"/>
      <c r="M210" s="46"/>
      <c r="N210" s="46"/>
      <c r="O210" s="46"/>
      <c r="P210" s="110"/>
      <c r="Q210" s="107"/>
      <c r="R210" s="103"/>
      <c r="S210" s="103"/>
    </row>
    <row r="211" spans="1:19" ht="13.2" customHeight="1">
      <c r="A211" s="118">
        <v>71</v>
      </c>
      <c r="B211" s="115" t="s">
        <v>149</v>
      </c>
      <c r="C211" s="116" t="s">
        <v>4</v>
      </c>
      <c r="D211" s="136">
        <v>4</v>
      </c>
      <c r="E211" s="137"/>
      <c r="F211" s="137"/>
      <c r="G211" s="46"/>
      <c r="H211" s="46"/>
      <c r="I211" s="46"/>
      <c r="J211" s="46"/>
      <c r="K211" s="46"/>
      <c r="L211" s="46"/>
      <c r="M211" s="46"/>
      <c r="N211" s="46"/>
      <c r="O211" s="46"/>
      <c r="P211" s="110"/>
      <c r="Q211" s="107"/>
      <c r="R211" s="103"/>
      <c r="S211" s="103"/>
    </row>
    <row r="212" spans="1:19" ht="13.2" customHeight="1">
      <c r="A212" s="118">
        <v>72</v>
      </c>
      <c r="B212" s="115" t="s">
        <v>150</v>
      </c>
      <c r="C212" s="116" t="s">
        <v>4</v>
      </c>
      <c r="D212" s="136">
        <v>100</v>
      </c>
      <c r="E212" s="137"/>
      <c r="F212" s="137"/>
      <c r="G212" s="46"/>
      <c r="H212" s="46"/>
      <c r="I212" s="46"/>
      <c r="J212" s="46"/>
      <c r="K212" s="46"/>
      <c r="L212" s="46"/>
      <c r="M212" s="46"/>
      <c r="N212" s="46"/>
      <c r="O212" s="46"/>
      <c r="P212" s="110"/>
      <c r="Q212" s="107"/>
      <c r="R212" s="103"/>
      <c r="S212" s="103"/>
    </row>
    <row r="213" spans="1:19" ht="13.2" customHeight="1">
      <c r="A213" s="118">
        <v>73</v>
      </c>
      <c r="B213" s="115" t="s">
        <v>151</v>
      </c>
      <c r="C213" s="116" t="s">
        <v>153</v>
      </c>
      <c r="D213" s="136">
        <v>5</v>
      </c>
      <c r="E213" s="137"/>
      <c r="F213" s="137"/>
      <c r="G213" s="46"/>
      <c r="H213" s="46"/>
      <c r="I213" s="46"/>
      <c r="J213" s="46"/>
      <c r="K213" s="46"/>
      <c r="L213" s="46"/>
      <c r="M213" s="46"/>
      <c r="N213" s="46"/>
      <c r="O213" s="46"/>
      <c r="P213" s="110"/>
      <c r="Q213" s="107"/>
      <c r="R213" s="103"/>
      <c r="S213" s="103"/>
    </row>
    <row r="214" spans="1:19" ht="13.2" customHeight="1">
      <c r="A214" s="118">
        <v>74</v>
      </c>
      <c r="B214" s="115" t="s">
        <v>155</v>
      </c>
      <c r="C214" s="116" t="s">
        <v>159</v>
      </c>
      <c r="D214" s="119">
        <v>1</v>
      </c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110"/>
      <c r="Q214" s="107"/>
      <c r="R214" s="103"/>
      <c r="S214" s="103"/>
    </row>
    <row r="215" spans="1:19">
      <c r="A215" s="118">
        <v>75</v>
      </c>
      <c r="B215" s="122" t="s">
        <v>156</v>
      </c>
      <c r="C215" s="116" t="s">
        <v>159</v>
      </c>
      <c r="D215" s="119">
        <v>1</v>
      </c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120"/>
      <c r="Q215" s="24"/>
      <c r="R215" s="121"/>
      <c r="S215" s="41"/>
    </row>
    <row r="216" spans="1:19">
      <c r="A216" s="118">
        <v>76</v>
      </c>
      <c r="B216" s="122" t="s">
        <v>157</v>
      </c>
      <c r="C216" s="116" t="s">
        <v>159</v>
      </c>
      <c r="D216" s="119">
        <v>1</v>
      </c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123"/>
      <c r="Q216" s="111"/>
      <c r="R216" s="124"/>
      <c r="S216" s="124"/>
    </row>
    <row r="217" spans="1:19">
      <c r="A217" s="118">
        <v>77</v>
      </c>
      <c r="B217" s="122" t="s">
        <v>158</v>
      </c>
      <c r="C217" s="116" t="s">
        <v>153</v>
      </c>
      <c r="D217" s="119">
        <v>1</v>
      </c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123"/>
      <c r="Q217" s="111"/>
      <c r="R217" s="124"/>
      <c r="S217" s="124"/>
    </row>
    <row r="218" spans="1:19">
      <c r="A218" s="118">
        <v>78</v>
      </c>
      <c r="B218" s="115" t="s">
        <v>152</v>
      </c>
      <c r="C218" s="116" t="s">
        <v>154</v>
      </c>
      <c r="D218" s="119">
        <v>1</v>
      </c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123"/>
      <c r="Q218" s="111"/>
      <c r="R218" s="124"/>
      <c r="S218" s="124"/>
    </row>
    <row r="219" spans="1:19">
      <c r="A219" s="118"/>
      <c r="B219" s="122"/>
      <c r="C219" s="116"/>
      <c r="D219" s="117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39" t="s">
        <v>17</v>
      </c>
      <c r="Q219" s="25">
        <f>SUM(Q202:Q218)</f>
        <v>0</v>
      </c>
      <c r="R219" s="40"/>
      <c r="S219" s="41">
        <f>SUM(S202:S218)</f>
        <v>0</v>
      </c>
    </row>
    <row r="220" spans="1:19">
      <c r="A220" s="70" t="s">
        <v>160</v>
      </c>
      <c r="B220" s="114"/>
      <c r="C220" s="72"/>
      <c r="D220" s="105" t="s">
        <v>41</v>
      </c>
      <c r="E220" s="113"/>
      <c r="F220" s="113"/>
      <c r="G220" s="113"/>
      <c r="H220" s="113"/>
      <c r="I220" s="46"/>
      <c r="J220" s="46"/>
      <c r="K220" s="46"/>
      <c r="L220" s="46"/>
      <c r="M220" s="46"/>
      <c r="N220" s="46"/>
      <c r="O220" s="46"/>
      <c r="P220" s="125"/>
      <c r="Q220" s="126"/>
      <c r="R220" s="127"/>
      <c r="S220" s="127"/>
    </row>
    <row r="221" spans="1:19">
      <c r="A221" s="118">
        <v>79</v>
      </c>
      <c r="B221" s="122" t="s">
        <v>161</v>
      </c>
      <c r="C221" s="116" t="s">
        <v>153</v>
      </c>
      <c r="D221" s="119">
        <v>1</v>
      </c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123"/>
      <c r="Q221" s="111"/>
      <c r="R221" s="124"/>
      <c r="S221" s="124"/>
    </row>
    <row r="222" spans="1:19">
      <c r="A222" s="118">
        <v>80</v>
      </c>
      <c r="B222" s="122" t="s">
        <v>162</v>
      </c>
      <c r="C222" s="116" t="s">
        <v>153</v>
      </c>
      <c r="D222" s="119">
        <v>1</v>
      </c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123"/>
      <c r="Q222" s="111"/>
      <c r="R222" s="124"/>
      <c r="S222" s="124"/>
    </row>
    <row r="223" spans="1:19">
      <c r="A223" s="118">
        <v>81</v>
      </c>
      <c r="B223" s="122" t="s">
        <v>163</v>
      </c>
      <c r="C223" s="116" t="s">
        <v>153</v>
      </c>
      <c r="D223" s="119">
        <v>1</v>
      </c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123"/>
      <c r="Q223" s="111"/>
      <c r="R223" s="124"/>
      <c r="S223" s="124"/>
    </row>
    <row r="224" spans="1:19">
      <c r="A224" s="118">
        <v>82</v>
      </c>
      <c r="B224" s="115" t="s">
        <v>146</v>
      </c>
      <c r="C224" s="116" t="s">
        <v>153</v>
      </c>
      <c r="D224" s="119">
        <v>2</v>
      </c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110"/>
      <c r="Q224" s="107"/>
      <c r="R224" s="103"/>
      <c r="S224" s="103"/>
    </row>
    <row r="225" spans="1:19">
      <c r="A225" s="118">
        <v>83</v>
      </c>
      <c r="B225" s="115" t="s">
        <v>151</v>
      </c>
      <c r="C225" s="116" t="s">
        <v>159</v>
      </c>
      <c r="D225" s="119">
        <v>1</v>
      </c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110"/>
      <c r="Q225" s="107"/>
      <c r="R225" s="103"/>
      <c r="S225" s="103"/>
    </row>
    <row r="226" spans="1:19">
      <c r="A226" s="118">
        <v>84</v>
      </c>
      <c r="B226" s="122" t="s">
        <v>156</v>
      </c>
      <c r="C226" s="116"/>
      <c r="D226" s="119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110"/>
      <c r="Q226" s="107"/>
      <c r="R226" s="103"/>
      <c r="S226" s="103"/>
    </row>
    <row r="227" spans="1:19">
      <c r="A227" s="118">
        <v>85</v>
      </c>
      <c r="B227" s="115" t="s">
        <v>155</v>
      </c>
      <c r="C227" s="116" t="s">
        <v>159</v>
      </c>
      <c r="D227" s="119">
        <v>1</v>
      </c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110"/>
      <c r="Q227" s="107"/>
      <c r="R227" s="103"/>
      <c r="S227" s="103"/>
    </row>
    <row r="228" spans="1:19">
      <c r="A228" s="118">
        <v>86</v>
      </c>
      <c r="B228" s="122" t="s">
        <v>157</v>
      </c>
      <c r="C228" s="116" t="s">
        <v>159</v>
      </c>
      <c r="D228" s="119">
        <v>1</v>
      </c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110"/>
      <c r="Q228" s="107"/>
      <c r="R228" s="103"/>
      <c r="S228" s="103"/>
    </row>
    <row r="229" spans="1:19">
      <c r="A229" s="118">
        <v>87</v>
      </c>
      <c r="B229" s="122" t="s">
        <v>158</v>
      </c>
      <c r="C229" s="116" t="s">
        <v>159</v>
      </c>
      <c r="D229" s="119">
        <v>1</v>
      </c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110"/>
      <c r="Q229" s="107"/>
      <c r="R229" s="103"/>
      <c r="S229" s="103"/>
    </row>
    <row r="230" spans="1:19">
      <c r="A230" s="118">
        <v>88</v>
      </c>
      <c r="B230" s="115" t="s">
        <v>164</v>
      </c>
      <c r="C230" s="116" t="s">
        <v>154</v>
      </c>
      <c r="D230" s="119">
        <v>1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10"/>
      <c r="Q230" s="107"/>
      <c r="R230" s="103"/>
      <c r="S230" s="103"/>
    </row>
    <row r="231" spans="1:19">
      <c r="A231" s="43"/>
      <c r="B231" s="44"/>
      <c r="C231" s="108"/>
      <c r="D231" s="109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39" t="s">
        <v>17</v>
      </c>
      <c r="Q231" s="25">
        <f>SUM(Q221:Q230)</f>
        <v>0</v>
      </c>
      <c r="R231" s="40"/>
      <c r="S231" s="41">
        <f>SUM(S221:S230)</f>
        <v>0</v>
      </c>
    </row>
    <row r="232" spans="1:19">
      <c r="A232" s="128"/>
      <c r="B232" s="129"/>
      <c r="C232" s="130"/>
      <c r="D232" s="131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32" t="s">
        <v>10</v>
      </c>
      <c r="Q232" s="133">
        <f>Q198+S198+Q199+Q200+S219+Q219+Q231+S231</f>
        <v>0</v>
      </c>
      <c r="R232" s="50"/>
      <c r="S232" s="51"/>
    </row>
    <row r="233" spans="1:19">
      <c r="A233" s="128"/>
      <c r="B233" s="129"/>
      <c r="C233" s="130"/>
      <c r="D233" s="131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134" t="s">
        <v>3</v>
      </c>
      <c r="Q233" s="135">
        <f>Q232*0.2</f>
        <v>0</v>
      </c>
      <c r="R233" s="50"/>
      <c r="S233" s="51"/>
    </row>
    <row r="234" spans="1:19">
      <c r="A234" s="128"/>
      <c r="B234" s="129"/>
      <c r="C234" s="130"/>
      <c r="D234" s="131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132" t="s">
        <v>6</v>
      </c>
      <c r="Q234" s="133">
        <f>Q232+Q233</f>
        <v>0</v>
      </c>
      <c r="R234" s="50"/>
      <c r="S234" s="51"/>
    </row>
    <row r="235" spans="1:19">
      <c r="R235" s="2"/>
      <c r="S235" s="2"/>
    </row>
    <row r="236" spans="1:19">
      <c r="R236" s="2"/>
      <c r="S236" s="2"/>
    </row>
    <row r="237" spans="1:19">
      <c r="A237" s="56"/>
      <c r="P237" s="145"/>
      <c r="Q237" s="145"/>
      <c r="R237" s="140"/>
      <c r="S237" s="140"/>
    </row>
  </sheetData>
  <autoFilter ref="A12:S234" xr:uid="{00000000-0009-0000-0000-000000000000}">
    <filterColumn colId="3">
      <filters blank="1">
        <filter val="1,00"/>
        <filter val="100,00"/>
        <filter val="110,00"/>
        <filter val="12,16"/>
        <filter val="16,00"/>
        <filter val="17,00"/>
        <filter val="190,00"/>
        <filter val="191,84"/>
        <filter val="2,00"/>
        <filter val="2,24"/>
        <filter val="23,00"/>
        <filter val="27,00"/>
        <filter val="28,00"/>
        <filter val="28,50"/>
        <filter val="28,78"/>
        <filter val="29,00"/>
        <filter val="3,00"/>
        <filter val="3,55"/>
        <filter val="30,00"/>
        <filter val="4"/>
        <filter val="4,00"/>
        <filter val="4,24"/>
        <filter val="43,00"/>
        <filter val="51,60"/>
        <filter val="55,00"/>
        <filter val="57,00"/>
        <filter val="57,55"/>
        <filter val="6,00"/>
        <filter val="60,00"/>
        <filter val="66,00"/>
        <filter val="8,00"/>
        <filter val="90,00"/>
        <filter val="Пом. №"/>
      </filters>
    </filterColumn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21">
    <mergeCell ref="R237:S237"/>
    <mergeCell ref="A1:S1"/>
    <mergeCell ref="E12:O12"/>
    <mergeCell ref="C7:D7"/>
    <mergeCell ref="C8:D8"/>
    <mergeCell ref="C9:D9"/>
    <mergeCell ref="C10:D10"/>
    <mergeCell ref="P237:Q237"/>
    <mergeCell ref="A2:S2"/>
    <mergeCell ref="D202:F202"/>
    <mergeCell ref="D203:F203"/>
    <mergeCell ref="D211:F211"/>
    <mergeCell ref="D212:F212"/>
    <mergeCell ref="D213:F213"/>
    <mergeCell ref="D209:F209"/>
    <mergeCell ref="D210:F210"/>
    <mergeCell ref="D204:F204"/>
    <mergeCell ref="D205:F205"/>
    <mergeCell ref="D206:F206"/>
    <mergeCell ref="D207:F207"/>
    <mergeCell ref="D208:F208"/>
  </mergeCells>
  <conditionalFormatting sqref="A236:O326">
    <cfRule type="expression" dxfId="509" priority="8902">
      <formula>IF(#REF!="у",$A236:$D515)</formula>
    </cfRule>
    <cfRule type="expression" dxfId="508" priority="8903">
      <formula>IF(#REF!="м",$A236:$D515)</formula>
    </cfRule>
    <cfRule type="expression" dxfId="507" priority="8904">
      <formula>IF(#REF!="к",$A236:$D515)</formula>
    </cfRule>
  </conditionalFormatting>
  <conditionalFormatting sqref="A235:O235">
    <cfRule type="expression" dxfId="506" priority="34453">
      <formula>IF(#REF!="у",$A235:$D513)</formula>
    </cfRule>
    <cfRule type="expression" dxfId="505" priority="34454">
      <formula>IF(#REF!="м",$A235:$D513)</formula>
    </cfRule>
    <cfRule type="expression" dxfId="504" priority="34455">
      <formula>IF(#REF!="к",$A235:$D513)</formula>
    </cfRule>
  </conditionalFormatting>
  <conditionalFormatting sqref="C232:C234 A232:A234 Q232:Q234 S232:S234">
    <cfRule type="expression" dxfId="503" priority="34459">
      <formula>IF(#REF!="у",$A232:$D498)</formula>
    </cfRule>
    <cfRule type="expression" dxfId="502" priority="34460">
      <formula>IF(#REF!="м",$A232:$D498)</formula>
    </cfRule>
    <cfRule type="expression" dxfId="501" priority="34461">
      <formula>IF(#REF!="к",$A232:$D498)</formula>
    </cfRule>
  </conditionalFormatting>
  <conditionalFormatting sqref="A60:C60 D36 B174:C174">
    <cfRule type="expression" dxfId="500" priority="127462">
      <formula>IF(#REF!="у",$A36:$D345)</formula>
    </cfRule>
    <cfRule type="expression" dxfId="499" priority="127463">
      <formula>IF(#REF!="м",$A36:$D345)</formula>
    </cfRule>
    <cfRule type="expression" dxfId="498" priority="127464">
      <formula>IF(#REF!="к",$A36:$D345)</formula>
    </cfRule>
  </conditionalFormatting>
  <conditionalFormatting sqref="A36">
    <cfRule type="expression" dxfId="497" priority="129937">
      <formula>IF(#REF!="у",$A36:$D404)</formula>
    </cfRule>
    <cfRule type="expression" dxfId="496" priority="129938">
      <formula>IF(#REF!="м",$A36:$D404)</formula>
    </cfRule>
    <cfRule type="expression" dxfId="495" priority="129939">
      <formula>IF(#REF!="к",$A36:$D404)</formula>
    </cfRule>
  </conditionalFormatting>
  <conditionalFormatting sqref="B149:D149 A137:A139">
    <cfRule type="expression" dxfId="494" priority="131491">
      <formula>IF(#REF!="у",$A137:$D407)</formula>
    </cfRule>
    <cfRule type="expression" dxfId="493" priority="131492">
      <formula>IF(#REF!="м",$A137:$D407)</formula>
    </cfRule>
    <cfRule type="expression" dxfId="492" priority="131493">
      <formula>IF(#REF!="к",$A137:$D407)</formula>
    </cfRule>
  </conditionalFormatting>
  <conditionalFormatting sqref="D128">
    <cfRule type="expression" dxfId="491" priority="2179">
      <formula>IF(#REF!="у",$A128:$D397)</formula>
    </cfRule>
    <cfRule type="expression" dxfId="490" priority="2180">
      <formula>IF(#REF!="м",$A128:$D397)</formula>
    </cfRule>
    <cfRule type="expression" dxfId="489" priority="2181">
      <formula>IF(#REF!="к",$A128:$D397)</formula>
    </cfRule>
  </conditionalFormatting>
  <conditionalFormatting sqref="K187 E186:J189 L186:O190 K189 E190:K190 E191:O191 E108:O109">
    <cfRule type="expression" dxfId="488" priority="140419">
      <formula>IF(#REF!="у",$A108:$D499)</formula>
    </cfRule>
    <cfRule type="expression" dxfId="487" priority="140420">
      <formula>IF(#REF!="м",$A108:$D499)</formula>
    </cfRule>
    <cfRule type="expression" dxfId="486" priority="140421">
      <formula>IF(#REF!="к",$A108:$D499)</formula>
    </cfRule>
  </conditionalFormatting>
  <conditionalFormatting sqref="A154">
    <cfRule type="expression" dxfId="485" priority="141436">
      <formula>IF(#REF!="у",$A154:$D507)</formula>
    </cfRule>
    <cfRule type="expression" dxfId="484" priority="141437">
      <formula>IF(#REF!="м",$A154:$D507)</formula>
    </cfRule>
    <cfRule type="expression" dxfId="483" priority="141438">
      <formula>IF(#REF!="к",$A154:$D507)</formula>
    </cfRule>
  </conditionalFormatting>
  <conditionalFormatting sqref="E80:O80 H78:I78 M76:O79 E76:F78 I77:L77 E79:L79 E73:O73 G76:H77 I76">
    <cfRule type="expression" dxfId="482" priority="143521">
      <formula>IF(#REF!="у",$A73:$D487)</formula>
    </cfRule>
    <cfRule type="expression" dxfId="481" priority="143522">
      <formula>IF(#REF!="м",$A73:$D487)</formula>
    </cfRule>
    <cfRule type="expression" dxfId="480" priority="143523">
      <formula>IF(#REF!="к",$A73:$D487)</formula>
    </cfRule>
  </conditionalFormatting>
  <conditionalFormatting sqref="G121:H121 M120:O121 E120:F121 J93:L94 G93:G94 E161:O161 J121:L121 E41:O41">
    <cfRule type="expression" dxfId="479" priority="149365">
      <formula>IF(#REF!="у",$A41:$D438)</formula>
    </cfRule>
    <cfRule type="expression" dxfId="478" priority="149366">
      <formula>IF(#REF!="м",$A41:$D438)</formula>
    </cfRule>
    <cfRule type="expression" dxfId="477" priority="149367">
      <formula>IF(#REF!="к",$A41:$D438)</formula>
    </cfRule>
  </conditionalFormatting>
  <conditionalFormatting sqref="I122 E93:F94 H93:I94 M93:O94 E59:O59 E27:O27">
    <cfRule type="expression" dxfId="476" priority="149446">
      <formula>IF(#REF!="у",$A27:$D427)</formula>
    </cfRule>
    <cfRule type="expression" dxfId="475" priority="149447">
      <formula>IF(#REF!="м",$A27:$D427)</formula>
    </cfRule>
    <cfRule type="expression" dxfId="474" priority="149448">
      <formula>IF(#REF!="к",$A27:$D427)</formula>
    </cfRule>
  </conditionalFormatting>
  <conditionalFormatting sqref="B36:C36 D86:D90 D93:D94 A15:O15">
    <cfRule type="expression" dxfId="473" priority="152089">
      <formula>IF(#REF!="у",$A15:$D321)</formula>
    </cfRule>
    <cfRule type="expression" dxfId="472" priority="152090">
      <formula>IF(#REF!="м",$A15:$D321)</formula>
    </cfRule>
    <cfRule type="expression" dxfId="471" priority="152091">
      <formula>IF(#REF!="к",$A15:$D321)</formula>
    </cfRule>
  </conditionalFormatting>
  <conditionalFormatting sqref="D161 D120:D121 B93:C94 B41:D41 C202:C215 Q202:S214 A202:A215 C218 C221:C226">
    <cfRule type="expression" dxfId="470" priority="152614">
      <formula>IF(#REF!="у",$A41:$D338)</formula>
    </cfRule>
    <cfRule type="expression" dxfId="469" priority="152615">
      <formula>IF(#REF!="м",$A41:$D338)</formula>
    </cfRule>
    <cfRule type="expression" dxfId="468" priority="152616">
      <formula>IF(#REF!="к",$A41:$D338)</formula>
    </cfRule>
  </conditionalFormatting>
  <conditionalFormatting sqref="M160:O160 E160:I160 K160">
    <cfRule type="expression" dxfId="467" priority="1831">
      <formula>IF(#REF!="у",$A160:$D477)</formula>
    </cfRule>
    <cfRule type="expression" dxfId="466" priority="1832">
      <formula>IF(#REF!="м",$A160:$D477)</formula>
    </cfRule>
    <cfRule type="expression" dxfId="465" priority="1833">
      <formula>IF(#REF!="к",$A160:$D477)</formula>
    </cfRule>
  </conditionalFormatting>
  <conditionalFormatting sqref="G185 J185:L185 E72:O72">
    <cfRule type="expression" dxfId="464" priority="157990">
      <formula>IF(#REF!="у",$A72:$D454)</formula>
    </cfRule>
    <cfRule type="expression" dxfId="463" priority="157991">
      <formula>IF(#REF!="м",$A72:$D454)</formula>
    </cfRule>
    <cfRule type="expression" dxfId="462" priority="157992">
      <formula>IF(#REF!="к",$A72:$D454)</formula>
    </cfRule>
  </conditionalFormatting>
  <conditionalFormatting sqref="H172:I172 M172:O173 E172:F172 M34:O35 E34:F35 G35:K35 G168 J168:L168 O168 E173:L173">
    <cfRule type="expression" dxfId="461" priority="1066">
      <formula>IF(#REF!="у",$A34:$D442)</formula>
    </cfRule>
    <cfRule type="expression" dxfId="460" priority="1067">
      <formula>IF(#REF!="м",$A34:$D442)</formula>
    </cfRule>
    <cfRule type="expression" dxfId="459" priority="1068">
      <formula>IF(#REF!="к",$A34:$D442)</formula>
    </cfRule>
  </conditionalFormatting>
  <conditionalFormatting sqref="J120:L120 G120:H120">
    <cfRule type="expression" dxfId="458" priority="976">
      <formula>IF(#REF!="у",$A120:$D514)</formula>
    </cfRule>
    <cfRule type="expression" dxfId="457" priority="977">
      <formula>IF(#REF!="м",$A120:$D514)</formula>
    </cfRule>
    <cfRule type="expression" dxfId="456" priority="978">
      <formula>IF(#REF!="к",$A120:$D514)</formula>
    </cfRule>
  </conditionalFormatting>
  <conditionalFormatting sqref="E167:O167 M170:O171 J98:L99 G98:G99 J171 E170:I171 K170:K171 L171">
    <cfRule type="expression" dxfId="455" priority="185344">
      <formula>IF(#REF!="у",$A98:$D493)</formula>
    </cfRule>
    <cfRule type="expression" dxfId="454" priority="185345">
      <formula>IF(#REF!="м",$A98:$D493)</formula>
    </cfRule>
    <cfRule type="expression" dxfId="453" priority="185346">
      <formula>IF(#REF!="к",$A98:$D493)</formula>
    </cfRule>
  </conditionalFormatting>
  <conditionalFormatting sqref="E26:O26 E82:L82 E81:F81 M81:O82 H81:I81 E83:O83">
    <cfRule type="expression" dxfId="452" priority="186298">
      <formula>IF(#REF!="у",$A26:$D439)</formula>
    </cfRule>
    <cfRule type="expression" dxfId="451" priority="186299">
      <formula>IF(#REF!="м",$A26:$D439)</formula>
    </cfRule>
    <cfRule type="expression" dxfId="450" priority="186300">
      <formula>IF(#REF!="к",$A26:$D439)</formula>
    </cfRule>
  </conditionalFormatting>
  <conditionalFormatting sqref="E36:K36 M36:O36">
    <cfRule type="expression" dxfId="449" priority="186301">
      <formula>IF(#REF!="у",$A36:$D445)</formula>
    </cfRule>
    <cfRule type="expression" dxfId="448" priority="186302">
      <formula>IF(#REF!="м",$A36:$D445)</formula>
    </cfRule>
    <cfRule type="expression" dxfId="447" priority="186303">
      <formula>IF(#REF!="к",$A36:$D445)</formula>
    </cfRule>
  </conditionalFormatting>
  <conditionalFormatting sqref="B127:D127 B156:C158 A61:A62 A65:A66">
    <cfRule type="expression" dxfId="446" priority="187384">
      <formula>IF(#REF!="у",$A61:$D347)</formula>
    </cfRule>
    <cfRule type="expression" dxfId="445" priority="187385">
      <formula>IF(#REF!="м",$A61:$D347)</formula>
    </cfRule>
    <cfRule type="expression" dxfId="444" priority="187386">
      <formula>IF(#REF!="к",$A61:$D347)</formula>
    </cfRule>
  </conditionalFormatting>
  <conditionalFormatting sqref="A148 D185:D191 B108:C109 A46:A48">
    <cfRule type="expression" dxfId="443" priority="187504">
      <formula>IF(#REF!="у",$A46:$D337)</formula>
    </cfRule>
    <cfRule type="expression" dxfId="442" priority="187505">
      <formula>IF(#REF!="м",$A46:$D337)</formula>
    </cfRule>
    <cfRule type="expression" dxfId="441" priority="187506">
      <formula>IF(#REF!="к",$A46:$D337)</formula>
    </cfRule>
  </conditionalFormatting>
  <conditionalFormatting sqref="O51 B51:C51 J51:L51">
    <cfRule type="expression" dxfId="440" priority="187693">
      <formula>IF(#REF!="у",$A51:$D289)</formula>
    </cfRule>
    <cfRule type="expression" dxfId="439" priority="187694">
      <formula>IF(#REF!="м",$A51:$D289)</formula>
    </cfRule>
    <cfRule type="expression" dxfId="438" priority="187695">
      <formula>IF(#REF!="к",$A51:$D289)</formula>
    </cfRule>
  </conditionalFormatting>
  <conditionalFormatting sqref="B183:D183">
    <cfRule type="expression" dxfId="437" priority="187711">
      <formula>IF(#REF!="у",$A183:$D454)</formula>
    </cfRule>
    <cfRule type="expression" dxfId="436" priority="187712">
      <formula>IF(#REF!="м",$A183:$D454)</formula>
    </cfRule>
    <cfRule type="expression" dxfId="435" priority="187713">
      <formula>IF(#REF!="к",$A183:$D454)</formula>
    </cfRule>
  </conditionalFormatting>
  <conditionalFormatting sqref="D142:F142 M142:N142 I142 B61:C62 D29:D33 B65:C66">
    <cfRule type="expression" dxfId="434" priority="187741">
      <formula>IF(#REF!="у",$A29:$D253)</formula>
    </cfRule>
    <cfRule type="expression" dxfId="433" priority="187742">
      <formula>IF(#REF!="м",$A29:$D253)</formula>
    </cfRule>
    <cfRule type="expression" dxfId="432" priority="187743">
      <formula>IF(#REF!="к",$A29:$D253)</formula>
    </cfRule>
  </conditionalFormatting>
  <conditionalFormatting sqref="A163:C163 B154:D154 D42">
    <cfRule type="expression" dxfId="431" priority="187759">
      <formula>IF(#REF!="у",$A42:$D322)</formula>
    </cfRule>
    <cfRule type="expression" dxfId="430" priority="187760">
      <formula>IF(#REF!="м",$A42:$D322)</formula>
    </cfRule>
    <cfRule type="expression" dxfId="429" priority="187761">
      <formula>IF(#REF!="к",$A42:$D322)</formula>
    </cfRule>
  </conditionalFormatting>
  <conditionalFormatting sqref="A183 A185">
    <cfRule type="expression" dxfId="428" priority="187978">
      <formula>IF(#REF!="у",$A183:$D527)</formula>
    </cfRule>
    <cfRule type="expression" dxfId="427" priority="187979">
      <formula>IF(#REF!="м",$A183:$D527)</formula>
    </cfRule>
    <cfRule type="expression" dxfId="426" priority="187980">
      <formula>IF(#REF!="к",$A183:$D527)</formula>
    </cfRule>
  </conditionalFormatting>
  <conditionalFormatting sqref="I118:I119 D70:D71 D21:D22 D74:D75 B18:D18 D84:D85 D178:D179">
    <cfRule type="expression" dxfId="425" priority="187999">
      <formula>IF(#REF!="у",$A18:$D333)</formula>
    </cfRule>
    <cfRule type="expression" dxfId="424" priority="188000">
      <formula>IF(#REF!="м",$A18:$D333)</formula>
    </cfRule>
    <cfRule type="expression" dxfId="423" priority="188001">
      <formula>IF(#REF!="к",$A18:$D333)</formula>
    </cfRule>
  </conditionalFormatting>
  <conditionalFormatting sqref="K49 I49 D49:F49 M49:O49">
    <cfRule type="expression" dxfId="422" priority="188008">
      <formula>IF(#REF!="у",$A49:$D292)</formula>
    </cfRule>
    <cfRule type="expression" dxfId="421" priority="188009">
      <formula>IF(#REF!="м",$A49:$D292)</formula>
    </cfRule>
    <cfRule type="expression" dxfId="420" priority="188010">
      <formula>IF(#REF!="к",$A49:$D292)</formula>
    </cfRule>
  </conditionalFormatting>
  <conditionalFormatting sqref="G115:H115 J115:J119 L115:L119 G117:H117 B81:C83">
    <cfRule type="expression" dxfId="419" priority="188146">
      <formula>IF(#REF!="у",$A81:$D391)</formula>
    </cfRule>
    <cfRule type="expression" dxfId="418" priority="188147">
      <formula>IF(#REF!="м",$A81:$D391)</formula>
    </cfRule>
    <cfRule type="expression" dxfId="417" priority="188148">
      <formula>IF(#REF!="к",$A81:$D391)</formula>
    </cfRule>
  </conditionalFormatting>
  <conditionalFormatting sqref="A166 L37:L40 B54:C58 G37:J37">
    <cfRule type="expression" dxfId="416" priority="188194">
      <formula>IF(#REF!="у",$A37:$D359)</formula>
    </cfRule>
    <cfRule type="expression" dxfId="415" priority="188195">
      <formula>IF(#REF!="м",$A37:$D359)</formula>
    </cfRule>
    <cfRule type="expression" dxfId="414" priority="188196">
      <formula>IF(#REF!="к",$A37:$D359)</formula>
    </cfRule>
  </conditionalFormatting>
  <conditionalFormatting sqref="A50 D112 B25:C25">
    <cfRule type="expression" dxfId="413" priority="188452">
      <formula>IF(#REF!="у",$A25:$D326)</formula>
    </cfRule>
    <cfRule type="expression" dxfId="412" priority="188453">
      <formula>IF(#REF!="м",$A25:$D326)</formula>
    </cfRule>
    <cfRule type="expression" dxfId="411" priority="188454">
      <formula>IF(#REF!="к",$A25:$D326)</formula>
    </cfRule>
  </conditionalFormatting>
  <conditionalFormatting sqref="B197:O197 D146:F146 M146:O146 D44:O44 I43 K43 M43:O43 D43:F43 I146">
    <cfRule type="expression" dxfId="410" priority="188626">
      <formula>IF(#REF!="у",$A43:$D277)</formula>
    </cfRule>
    <cfRule type="expression" dxfId="409" priority="188627">
      <formula>IF(#REF!="м",$A43:$D277)</formula>
    </cfRule>
    <cfRule type="expression" dxfId="408" priority="188628">
      <formula>IF(#REF!="к",$A43:$D277)</formula>
    </cfRule>
  </conditionalFormatting>
  <conditionalFormatting sqref="B67:C67 B110:D111 B175:C176 B63:C64">
    <cfRule type="expression" dxfId="407" priority="188821">
      <formula>IF(#REF!="у",$A63:$D367)</formula>
    </cfRule>
    <cfRule type="expression" dxfId="406" priority="188822">
      <formula>IF(#REF!="м",$A63:$D367)</formula>
    </cfRule>
    <cfRule type="expression" dxfId="405" priority="188823">
      <formula>IF(#REF!="к",$A63:$D367)</formula>
    </cfRule>
  </conditionalFormatting>
  <conditionalFormatting sqref="A160">
    <cfRule type="expression" dxfId="404" priority="188854">
      <formula>IF(#REF!="у",$A160:$D436)</formula>
    </cfRule>
    <cfRule type="expression" dxfId="403" priority="188855">
      <formula>IF(#REF!="м",$A160:$D436)</formula>
    </cfRule>
    <cfRule type="expression" dxfId="402" priority="188856">
      <formula>IF(#REF!="к",$A160:$D436)</formula>
    </cfRule>
  </conditionalFormatting>
  <conditionalFormatting sqref="D122 D98:D99 A199:A200 Q199:Q200 S199:S200 C199:C200">
    <cfRule type="expression" dxfId="401" priority="188866">
      <formula>IF(#REF!="у",$A98:$D396)</formula>
    </cfRule>
    <cfRule type="expression" dxfId="400" priority="188867">
      <formula>IF(#REF!="м",$A98:$D396)</formula>
    </cfRule>
    <cfRule type="expression" dxfId="399" priority="188868">
      <formula>IF(#REF!="к",$A98:$D396)</formula>
    </cfRule>
  </conditionalFormatting>
  <conditionalFormatting sqref="G81 J81:L81">
    <cfRule type="expression" dxfId="398" priority="189010">
      <formula>IF(#REF!="у",$A81:$D491)</formula>
    </cfRule>
    <cfRule type="expression" dxfId="397" priority="189011">
      <formula>IF(#REF!="м",$A81:$D491)</formula>
    </cfRule>
    <cfRule type="expression" dxfId="396" priority="189012">
      <formula>IF(#REF!="к",$A81:$D491)</formula>
    </cfRule>
  </conditionalFormatting>
  <conditionalFormatting sqref="C198 Q198 S198 B59:D59 A51 B27:D27 A198">
    <cfRule type="expression" dxfId="395" priority="189646">
      <formula>IF(#REF!="у",$A27:$D327)</formula>
    </cfRule>
    <cfRule type="expression" dxfId="394" priority="189647">
      <formula>IF(#REF!="м",$A27:$D327)</formula>
    </cfRule>
    <cfRule type="expression" dxfId="393" priority="189648">
      <formula>IF(#REF!="к",$A27:$D327)</formula>
    </cfRule>
  </conditionalFormatting>
  <conditionalFormatting sqref="J50:L50 B50:C50 O50">
    <cfRule type="expression" dxfId="392" priority="191296">
      <formula>IF(#REF!="у",$A50:$D289)</formula>
    </cfRule>
    <cfRule type="expression" dxfId="391" priority="191297">
      <formula>IF(#REF!="м",$A50:$D289)</formula>
    </cfRule>
    <cfRule type="expression" dxfId="390" priority="191298">
      <formula>IF(#REF!="к",$A50:$D289)</formula>
    </cfRule>
  </conditionalFormatting>
  <conditionalFormatting sqref="E183:O183 A174">
    <cfRule type="expression" dxfId="389" priority="191905">
      <formula>IF(#REF!="у",$A174:$D545)</formula>
    </cfRule>
    <cfRule type="expression" dxfId="388" priority="191906">
      <formula>IF(#REF!="м",$A174:$D545)</formula>
    </cfRule>
    <cfRule type="expression" dxfId="387" priority="191907">
      <formula>IF(#REF!="к",$A174:$D545)</formula>
    </cfRule>
  </conditionalFormatting>
  <conditionalFormatting sqref="B140:C141 J140:L140 B37:C40">
    <cfRule type="expression" dxfId="386" priority="192787">
      <formula>IF(#REF!="у",$A37:$D259)</formula>
    </cfRule>
    <cfRule type="expression" dxfId="385" priority="192788">
      <formula>IF(#REF!="м",$A37:$D259)</formula>
    </cfRule>
    <cfRule type="expression" dxfId="384" priority="192789">
      <formula>IF(#REF!="к",$A37:$D259)</formula>
    </cfRule>
  </conditionalFormatting>
  <conditionalFormatting sqref="D184">
    <cfRule type="expression" dxfId="383" priority="192820">
      <formula>IF(#REF!="у",$A184:$D434)</formula>
    </cfRule>
    <cfRule type="expression" dxfId="382" priority="192821">
      <formula>IF(#REF!="м",$A184:$D434)</formula>
    </cfRule>
    <cfRule type="expression" dxfId="381" priority="192822">
      <formula>IF(#REF!="к",$A184:$D434)</formula>
    </cfRule>
  </conditionalFormatting>
  <conditionalFormatting sqref="E154:O154">
    <cfRule type="expression" dxfId="380" priority="192835">
      <formula>IF(#REF!="у",$A154:$D534)</formula>
    </cfRule>
    <cfRule type="expression" dxfId="379" priority="192836">
      <formula>IF(#REF!="м",$A154:$D534)</formula>
    </cfRule>
    <cfRule type="expression" dxfId="378" priority="192837">
      <formula>IF(#REF!="к",$A154:$D534)</formula>
    </cfRule>
  </conditionalFormatting>
  <conditionalFormatting sqref="J151:K151 H151:H153 M151:M153 O151:O153 E151:F153 G172 L35 G34:L34 J172:L172">
    <cfRule type="expression" dxfId="377" priority="193282">
      <formula>IF(#REF!="у",$A34:$D439)</formula>
    </cfRule>
    <cfRule type="expression" dxfId="376" priority="193283">
      <formula>IF(#REF!="м",$A34:$D439)</formula>
    </cfRule>
    <cfRule type="expression" dxfId="375" priority="193284">
      <formula>IF(#REF!="к",$A34:$D439)</formula>
    </cfRule>
  </conditionalFormatting>
  <conditionalFormatting sqref="A113">
    <cfRule type="expression" dxfId="374" priority="194107">
      <formula>IF(#REF!="у",$A113:$D475)</formula>
    </cfRule>
    <cfRule type="expression" dxfId="373" priority="194108">
      <formula>IF(#REF!="м",$A113:$D475)</formula>
    </cfRule>
    <cfRule type="expression" dxfId="372" priority="194109">
      <formula>IF(#REF!="к",$A113:$D475)</formula>
    </cfRule>
  </conditionalFormatting>
  <conditionalFormatting sqref="D160">
    <cfRule type="expression" dxfId="371" priority="194146">
      <formula>IF(#REF!="у",$A160:$D377)</formula>
    </cfRule>
    <cfRule type="expression" dxfId="370" priority="194147">
      <formula>IF(#REF!="м",$A160:$D377)</formula>
    </cfRule>
    <cfRule type="expression" dxfId="369" priority="194148">
      <formula>IF(#REF!="к",$A160:$D377)</formula>
    </cfRule>
  </conditionalFormatting>
  <conditionalFormatting sqref="M51:N51 D51:I51">
    <cfRule type="expression" dxfId="368" priority="194212">
      <formula>IF(#REF!="у",$A51:$D292)</formula>
    </cfRule>
    <cfRule type="expression" dxfId="367" priority="194213">
      <formula>IF(#REF!="м",$A51:$D292)</formula>
    </cfRule>
    <cfRule type="expression" dxfId="366" priority="194214">
      <formula>IF(#REF!="к",$A51:$D292)</formula>
    </cfRule>
  </conditionalFormatting>
  <conditionalFormatting sqref="D147:I147 M147:N147 K147 I45 D45:F45 M45:N45">
    <cfRule type="expression" dxfId="365" priority="194233">
      <formula>IF(#REF!="у",$A45:$D278)</formula>
    </cfRule>
    <cfRule type="expression" dxfId="364" priority="194234">
      <formula>IF(#REF!="м",$A45:$D278)</formula>
    </cfRule>
    <cfRule type="expression" dxfId="363" priority="194235">
      <formula>IF(#REF!="к",$A45:$D278)</formula>
    </cfRule>
  </conditionalFormatting>
  <conditionalFormatting sqref="D50:I50 M50:N50">
    <cfRule type="expression" dxfId="362" priority="194299">
      <formula>IF(#REF!="у",$A50:$D292)</formula>
    </cfRule>
    <cfRule type="expression" dxfId="361" priority="194300">
      <formula>IF(#REF!="м",$A50:$D292)</formula>
    </cfRule>
    <cfRule type="expression" dxfId="360" priority="194301">
      <formula>IF(#REF!="к",$A50:$D292)</formula>
    </cfRule>
  </conditionalFormatting>
  <conditionalFormatting sqref="E149:O149 A168:A169 A41 A177">
    <cfRule type="expression" dxfId="359" priority="195376">
      <formula>IF(#REF!="у",$A41:$D411)</formula>
    </cfRule>
    <cfRule type="expression" dxfId="358" priority="195377">
      <formula>IF(#REF!="м",$A41:$D411)</formula>
    </cfRule>
    <cfRule type="expression" dxfId="357" priority="195378">
      <formula>IF(#REF!="к",$A41:$D411)</formula>
    </cfRule>
  </conditionalFormatting>
  <conditionalFormatting sqref="B113:D113 D156:D158 A150:C150 B112:C112 A155:C155">
    <cfRule type="expression" dxfId="356" priority="195445">
      <formula>IF(#REF!="у",$A112:$D401)</formula>
    </cfRule>
    <cfRule type="expression" dxfId="355" priority="195446">
      <formula>IF(#REF!="м",$A112:$D401)</formula>
    </cfRule>
    <cfRule type="expression" dxfId="354" priority="195447">
      <formula>IF(#REF!="к",$A112:$D401)</formula>
    </cfRule>
  </conditionalFormatting>
  <conditionalFormatting sqref="B161:C161 B120:C121">
    <cfRule type="expression" dxfId="353" priority="195616">
      <formula>IF(#REF!="у",$A120:$D414)</formula>
    </cfRule>
    <cfRule type="expression" dxfId="352" priority="195617">
      <formula>IF(#REF!="м",$A120:$D414)</formula>
    </cfRule>
    <cfRule type="expression" dxfId="351" priority="195618">
      <formula>IF(#REF!="к",$A120:$D414)</formula>
    </cfRule>
  </conditionalFormatting>
  <conditionalFormatting sqref="E122:H122 E98:F99 H98:I99 M98:O99 J122:O122">
    <cfRule type="expression" dxfId="350" priority="196210">
      <formula>IF(#REF!="у",$A98:$D496)</formula>
    </cfRule>
    <cfRule type="expression" dxfId="349" priority="196211">
      <formula>IF(#REF!="м",$A98:$D496)</formula>
    </cfRule>
    <cfRule type="expression" dxfId="348" priority="196212">
      <formula>IF(#REF!="к",$A98:$D496)</formula>
    </cfRule>
  </conditionalFormatting>
  <conditionalFormatting sqref="G32 J61:J62 L61:L62 E29:F32 K29:K33 M29:O33 H32:I33 G30:I30 L65:L66 J65:J66 E33:G33">
    <cfRule type="expression" dxfId="347" priority="196360">
      <formula>IF(#REF!="у",$A29:$D353)</formula>
    </cfRule>
    <cfRule type="expression" dxfId="346" priority="196361">
      <formula>IF(#REF!="м",$A29:$D353)</formula>
    </cfRule>
    <cfRule type="expression" dxfId="345" priority="196362">
      <formula>IF(#REF!="к",$A29:$D353)</formula>
    </cfRule>
  </conditionalFormatting>
  <conditionalFormatting sqref="J70:L70 G74 G70 G84 J74:L74 E174:O174 J84:L84 G178 J178:L178">
    <cfRule type="expression" dxfId="344" priority="196498">
      <formula>IF(#REF!="у",$A70:$D482)</formula>
    </cfRule>
    <cfRule type="expression" dxfId="343" priority="196499">
      <formula>IF(#REF!="м",$A70:$D482)</formula>
    </cfRule>
    <cfRule type="expression" dxfId="342" priority="196500">
      <formula>IF(#REF!="к",$A70:$D482)</formula>
    </cfRule>
  </conditionalFormatting>
  <conditionalFormatting sqref="E71:L71 M70:O71 H70:I70 E18:O18 E70:F70 M74:O75 H74:I74 E74:F74 M84:O85 H84:I84 E84:F84 M178:O179 E178:F178 E75:L75 E85:L85 H178:I178 E179:L179">
    <cfRule type="expression" dxfId="341" priority="196510">
      <formula>IF(#REF!="у",$A18:$D433)</formula>
    </cfRule>
    <cfRule type="expression" dxfId="340" priority="196511">
      <formula>IF(#REF!="м",$A18:$D433)</formula>
    </cfRule>
    <cfRule type="expression" dxfId="339" priority="196512">
      <formula>IF(#REF!="к",$A18:$D433)</formula>
    </cfRule>
  </conditionalFormatting>
  <conditionalFormatting sqref="A142 A29:A33 B100:O100">
    <cfRule type="expression" dxfId="338" priority="196879">
      <formula>IF(#REF!="у",$A29:$D312)</formula>
    </cfRule>
    <cfRule type="expression" dxfId="337" priority="196880">
      <formula>IF(#REF!="м",$A29:$D312)</formula>
    </cfRule>
    <cfRule type="expression" dxfId="336" priority="196881">
      <formula>IF(#REF!="к",$A29:$D312)</formula>
    </cfRule>
  </conditionalFormatting>
  <conditionalFormatting sqref="B49:C49 G49:H49 J49 L49">
    <cfRule type="expression" dxfId="335" priority="197608">
      <formula>IF(#REF!="у",$A49:$D289)</formula>
    </cfRule>
    <cfRule type="expression" dxfId="334" priority="197609">
      <formula>IF(#REF!="м",$A49:$D289)</formula>
    </cfRule>
    <cfRule type="expression" dxfId="333" priority="197610">
      <formula>IF(#REF!="к",$A49:$D289)</formula>
    </cfRule>
  </conditionalFormatting>
  <conditionalFormatting sqref="G29:I29 J29:J33 L29:L33 G31:I31">
    <cfRule type="expression" dxfId="332" priority="197986">
      <formula>IF(#REF!="у",$A29:$D350)</formula>
    </cfRule>
    <cfRule type="expression" dxfId="331" priority="197987">
      <formula>IF(#REF!="м",$A29:$D350)</formula>
    </cfRule>
    <cfRule type="expression" dxfId="330" priority="197988">
      <formula>IF(#REF!="к",$A29:$D350)</formula>
    </cfRule>
  </conditionalFormatting>
  <conditionalFormatting sqref="G146:H146 B146:C146 J146:L146 B43:C44 J43 L43 G43:H43">
    <cfRule type="expression" dxfId="329" priority="198103">
      <formula>IF(#REF!="у",$A43:$D274)</formula>
    </cfRule>
    <cfRule type="expression" dxfId="328" priority="198104">
      <formula>IF(#REF!="м",$A43:$D274)</formula>
    </cfRule>
    <cfRule type="expression" dxfId="327" priority="198105">
      <formula>IF(#REF!="к",$A43:$D274)</formula>
    </cfRule>
  </conditionalFormatting>
  <conditionalFormatting sqref="A67 A175:A176 A63:A64">
    <cfRule type="expression" dxfId="326" priority="198562">
      <formula>IF(#REF!="у",$A63:$D429)</formula>
    </cfRule>
    <cfRule type="expression" dxfId="325" priority="198563">
      <formula>IF(#REF!="м",$A63:$D429)</formula>
    </cfRule>
    <cfRule type="expression" dxfId="324" priority="198564">
      <formula>IF(#REF!="к",$A63:$D429)</formula>
    </cfRule>
  </conditionalFormatting>
  <conditionalFormatting sqref="H175:I175 E176:L176 E175:F175 M175:O176 E63:G64 M63:O63 H63:I63 H64:O64 E67:O67">
    <cfRule type="expression" dxfId="323" priority="198748">
      <formula>IF(#REF!="у",$A63:$D470)</formula>
    </cfRule>
    <cfRule type="expression" dxfId="322" priority="198749">
      <formula>IF(#REF!="м",$A63:$D470)</formula>
    </cfRule>
    <cfRule type="expression" dxfId="321" priority="198750">
      <formula>IF(#REF!="к",$A63:$D470)</formula>
    </cfRule>
  </conditionalFormatting>
  <conditionalFormatting sqref="A103:O103 B164:C165 A43:A44 A146">
    <cfRule type="expression" dxfId="320" priority="198823">
      <formula>IF(#REF!="у",$A43:$D336)</formula>
    </cfRule>
    <cfRule type="expression" dxfId="319" priority="198824">
      <formula>IF(#REF!="м",$A43:$D336)</formula>
    </cfRule>
    <cfRule type="expression" dxfId="318" priority="198825">
      <formula>IF(#REF!="к",$A43:$D336)</formula>
    </cfRule>
  </conditionalFormatting>
  <conditionalFormatting sqref="A128:C128 A217:A219 C217 Q217:S218 C219 Q220:S226 A221:A226">
    <cfRule type="expression" dxfId="317" priority="198871">
      <formula>IF(#REF!="у",$A128:$D413)</formula>
    </cfRule>
    <cfRule type="expression" dxfId="316" priority="198872">
      <formula>IF(#REF!="м",$A128:$D413)</formula>
    </cfRule>
    <cfRule type="expression" dxfId="315" priority="198873">
      <formula>IF(#REF!="к",$A128:$D413)</formula>
    </cfRule>
  </conditionalFormatting>
  <conditionalFormatting sqref="L160 E123:F126 K123:K126 M123:O126 G124:H126 L124:L126 J124:J126 D73 J160 D76:D80">
    <cfRule type="expression" dxfId="314" priority="198904">
      <formula>IF(#REF!="у",$A73:$D387)</formula>
    </cfRule>
    <cfRule type="expression" dxfId="313" priority="198905">
      <formula>IF(#REF!="м",$A73:$D387)</formula>
    </cfRule>
    <cfRule type="expression" dxfId="312" priority="198906">
      <formula>IF(#REF!="к",$A73:$D387)</formula>
    </cfRule>
  </conditionalFormatting>
  <conditionalFormatting sqref="J147 O147 L147 G45:H45 J45:L45 O45 B147:C147 B45:C45">
    <cfRule type="expression" dxfId="311" priority="198958">
      <formula>IF(#REF!="у",$A45:$D275)</formula>
    </cfRule>
    <cfRule type="expression" dxfId="310" priority="198959">
      <formula>IF(#REF!="м",$A45:$D275)</formula>
    </cfRule>
    <cfRule type="expression" dxfId="309" priority="198960">
      <formula>IF(#REF!="к",$A45:$D275)</formula>
    </cfRule>
  </conditionalFormatting>
  <conditionalFormatting sqref="G142:H142 B142:C142 J142:L142 B29:C33 O142">
    <cfRule type="expression" dxfId="308" priority="199933">
      <formula>IF(#REF!="у",$A29:$D250)</formula>
    </cfRule>
    <cfRule type="expression" dxfId="307" priority="199934">
      <formula>IF(#REF!="м",$A29:$D250)</formula>
    </cfRule>
    <cfRule type="expression" dxfId="306" priority="199935">
      <formula>IF(#REF!="к",$A29:$D250)</formula>
    </cfRule>
  </conditionalFormatting>
  <conditionalFormatting sqref="D133:O133 D123:D126 M131:N132 D131:I132 M135:N136 D135:I136 B160:C160">
    <cfRule type="expression" dxfId="305" priority="200371">
      <formula>IF(#REF!="у",$A123:$D337)</formula>
    </cfRule>
    <cfRule type="expression" dxfId="304" priority="200372">
      <formula>IF(#REF!="м",$A123:$D337)</formula>
    </cfRule>
    <cfRule type="expression" dxfId="303" priority="200373">
      <formula>IF(#REF!="к",$A123:$D337)</formula>
    </cfRule>
  </conditionalFormatting>
  <conditionalFormatting sqref="A162 A186:A191">
    <cfRule type="expression" dxfId="302" priority="200506">
      <formula>IF(#REF!="у",$A162:$D512)</formula>
    </cfRule>
    <cfRule type="expression" dxfId="301" priority="200507">
      <formula>IF(#REF!="м",$A162:$D512)</formula>
    </cfRule>
    <cfRule type="expression" dxfId="300" priority="200508">
      <formula>IF(#REF!="к",$A162:$D512)</formula>
    </cfRule>
  </conditionalFormatting>
  <conditionalFormatting sqref="B196:O196">
    <cfRule type="expression" dxfId="299" priority="200545">
      <formula>IF(#REF!="у",$A196:$D458)</formula>
    </cfRule>
    <cfRule type="expression" dxfId="298" priority="200546">
      <formula>IF(#REF!="м",$A196:$D458)</formula>
    </cfRule>
    <cfRule type="expression" dxfId="297" priority="200547">
      <formula>IF(#REF!="к",$A196:$D458)</formula>
    </cfRule>
  </conditionalFormatting>
  <conditionalFormatting sqref="G89 E104:O105 J89:L89 G86 K86:L86 E21:O22">
    <cfRule type="expression" dxfId="296" priority="201001">
      <formula>IF(#REF!="у",$A21:$D424)</formula>
    </cfRule>
    <cfRule type="expression" dxfId="295" priority="201002">
      <formula>IF(#REF!="м",$A21:$D424)</formula>
    </cfRule>
    <cfRule type="expression" dxfId="294" priority="201003">
      <formula>IF(#REF!="к",$A21:$D424)</formula>
    </cfRule>
  </conditionalFormatting>
  <conditionalFormatting sqref="E166:O166 A106:A109">
    <cfRule type="expression" dxfId="293" priority="201022">
      <formula>IF(#REF!="у",$A106:$D469)</formula>
    </cfRule>
    <cfRule type="expression" dxfId="292" priority="201023">
      <formula>IF(#REF!="м",$A106:$D469)</formula>
    </cfRule>
    <cfRule type="expression" dxfId="291" priority="201024">
      <formula>IF(#REF!="к",$A106:$D469)</formula>
    </cfRule>
  </conditionalFormatting>
  <conditionalFormatting sqref="G175 G152:G153 N152:N153 I152:L153 E110:O111 J63:L63 J175:L175">
    <cfRule type="expression" dxfId="290" priority="201025">
      <formula>IF(#REF!="у",$A63:$D467)</formula>
    </cfRule>
    <cfRule type="expression" dxfId="289" priority="201026">
      <formula>IF(#REF!="м",$A63:$D467)</formula>
    </cfRule>
    <cfRule type="expression" dxfId="288" priority="201027">
      <formula>IF(#REF!="к",$A63:$D467)</formula>
    </cfRule>
  </conditionalFormatting>
  <conditionalFormatting sqref="A26 J194:L195 G194:G195 A70:A71 A74:A75 A84:A85 A178:A179">
    <cfRule type="expression" dxfId="287" priority="201130">
      <formula>IF(#REF!="у",$A26:$D400)</formula>
    </cfRule>
    <cfRule type="expression" dxfId="286" priority="201131">
      <formula>IF(#REF!="м",$A26:$D400)</formula>
    </cfRule>
    <cfRule type="expression" dxfId="285" priority="201132">
      <formula>IF(#REF!="к",$A26:$D400)</formula>
    </cfRule>
  </conditionalFormatting>
  <conditionalFormatting sqref="E119:G119 E115:F118 K115:K119 M115:O119 H118:H119 G118 I123 D25:D26 B26:C26 G116:H116 D81:D83">
    <cfRule type="expression" dxfId="284" priority="201271">
      <formula>IF(#REF!="у",$A25:$D338)</formula>
    </cfRule>
    <cfRule type="expression" dxfId="283" priority="201272">
      <formula>IF(#REF!="м",$A25:$D338)</formula>
    </cfRule>
    <cfRule type="expression" dxfId="282" priority="201273">
      <formula>IF(#REF!="к",$A25:$D338)</formula>
    </cfRule>
  </conditionalFormatting>
  <conditionalFormatting sqref="B91:D91 B186:C191 D60 A114:C114">
    <cfRule type="expression" dxfId="281" priority="201358">
      <formula>IF(#REF!="у",$A60:$D348)</formula>
    </cfRule>
    <cfRule type="expression" dxfId="280" priority="201359">
      <formula>IF(#REF!="м",$A60:$D348)</formula>
    </cfRule>
    <cfRule type="expression" dxfId="279" priority="201360">
      <formula>IF(#REF!="к",$A60:$D348)</formula>
    </cfRule>
  </conditionalFormatting>
  <conditionalFormatting sqref="E185:F185 H185:I185 M185:O185">
    <cfRule type="expression" dxfId="278" priority="201604">
      <formula>IF(#REF!="у",$A185:$D570)</formula>
    </cfRule>
    <cfRule type="expression" dxfId="277" priority="201605">
      <formula>IF(#REF!="м",$A185:$D570)</formula>
    </cfRule>
    <cfRule type="expression" dxfId="276" priority="201606">
      <formula>IF(#REF!="к",$A185:$D570)</formula>
    </cfRule>
  </conditionalFormatting>
  <conditionalFormatting sqref="G56 J54:L54 G54 K56:L56">
    <cfRule type="expression" dxfId="275" priority="201628">
      <formula>IF(#REF!="у",$A54:$D476)</formula>
    </cfRule>
    <cfRule type="expression" dxfId="274" priority="201629">
      <formula>IF(#REF!="м",$A54:$D476)</formula>
    </cfRule>
    <cfRule type="expression" dxfId="273" priority="201630">
      <formula>IF(#REF!="к",$A54:$D476)</formula>
    </cfRule>
  </conditionalFormatting>
  <conditionalFormatting sqref="A49 B151:C153 B106:D107">
    <cfRule type="expression" dxfId="272" priority="201700">
      <formula>IF(#REF!="у",$A49:$D351)</formula>
    </cfRule>
    <cfRule type="expression" dxfId="271" priority="201701">
      <formula>IF(#REF!="м",$A49:$D351)</formula>
    </cfRule>
    <cfRule type="expression" dxfId="270" priority="201702">
      <formula>IF(#REF!="к",$A49:$D351)</formula>
    </cfRule>
  </conditionalFormatting>
  <conditionalFormatting sqref="M89:O89 E87:G87 H86:I87 K87:L87 J86:J88 E90:O90 E86:F86 M86:O87 H89:I89 E88:F89 G88:I88 K88:O88 L36">
    <cfRule type="expression" dxfId="269" priority="201811">
      <formula>IF(#REF!="у",$A36:$D442)</formula>
    </cfRule>
    <cfRule type="expression" dxfId="268" priority="201812">
      <formula>IF(#REF!="м",$A36:$D442)</formula>
    </cfRule>
    <cfRule type="expression" dxfId="267" priority="201813">
      <formula>IF(#REF!="к",$A36:$D442)</formula>
    </cfRule>
  </conditionalFormatting>
  <conditionalFormatting sqref="G123:H123 L123 D168:D169 A53:C53 J123 B73:C73 B76:C80 D177">
    <cfRule type="expression" dxfId="266" priority="201835">
      <formula>IF(#REF!="у",$A53:$D364)</formula>
    </cfRule>
    <cfRule type="expression" dxfId="265" priority="201836">
      <formula>IF(#REF!="м",$A53:$D364)</formula>
    </cfRule>
    <cfRule type="expression" dxfId="264" priority="201837">
      <formula>IF(#REF!="к",$A53:$D364)</formula>
    </cfRule>
  </conditionalFormatting>
  <conditionalFormatting sqref="M156:O156 J157:O158 E156:I158 E112:O113">
    <cfRule type="expression" dxfId="263" priority="201862">
      <formula>IF(#REF!="у",$A112:$D501)</formula>
    </cfRule>
    <cfRule type="expression" dxfId="262" priority="201863">
      <formula>IF(#REF!="м",$A112:$D501)</formula>
    </cfRule>
    <cfRule type="expression" dxfId="261" priority="201864">
      <formula>IF(#REF!="к",$A112:$D501)</formula>
    </cfRule>
  </conditionalFormatting>
  <conditionalFormatting sqref="A52 A86:A90 A110:A111">
    <cfRule type="expression" dxfId="260" priority="201907">
      <formula>IF(#REF!="у",$A52:$D417)</formula>
    </cfRule>
    <cfRule type="expression" dxfId="259" priority="201908">
      <formula>IF(#REF!="м",$A52:$D417)</formula>
    </cfRule>
    <cfRule type="expression" dxfId="258" priority="201909">
      <formula>IF(#REF!="к",$A52:$D417)</formula>
    </cfRule>
  </conditionalFormatting>
  <conditionalFormatting sqref="N151 I151 L151 E25:O25">
    <cfRule type="expression" dxfId="257" priority="201916">
      <formula>IF(#REF!="у",$A25:$D426)</formula>
    </cfRule>
    <cfRule type="expression" dxfId="256" priority="201917">
      <formula>IF(#REF!="м",$A25:$D426)</formula>
    </cfRule>
    <cfRule type="expression" dxfId="255" priority="201918">
      <formula>IF(#REF!="к",$A25:$D426)</formula>
    </cfRule>
  </conditionalFormatting>
  <conditionalFormatting sqref="B162:D162 D194:D195">
    <cfRule type="expression" dxfId="254" priority="201985">
      <formula>IF(#REF!="у",$A162:$D439)</formula>
    </cfRule>
    <cfRule type="expression" dxfId="253" priority="201986">
      <formula>IF(#REF!="м",$A162:$D439)</formula>
    </cfRule>
    <cfRule type="expression" dxfId="252" priority="201987">
      <formula>IF(#REF!="к",$A162:$D439)</formula>
    </cfRule>
  </conditionalFormatting>
  <conditionalFormatting sqref="D28">
    <cfRule type="expression" dxfId="251" priority="202027">
      <formula>IF(#REF!="у",$A28:$D306)</formula>
    </cfRule>
    <cfRule type="expression" dxfId="250" priority="202028">
      <formula>IF(#REF!="м",$A28:$D306)</formula>
    </cfRule>
    <cfRule type="expression" dxfId="249" priority="202029">
      <formula>IF(#REF!="к",$A28:$D306)</formula>
    </cfRule>
  </conditionalFormatting>
  <conditionalFormatting sqref="A147 B170:C171 B167:C167 B52:D52 A45">
    <cfRule type="expression" dxfId="248" priority="202033">
      <formula>IF(#REF!="у",$A45:$D337)</formula>
    </cfRule>
    <cfRule type="expression" dxfId="247" priority="202034">
      <formula>IF(#REF!="м",$A45:$D337)</formula>
    </cfRule>
    <cfRule type="expression" dxfId="246" priority="202035">
      <formula>IF(#REF!="к",$A45:$D337)</formula>
    </cfRule>
  </conditionalFormatting>
  <conditionalFormatting sqref="E127:O127 J156:L156">
    <cfRule type="expression" dxfId="245" priority="202276">
      <formula>IF(#REF!="у",$A127:$D513)</formula>
    </cfRule>
    <cfRule type="expression" dxfId="244" priority="202277">
      <formula>IF(#REF!="м",$A127:$D513)</formula>
    </cfRule>
    <cfRule type="expression" dxfId="243" priority="202278">
      <formula>IF(#REF!="к",$A127:$D513)</formula>
    </cfRule>
  </conditionalFormatting>
  <conditionalFormatting sqref="G151">
    <cfRule type="expression" dxfId="242" priority="203524">
      <formula>IF(#REF!="у",$A151:$D552)</formula>
    </cfRule>
    <cfRule type="expression" dxfId="241" priority="203525">
      <formula>IF(#REF!="м",$A151:$D552)</formula>
    </cfRule>
    <cfRule type="expression" dxfId="240" priority="203526">
      <formula>IF(#REF!="к",$A151:$D552)</formula>
    </cfRule>
  </conditionalFormatting>
  <conditionalFormatting sqref="D53">
    <cfRule type="expression" dxfId="239" priority="203566">
      <formula>IF(#REF!="у",$A53:$D343)</formula>
    </cfRule>
    <cfRule type="expression" dxfId="238" priority="203567">
      <formula>IF(#REF!="м",$A53:$D343)</formula>
    </cfRule>
    <cfRule type="expression" dxfId="237" priority="203568">
      <formula>IF(#REF!="к",$A53:$D343)</formula>
    </cfRule>
  </conditionalFormatting>
  <conditionalFormatting sqref="A127 A93:A94">
    <cfRule type="expression" dxfId="236" priority="204745">
      <formula>IF(#REF!="у",$A93:$D452)</formula>
    </cfRule>
    <cfRule type="expression" dxfId="235" priority="204746">
      <formula>IF(#REF!="м",$A93:$D452)</formula>
    </cfRule>
    <cfRule type="expression" dxfId="234" priority="204747">
      <formula>IF(#REF!="к",$A93:$D452)</formula>
    </cfRule>
  </conditionalFormatting>
  <conditionalFormatting sqref="I116">
    <cfRule type="expression" dxfId="233" priority="206293">
      <formula>IF(#REF!="у",$A116:$D431)</formula>
    </cfRule>
    <cfRule type="expression" dxfId="232" priority="206294">
      <formula>IF(#REF!="м",$A116:$D431)</formula>
    </cfRule>
    <cfRule type="expression" dxfId="231" priority="206295">
      <formula>IF(#REF!="к",$A116:$D431)</formula>
    </cfRule>
  </conditionalFormatting>
  <conditionalFormatting sqref="E162:O162 E194:F195 H194:I195 M194:O195 A16:A17 A19:A20 A23:A24">
    <cfRule type="expression" dxfId="230" priority="206884">
      <formula>IF(#REF!="у",$A16:$D393)</formula>
    </cfRule>
    <cfRule type="expression" dxfId="229" priority="206885">
      <formula>IF(#REF!="м",$A16:$D393)</formula>
    </cfRule>
    <cfRule type="expression" dxfId="228" priority="206886">
      <formula>IF(#REF!="к",$A16:$D393)</formula>
    </cfRule>
  </conditionalFormatting>
  <conditionalFormatting sqref="M159:O159 D172:D173 B168:C169 D34:D35 E159:I159 K159 B177:C177">
    <cfRule type="expression" dxfId="227" priority="206986">
      <formula>IF(#REF!="у",$A34:$D342)</formula>
    </cfRule>
    <cfRule type="expression" dxfId="226" priority="206987">
      <formula>IF(#REF!="м",$A34:$D342)</formula>
    </cfRule>
    <cfRule type="expression" dxfId="225" priority="206988">
      <formula>IF(#REF!="к",$A34:$D342)</formula>
    </cfRule>
  </conditionalFormatting>
  <conditionalFormatting sqref="A197 D175:D176 D63:D64 D67">
    <cfRule type="expression" dxfId="224" priority="212299">
      <formula>IF(#REF!="у",$A63:$D370)</formula>
    </cfRule>
    <cfRule type="expression" dxfId="223" priority="212300">
      <formula>IF(#REF!="м",$A63:$D370)</formula>
    </cfRule>
    <cfRule type="expression" dxfId="222" priority="212301">
      <formula>IF(#REF!="к",$A63:$D370)</formula>
    </cfRule>
  </conditionalFormatting>
  <conditionalFormatting sqref="J159 B172:C173 D151:D153 B34:C35 D95 L159">
    <cfRule type="expression" dxfId="221" priority="215986">
      <formula>IF(#REF!="у",$A34:$D339)</formula>
    </cfRule>
    <cfRule type="expression" dxfId="220" priority="215987">
      <formula>IF(#REF!="м",$A34:$D339)</formula>
    </cfRule>
    <cfRule type="expression" dxfId="219" priority="215988">
      <formula>IF(#REF!="к",$A34:$D339)</formula>
    </cfRule>
  </conditionalFormatting>
  <conditionalFormatting sqref="A69:C69 A28:C28">
    <cfRule type="expression" dxfId="218" priority="218530">
      <formula>IF(#REF!="у",$A28:$D327)</formula>
    </cfRule>
    <cfRule type="expression" dxfId="217" priority="218531">
      <formula>IF(#REF!="м",$A28:$D327)</formula>
    </cfRule>
    <cfRule type="expression" dxfId="216" priority="218532">
      <formula>IF(#REF!="к",$A28:$D327)</formula>
    </cfRule>
  </conditionalFormatting>
  <conditionalFormatting sqref="D14">
    <cfRule type="expression" dxfId="215" priority="218731">
      <formula>IF(#REF!="у",$A14:$D295)</formula>
    </cfRule>
    <cfRule type="expression" dxfId="214" priority="218732">
      <formula>IF(#REF!="м",$A14:$D295)</formula>
    </cfRule>
    <cfRule type="expression" dxfId="213" priority="218733">
      <formula>IF(#REF!="к",$A14:$D295)</formula>
    </cfRule>
  </conditionalFormatting>
  <conditionalFormatting sqref="D167 D170:D171 B98:C99 B122:C122">
    <cfRule type="expression" dxfId="212" priority="219955">
      <formula>IF(#REF!="у",$A98:$D393)</formula>
    </cfRule>
    <cfRule type="expression" dxfId="211" priority="219956">
      <formula>IF(#REF!="м",$A98:$D393)</formula>
    </cfRule>
    <cfRule type="expression" dxfId="210" priority="219957">
      <formula>IF(#REF!="к",$A98:$D393)</formula>
    </cfRule>
  </conditionalFormatting>
  <conditionalFormatting sqref="A59 A73 A25 A27 A76:A80">
    <cfRule type="expression" dxfId="209" priority="221191">
      <formula>IF(#REF!="у",$A25:$D398)</formula>
    </cfRule>
    <cfRule type="expression" dxfId="208" priority="221192">
      <formula>IF(#REF!="м",$A25:$D398)</formula>
    </cfRule>
    <cfRule type="expression" dxfId="207" priority="221193">
      <formula>IF(#REF!="к",$A25:$D398)</formula>
    </cfRule>
  </conditionalFormatting>
  <conditionalFormatting sqref="B185:C185 A143:A145 D72 A97:C97">
    <cfRule type="expression" dxfId="206" priority="221209">
      <formula>IF(#REF!="у",$A72:$D354)</formula>
    </cfRule>
    <cfRule type="expression" dxfId="205" priority="221210">
      <formula>IF(#REF!="м",$A72:$D354)</formula>
    </cfRule>
    <cfRule type="expression" dxfId="204" priority="221211">
      <formula>IF(#REF!="к",$A72:$D354)</formula>
    </cfRule>
  </conditionalFormatting>
  <conditionalFormatting sqref="G140:H140">
    <cfRule type="expression" dxfId="203" priority="221233">
      <formula>IF(#REF!="у",$A140:$D362)</formula>
    </cfRule>
    <cfRule type="expression" dxfId="202" priority="221234">
      <formula>IF(#REF!="м",$A140:$D362)</formula>
    </cfRule>
    <cfRule type="expression" dxfId="201" priority="221235">
      <formula>IF(#REF!="к",$A140:$D362)</formula>
    </cfRule>
  </conditionalFormatting>
  <conditionalFormatting sqref="A122 A98:A99 A96">
    <cfRule type="expression" dxfId="200" priority="221236">
      <formula>IF(#REF!="у",$A96:$D453)</formula>
    </cfRule>
    <cfRule type="expression" dxfId="199" priority="221237">
      <formula>IF(#REF!="м",$A96:$D453)</formula>
    </cfRule>
    <cfRule type="expression" dxfId="198" priority="221238">
      <formula>IF(#REF!="к",$A96:$D453)</formula>
    </cfRule>
  </conditionalFormatting>
  <conditionalFormatting sqref="B148:C148 O148 L148 J46:L48 B46:C48 O46:O48 G46:H48 J148">
    <cfRule type="expression" dxfId="197" priority="221239">
      <formula>IF(#REF!="у",$A46:$D275)</formula>
    </cfRule>
    <cfRule type="expression" dxfId="196" priority="221240">
      <formula>IF(#REF!="м",$A46:$D275)</formula>
    </cfRule>
    <cfRule type="expression" dxfId="195" priority="221241">
      <formula>IF(#REF!="к",$A46:$D275)</formula>
    </cfRule>
  </conditionalFormatting>
  <conditionalFormatting sqref="J164:L164 G164">
    <cfRule type="expression" dxfId="194" priority="221251">
      <formula>IF(#REF!="у",$A164:$D557)</formula>
    </cfRule>
    <cfRule type="expression" dxfId="193" priority="221252">
      <formula>IF(#REF!="м",$A164:$D557)</formula>
    </cfRule>
    <cfRule type="expression" dxfId="192" priority="221253">
      <formula>IF(#REF!="к",$A164:$D557)</formula>
    </cfRule>
  </conditionalFormatting>
  <conditionalFormatting sqref="A170:A171">
    <cfRule type="expression" dxfId="191" priority="221260">
      <formula>IF(#REF!="у",$A170:$D524)</formula>
    </cfRule>
    <cfRule type="expression" dxfId="190" priority="221261">
      <formula>IF(#REF!="м",$A170:$D524)</formula>
    </cfRule>
    <cfRule type="expression" dxfId="189" priority="221262">
      <formula>IF(#REF!="к",$A170:$D524)</formula>
    </cfRule>
  </conditionalFormatting>
  <conditionalFormatting sqref="B68:D68 C216 Q216:S216 A216 D164:D165 A42:C42 B95:C95 C227">
    <cfRule type="expression" dxfId="188" priority="221278">
      <formula>IF(#REF!="у",$A42:$D338)</formula>
    </cfRule>
    <cfRule type="expression" dxfId="187" priority="221279">
      <formula>IF(#REF!="м",$A42:$D338)</formula>
    </cfRule>
    <cfRule type="expression" dxfId="186" priority="221280">
      <formula>IF(#REF!="к",$A42:$D338)</formula>
    </cfRule>
  </conditionalFormatting>
  <conditionalFormatting sqref="E164:F164 M164:O165 E165:L165 H164:I164 G95 J95:L95 I120 E68:O68">
    <cfRule type="expression" dxfId="185" priority="221281">
      <formula>IF(#REF!="у",$A68:$D464)</formula>
    </cfRule>
    <cfRule type="expression" dxfId="184" priority="221282">
      <formula>IF(#REF!="м",$A68:$D464)</formula>
    </cfRule>
    <cfRule type="expression" dxfId="183" priority="221283">
      <formula>IF(#REF!="к",$A68:$D464)</formula>
    </cfRule>
  </conditionalFormatting>
  <conditionalFormatting sqref="E168:F168 M168:N169 J76:L76 J78:L78 H168:I168 E169:L169 O169 G78 E177:O177">
    <cfRule type="expression" dxfId="182" priority="221284">
      <formula>IF(#REF!="у",$A76:$D487)</formula>
    </cfRule>
    <cfRule type="expression" dxfId="181" priority="221285">
      <formula>IF(#REF!="м",$A76:$D487)</formula>
    </cfRule>
    <cfRule type="expression" dxfId="180" priority="221286">
      <formula>IF(#REF!="к",$A76:$D487)</formula>
    </cfRule>
  </conditionalFormatting>
  <conditionalFormatting sqref="A18">
    <cfRule type="expression" dxfId="179" priority="221287">
      <formula>IF(#REF!="у",$A18:$D394)</formula>
    </cfRule>
    <cfRule type="expression" dxfId="178" priority="221288">
      <formula>IF(#REF!="м",$A18:$D394)</formula>
    </cfRule>
    <cfRule type="expression" dxfId="177" priority="221289">
      <formula>IF(#REF!="к",$A18:$D394)</formula>
    </cfRule>
  </conditionalFormatting>
  <conditionalFormatting sqref="I115 I117 B70:C71 B74:C75 B84:C85 B178:C179 A14:C14 D174">
    <cfRule type="expression" dxfId="176" priority="221293">
      <formula>IF(#REF!="у",$A14:$D326)</formula>
    </cfRule>
    <cfRule type="expression" dxfId="175" priority="221294">
      <formula>IF(#REF!="м",$A14:$D326)</formula>
    </cfRule>
    <cfRule type="expression" dxfId="174" priority="221295">
      <formula>IF(#REF!="к",$A14:$D326)</formula>
    </cfRule>
  </conditionalFormatting>
  <conditionalFormatting sqref="M148:N148 D148:I148 K148 I46:I48 M46:N48 D46:F48">
    <cfRule type="expression" dxfId="173" priority="221308">
      <formula>IF(#REF!="у",$A46:$D278)</formula>
    </cfRule>
    <cfRule type="expression" dxfId="172" priority="221309">
      <formula>IF(#REF!="м",$A46:$D278)</formula>
    </cfRule>
    <cfRule type="expression" dxfId="171" priority="221310">
      <formula>IF(#REF!="к",$A46:$D278)</formula>
    </cfRule>
  </conditionalFormatting>
  <conditionalFormatting sqref="A192 A194:A195">
    <cfRule type="expression" dxfId="170" priority="221326">
      <formula>IF(#REF!="у",$A192:$D528)</formula>
    </cfRule>
    <cfRule type="expression" dxfId="169" priority="221327">
      <formula>IF(#REF!="м",$A192:$D528)</formula>
    </cfRule>
    <cfRule type="expression" dxfId="168" priority="221328">
      <formula>IF(#REF!="к",$A192:$D528)</formula>
    </cfRule>
  </conditionalFormatting>
  <conditionalFormatting sqref="G57:I57 M56:M57 E58:I58 K57:O58 E54:F57 G55:L55 M54:O55 J56:J58 H54:I54 N56:O56 H56:I56">
    <cfRule type="expression" dxfId="167" priority="221344">
      <formula>IF(#REF!="у",$A54:$D479)</formula>
    </cfRule>
    <cfRule type="expression" dxfId="166" priority="221345">
      <formula>IF(#REF!="м",$A54:$D479)</formula>
    </cfRule>
    <cfRule type="expression" dxfId="165" priority="221346">
      <formula>IF(#REF!="к",$A54:$D479)</formula>
    </cfRule>
  </conditionalFormatting>
  <conditionalFormatting sqref="B166:C166 D163">
    <cfRule type="expression" dxfId="164" priority="221377">
      <formula>IF(#REF!="у",$A163:$D423)</formula>
    </cfRule>
    <cfRule type="expression" dxfId="163" priority="221378">
      <formula>IF(#REF!="м",$A163:$D423)</formula>
    </cfRule>
    <cfRule type="expression" dxfId="162" priority="221379">
      <formula>IF(#REF!="к",$A163:$D423)</formula>
    </cfRule>
  </conditionalFormatting>
  <conditionalFormatting sqref="K186 K188 E91:O91">
    <cfRule type="expression" dxfId="161" priority="221488">
      <formula>IF(#REF!="у",$A91:$D479)</formula>
    </cfRule>
    <cfRule type="expression" dxfId="160" priority="221489">
      <formula>IF(#REF!="м",$A91:$D479)</formula>
    </cfRule>
    <cfRule type="expression" dxfId="159" priority="221490">
      <formula>IF(#REF!="к",$A91:$D479)</formula>
    </cfRule>
  </conditionalFormatting>
  <conditionalFormatting sqref="M95:O95 E95:F95 I121 H95:I95">
    <cfRule type="expression" dxfId="158" priority="221572">
      <formula>IF(#REF!="у",$A95:$D494)</formula>
    </cfRule>
    <cfRule type="expression" dxfId="157" priority="221573">
      <formula>IF(#REF!="м",$A95:$D494)</formula>
    </cfRule>
    <cfRule type="expression" dxfId="156" priority="221574">
      <formula>IF(#REF!="к",$A95:$D494)</formula>
    </cfRule>
  </conditionalFormatting>
  <conditionalFormatting sqref="J130:M130 N129:O130 D129:I130 D134:I134 M134:O134 M129">
    <cfRule type="expression" dxfId="155" priority="221701">
      <formula>IF(#REF!="у",$A129:$D344)</formula>
    </cfRule>
    <cfRule type="expression" dxfId="154" priority="221702">
      <formula>IF(#REF!="м",$A129:$D344)</formula>
    </cfRule>
    <cfRule type="expression" dxfId="153" priority="221703">
      <formula>IF(#REF!="к",$A129:$D344)</formula>
    </cfRule>
  </conditionalFormatting>
  <conditionalFormatting sqref="A193:C193 A201:C201 A220:C220">
    <cfRule type="expression" dxfId="152" priority="221719">
      <formula>IF(#REF!="у",$A193:$D454)</formula>
    </cfRule>
    <cfRule type="expression" dxfId="151" priority="221720">
      <formula>IF(#REF!="м",$A193:$D454)</formula>
    </cfRule>
    <cfRule type="expression" dxfId="150" priority="221721">
      <formula>IF(#REF!="к",$A193:$D454)</formula>
    </cfRule>
  </conditionalFormatting>
  <conditionalFormatting sqref="B192:O192 D166">
    <cfRule type="expression" dxfId="149" priority="221725">
      <formula>IF(#REF!="у",$A166:$D429)</formula>
    </cfRule>
    <cfRule type="expression" dxfId="148" priority="221726">
      <formula>IF(#REF!="м",$A166:$D429)</formula>
    </cfRule>
    <cfRule type="expression" dxfId="147" priority="221727">
      <formula>IF(#REF!="к",$A166:$D429)</formula>
    </cfRule>
  </conditionalFormatting>
  <conditionalFormatting sqref="D193 D201 D220">
    <cfRule type="expression" dxfId="146" priority="221728">
      <formula>IF(#REF!="у",$A193:$D438)</formula>
    </cfRule>
    <cfRule type="expression" dxfId="145" priority="221729">
      <formula>IF(#REF!="м",$A193:$D438)</formula>
    </cfRule>
    <cfRule type="expression" dxfId="144" priority="221730">
      <formula>IF(#REF!="к",$A193:$D438)</formula>
    </cfRule>
  </conditionalFormatting>
  <conditionalFormatting sqref="A196">
    <cfRule type="expression" dxfId="143" priority="221731">
      <formula>IF(#REF!="у",$A196:$D531)</formula>
    </cfRule>
    <cfRule type="expression" dxfId="142" priority="221732">
      <formula>IF(#REF!="м",$A196:$D531)</formula>
    </cfRule>
    <cfRule type="expression" dxfId="141" priority="221733">
      <formula>IF(#REF!="к",$A196:$D531)</formula>
    </cfRule>
  </conditionalFormatting>
  <conditionalFormatting sqref="M140:O140 D140:F140 I140 D141:O141 D37:D40">
    <cfRule type="expression" dxfId="140" priority="221851">
      <formula>IF(#REF!="у",$A37:$D262)</formula>
    </cfRule>
    <cfRule type="expression" dxfId="139" priority="221852">
      <formula>IF(#REF!="м",$A37:$D262)</formula>
    </cfRule>
    <cfRule type="expression" dxfId="138" priority="221853">
      <formula>IF(#REF!="к",$A37:$D262)</formula>
    </cfRule>
  </conditionalFormatting>
  <conditionalFormatting sqref="J139:O139 M137:O138 B123:C126 B131:C133 J131:L132 O131:O132 B135:C136 J135:L136 O135:O136 D137:I139 J138:L138">
    <cfRule type="expression" dxfId="137" priority="221971">
      <formula>IF(#REF!="у",$A123:$D334)</formula>
    </cfRule>
    <cfRule type="expression" dxfId="136" priority="221972">
      <formula>IF(#REF!="м",$A123:$D334)</formula>
    </cfRule>
    <cfRule type="expression" dxfId="135" priority="221973">
      <formula>IF(#REF!="к",$A123:$D334)</formula>
    </cfRule>
  </conditionalFormatting>
  <conditionalFormatting sqref="D97">
    <cfRule type="expression" dxfId="134" priority="222070">
      <formula>IF(#REF!="у",$A97:$D363)</formula>
    </cfRule>
    <cfRule type="expression" dxfId="133" priority="222071">
      <formula>IF(#REF!="м",$A97:$D363)</formula>
    </cfRule>
    <cfRule type="expression" dxfId="132" priority="222072">
      <formula>IF(#REF!="к",$A97:$D363)</formula>
    </cfRule>
  </conditionalFormatting>
  <conditionalFormatting sqref="J137:L137 B137:C139 D159">
    <cfRule type="expression" dxfId="131" priority="222073">
      <formula>IF(#REF!="у",$A137:$D345)</formula>
    </cfRule>
    <cfRule type="expression" dxfId="130" priority="222074">
      <formula>IF(#REF!="м",$A137:$D345)</formula>
    </cfRule>
    <cfRule type="expression" dxfId="129" priority="222075">
      <formula>IF(#REF!="к",$A137:$D345)</formula>
    </cfRule>
  </conditionalFormatting>
  <conditionalFormatting sqref="A91 A112">
    <cfRule type="expression" dxfId="128" priority="222136">
      <formula>IF(#REF!="у",$A91:$D452)</formula>
    </cfRule>
    <cfRule type="expression" dxfId="127" priority="222137">
      <formula>IF(#REF!="м",$A91:$D452)</formula>
    </cfRule>
    <cfRule type="expression" dxfId="126" priority="222138">
      <formula>IF(#REF!="к",$A91:$D452)</formula>
    </cfRule>
  </conditionalFormatting>
  <conditionalFormatting sqref="A229:A231 Q229:S230 C231 A123:A126 A131:A133 A135:A136">
    <cfRule type="expression" dxfId="125" priority="222286">
      <formula>IF(#REF!="у",$A123:$D396)</formula>
    </cfRule>
    <cfRule type="expression" dxfId="124" priority="222287">
      <formula>IF(#REF!="м",$A123:$D396)</formula>
    </cfRule>
    <cfRule type="expression" dxfId="123" priority="222288">
      <formula>IF(#REF!="к",$A123:$D396)</formula>
    </cfRule>
  </conditionalFormatting>
  <conditionalFormatting sqref="A102:C102 Q227:S228 A227:A228 B180:C182 A140:A141 A37:A40 B96:O96 A92:C92">
    <cfRule type="expression" dxfId="122" priority="222421">
      <formula>IF(#REF!="у",$A37:$D321)</formula>
    </cfRule>
    <cfRule type="expression" dxfId="121" priority="222422">
      <formula>IF(#REF!="м",$A37:$D321)</formula>
    </cfRule>
    <cfRule type="expression" dxfId="120" priority="222423">
      <formula>IF(#REF!="к",$A37:$D321)</formula>
    </cfRule>
  </conditionalFormatting>
  <conditionalFormatting sqref="A95">
    <cfRule type="expression" dxfId="119" priority="222496">
      <formula>IF(#REF!="у",$A95:$D453)</formula>
    </cfRule>
    <cfRule type="expression" dxfId="118" priority="222497">
      <formula>IF(#REF!="м",$A95:$D453)</formula>
    </cfRule>
    <cfRule type="expression" dxfId="117" priority="222498">
      <formula>IF(#REF!="к",$A95:$D453)</formula>
    </cfRule>
  </conditionalFormatting>
  <conditionalFormatting sqref="J129:L129 B129:C130 B134:C134 J134:L134">
    <cfRule type="expression" dxfId="116" priority="222514">
      <formula>IF(#REF!="у",$A129:$D341)</formula>
    </cfRule>
    <cfRule type="expression" dxfId="115" priority="222515">
      <formula>IF(#REF!="м",$A129:$D341)</formula>
    </cfRule>
    <cfRule type="expression" dxfId="114" priority="222516">
      <formula>IF(#REF!="к",$A129:$D341)</formula>
    </cfRule>
  </conditionalFormatting>
  <conditionalFormatting sqref="B159:C159">
    <cfRule type="expression" dxfId="113" priority="222532">
      <formula>IF(#REF!="у",$A159:$D364)</formula>
    </cfRule>
    <cfRule type="expression" dxfId="112" priority="222533">
      <formula>IF(#REF!="м",$A159:$D364)</formula>
    </cfRule>
    <cfRule type="expression" dxfId="111" priority="222534">
      <formula>IF(#REF!="к",$A159:$D364)</formula>
    </cfRule>
  </conditionalFormatting>
  <conditionalFormatting sqref="A149">
    <cfRule type="expression" dxfId="110" priority="222535">
      <formula>IF(#REF!="у",$A149:$D492)</formula>
    </cfRule>
    <cfRule type="expression" dxfId="109" priority="222536">
      <formula>IF(#REF!="м",$A149:$D492)</formula>
    </cfRule>
    <cfRule type="expression" dxfId="108" priority="222537">
      <formula>IF(#REF!="к",$A149:$D492)</formula>
    </cfRule>
  </conditionalFormatting>
  <conditionalFormatting sqref="B101:O101">
    <cfRule type="expression" dxfId="107" priority="222541">
      <formula>IF(#REF!="у",$A101:$D356)</formula>
    </cfRule>
    <cfRule type="expression" dxfId="106" priority="222542">
      <formula>IF(#REF!="м",$A101:$D356)</formula>
    </cfRule>
    <cfRule type="expression" dxfId="105" priority="222543">
      <formula>IF(#REF!="к",$A101:$D356)</formula>
    </cfRule>
  </conditionalFormatting>
  <conditionalFormatting sqref="A101">
    <cfRule type="expression" dxfId="104" priority="222544">
      <formula>IF(#REF!="у",$A101:$D429)</formula>
    </cfRule>
    <cfRule type="expression" dxfId="103" priority="222545">
      <formula>IF(#REF!="м",$A101:$D429)</formula>
    </cfRule>
    <cfRule type="expression" dxfId="102" priority="222546">
      <formula>IF(#REF!="к",$A101:$D429)</formula>
    </cfRule>
  </conditionalFormatting>
  <conditionalFormatting sqref="A72">
    <cfRule type="expression" dxfId="101" priority="222559">
      <formula>IF(#REF!="у",$A72:$D413)</formula>
    </cfRule>
    <cfRule type="expression" dxfId="100" priority="222560">
      <formula>IF(#REF!="м",$A72:$D413)</formula>
    </cfRule>
    <cfRule type="expression" dxfId="99" priority="222561">
      <formula>IF(#REF!="к",$A72:$D413)</formula>
    </cfRule>
  </conditionalFormatting>
  <conditionalFormatting sqref="D102">
    <cfRule type="expression" dxfId="98" priority="222562">
      <formula>IF(#REF!="у",$A102:$D355)</formula>
    </cfRule>
    <cfRule type="expression" dxfId="97" priority="222563">
      <formula>IF(#REF!="м",$A102:$D355)</formula>
    </cfRule>
    <cfRule type="expression" dxfId="96" priority="222564">
      <formula>IF(#REF!="к",$A102:$D355)</formula>
    </cfRule>
  </conditionalFormatting>
  <conditionalFormatting sqref="A167">
    <cfRule type="expression" dxfId="95" priority="222574">
      <formula>IF(#REF!="у",$A167:$D521)</formula>
    </cfRule>
    <cfRule type="expression" dxfId="94" priority="222575">
      <formula>IF(#REF!="м",$A167:$D521)</formula>
    </cfRule>
    <cfRule type="expression" dxfId="93" priority="222576">
      <formula>IF(#REF!="к",$A167:$D521)</formula>
    </cfRule>
  </conditionalFormatting>
  <conditionalFormatting sqref="A161 A120:A121 A100">
    <cfRule type="expression" dxfId="92" priority="222775">
      <formula>IF(#REF!="у",$A100:$D456)</formula>
    </cfRule>
    <cfRule type="expression" dxfId="91" priority="222776">
      <formula>IF(#REF!="м",$A100:$D456)</formula>
    </cfRule>
    <cfRule type="expression" dxfId="90" priority="222777">
      <formula>IF(#REF!="к",$A100:$D456)</formula>
    </cfRule>
  </conditionalFormatting>
  <conditionalFormatting sqref="D150 D155">
    <cfRule type="expression" dxfId="89" priority="222790">
      <formula>IF(#REF!="у",$A150:$D418)</formula>
    </cfRule>
    <cfRule type="expression" dxfId="88" priority="222791">
      <formula>IF(#REF!="м",$A150:$D418)</formula>
    </cfRule>
    <cfRule type="expression" dxfId="87" priority="222792">
      <formula>IF(#REF!="к",$A150:$D418)</formula>
    </cfRule>
  </conditionalFormatting>
  <conditionalFormatting sqref="E52:O52 J170 L170">
    <cfRule type="expression" dxfId="86" priority="222958">
      <formula>IF(#REF!="у",$A52:$D444)</formula>
    </cfRule>
    <cfRule type="expression" dxfId="85" priority="222959">
      <formula>IF(#REF!="м",$A52:$D444)</formula>
    </cfRule>
    <cfRule type="expression" dxfId="84" priority="222960">
      <formula>IF(#REF!="к",$A52:$D444)</formula>
    </cfRule>
  </conditionalFormatting>
  <conditionalFormatting sqref="A68">
    <cfRule type="expression" dxfId="83" priority="223060">
      <formula>IF(#REF!="у",$A68:$D437)</formula>
    </cfRule>
    <cfRule type="expression" dxfId="82" priority="223061">
      <formula>IF(#REF!="м",$A68:$D437)</formula>
    </cfRule>
    <cfRule type="expression" dxfId="81" priority="223062">
      <formula>IF(#REF!="к",$A68:$D437)</formula>
    </cfRule>
  </conditionalFormatting>
  <conditionalFormatting sqref="A115:A119">
    <cfRule type="expression" dxfId="80" priority="223195">
      <formula>IF(#REF!="у",$A115:$D387)</formula>
    </cfRule>
    <cfRule type="expression" dxfId="79" priority="223196">
      <formula>IF(#REF!="м",$A115:$D387)</formula>
    </cfRule>
    <cfRule type="expression" dxfId="78" priority="223197">
      <formula>IF(#REF!="к",$A115:$D387)</formula>
    </cfRule>
  </conditionalFormatting>
  <conditionalFormatting sqref="C230">
    <cfRule type="expression" dxfId="77" priority="7">
      <formula>IF(#REF!="у",$A230:$D526)</formula>
    </cfRule>
    <cfRule type="expression" dxfId="76" priority="8">
      <formula>IF(#REF!="м",$A230:$D526)</formula>
    </cfRule>
    <cfRule type="expression" dxfId="75" priority="9">
      <formula>IF(#REF!="к",$A230:$D526)</formula>
    </cfRule>
  </conditionalFormatting>
  <conditionalFormatting sqref="C228:C229">
    <cfRule type="expression" dxfId="74" priority="1">
      <formula>IF(#REF!="у",$A228:$D523)</formula>
    </cfRule>
    <cfRule type="expression" dxfId="73" priority="2">
      <formula>IF(#REF!="м",$A228:$D523)</formula>
    </cfRule>
    <cfRule type="expression" dxfId="72" priority="3">
      <formula>IF(#REF!="к",$A228:$D523)</formula>
    </cfRule>
  </conditionalFormatting>
  <conditionalFormatting sqref="D69 B72:C72">
    <cfRule type="expression" dxfId="71" priority="223300">
      <formula>IF(#REF!="у",$A69:$D348)</formula>
    </cfRule>
    <cfRule type="expression" dxfId="70" priority="223301">
      <formula>IF(#REF!="м",$A69:$D348)</formula>
    </cfRule>
    <cfRule type="expression" dxfId="69" priority="223302">
      <formula>IF(#REF!="к",$A69:$D348)</formula>
    </cfRule>
  </conditionalFormatting>
  <conditionalFormatting sqref="D114 A159 D92 A184:C184">
    <cfRule type="expression" dxfId="68" priority="223306">
      <formula>IF(#REF!="у",$A92:$D359)</formula>
    </cfRule>
    <cfRule type="expression" dxfId="67" priority="223307">
      <formula>IF(#REF!="м",$A92:$D359)</formula>
    </cfRule>
    <cfRule type="expression" dxfId="66" priority="223308">
      <formula>IF(#REF!="к",$A92:$D359)</formula>
    </cfRule>
  </conditionalFormatting>
  <conditionalFormatting sqref="I124:I126 B16:D17 B19:D20 B23:D24">
    <cfRule type="expression" dxfId="65" priority="223567">
      <formula>IF(#REF!="у",$A16:$D332)</formula>
    </cfRule>
    <cfRule type="expression" dxfId="64" priority="223568">
      <formula>IF(#REF!="м",$A16:$D332)</formula>
    </cfRule>
    <cfRule type="expression" dxfId="63" priority="223569">
      <formula>IF(#REF!="к",$A16:$D332)</formula>
    </cfRule>
  </conditionalFormatting>
  <conditionalFormatting sqref="B143:C145 O143:O145 G143:H145 J143:L145">
    <cfRule type="expression" dxfId="62" priority="223693">
      <formula>IF(#REF!="у",$A143:$D363)</formula>
    </cfRule>
    <cfRule type="expression" dxfId="61" priority="223694">
      <formula>IF(#REF!="м",$A143:$D363)</formula>
    </cfRule>
    <cfRule type="expression" dxfId="60" priority="223695">
      <formula>IF(#REF!="к",$A143:$D363)</formula>
    </cfRule>
  </conditionalFormatting>
  <conditionalFormatting sqref="I143:I145 M143:N145 D143:F145">
    <cfRule type="expression" dxfId="59" priority="223705">
      <formula>IF(#REF!="у",$A143:$D366)</formula>
    </cfRule>
    <cfRule type="expression" dxfId="58" priority="223706">
      <formula>IF(#REF!="м",$A143:$D366)</formula>
    </cfRule>
    <cfRule type="expression" dxfId="57" priority="223707">
      <formula>IF(#REF!="к",$A143:$D366)</formula>
    </cfRule>
  </conditionalFormatting>
  <conditionalFormatting sqref="A81:A83">
    <cfRule type="expression" dxfId="56" priority="223795">
      <formula>IF(#REF!="у",$A81:$D453)</formula>
    </cfRule>
    <cfRule type="expression" dxfId="55" priority="223796">
      <formula>IF(#REF!="м",$A81:$D453)</formula>
    </cfRule>
    <cfRule type="expression" dxfId="54" priority="223797">
      <formula>IF(#REF!="к",$A81:$D453)</formula>
    </cfRule>
  </conditionalFormatting>
  <conditionalFormatting sqref="E16:O17 E19:O20 E23:O24">
    <cfRule type="expression" dxfId="53" priority="223915">
      <formula>IF(#REF!="у",$A16:$D432)</formula>
    </cfRule>
    <cfRule type="expression" dxfId="52" priority="223916">
      <formula>IF(#REF!="м",$A16:$D432)</formula>
    </cfRule>
    <cfRule type="expression" dxfId="51" priority="223917">
      <formula>IF(#REF!="к",$A16:$D432)</formula>
    </cfRule>
  </conditionalFormatting>
  <conditionalFormatting sqref="A172:A173 A34:A35">
    <cfRule type="expression" dxfId="50" priority="224062">
      <formula>IF(#REF!="у",$A34:$D401)</formula>
    </cfRule>
    <cfRule type="expression" dxfId="49" priority="224063">
      <formula>IF(#REF!="м",$A34:$D401)</formula>
    </cfRule>
    <cfRule type="expression" dxfId="48" priority="224064">
      <formula>IF(#REF!="к",$A34:$D401)</formula>
    </cfRule>
  </conditionalFormatting>
  <conditionalFormatting sqref="D108:D109 B104:D105 B86:C90 B21:C22">
    <cfRule type="expression" dxfId="47" priority="224272">
      <formula>IF(#REF!="у",$A21:$D324)</formula>
    </cfRule>
    <cfRule type="expression" dxfId="46" priority="224273">
      <formula>IF(#REF!="м",$A21:$D324)</formula>
    </cfRule>
    <cfRule type="expression" dxfId="45" priority="224274">
      <formula>IF(#REF!="к",$A21:$D324)</formula>
    </cfRule>
  </conditionalFormatting>
  <conditionalFormatting sqref="E106:O107">
    <cfRule type="expression" dxfId="44" priority="224299">
      <formula>IF(#REF!="у",$A106:$D508)</formula>
    </cfRule>
    <cfRule type="expression" dxfId="43" priority="224300">
      <formula>IF(#REF!="м",$A106:$D508)</formula>
    </cfRule>
    <cfRule type="expression" dxfId="42" priority="224301">
      <formula>IF(#REF!="к",$A106:$D508)</formula>
    </cfRule>
  </conditionalFormatting>
  <conditionalFormatting sqref="A21:A22">
    <cfRule type="expression" dxfId="41" priority="224332">
      <formula>IF(#REF!="у",$A21:$D396)</formula>
    </cfRule>
    <cfRule type="expression" dxfId="40" priority="224333">
      <formula>IF(#REF!="м",$A21:$D396)</formula>
    </cfRule>
    <cfRule type="expression" dxfId="39" priority="224334">
      <formula>IF(#REF!="к",$A21:$D396)</formula>
    </cfRule>
  </conditionalFormatting>
  <conditionalFormatting sqref="D180:D182">
    <cfRule type="expression" dxfId="38" priority="224359">
      <formula>IF(#REF!="у",$A180:$D467)</formula>
    </cfRule>
    <cfRule type="expression" dxfId="37" priority="224360">
      <formula>IF(#REF!="м",$A180:$D467)</formula>
    </cfRule>
    <cfRule type="expression" dxfId="36" priority="224361">
      <formula>IF(#REF!="к",$A180:$D467)</formula>
    </cfRule>
  </conditionalFormatting>
  <conditionalFormatting sqref="E37:F40 K37:K40 M37:O40 G38:J40 D54:D58">
    <cfRule type="expression" dxfId="35" priority="224446">
      <formula>IF(#REF!="у",$A37:$D362)</formula>
    </cfRule>
    <cfRule type="expression" dxfId="34" priority="224447">
      <formula>IF(#REF!="м",$A37:$D362)</formula>
    </cfRule>
    <cfRule type="expression" dxfId="33" priority="224448">
      <formula>IF(#REF!="к",$A37:$D362)</formula>
    </cfRule>
  </conditionalFormatting>
  <conditionalFormatting sqref="A164:A165">
    <cfRule type="expression" dxfId="32" priority="224509">
      <formula>IF(#REF!="у",$A164:$D519)</formula>
    </cfRule>
    <cfRule type="expression" dxfId="31" priority="224510">
      <formula>IF(#REF!="м",$A164:$D519)</formula>
    </cfRule>
    <cfRule type="expression" dxfId="30" priority="224511">
      <formula>IF(#REF!="к",$A164:$D519)</formula>
    </cfRule>
  </conditionalFormatting>
  <conditionalFormatting sqref="A54:A58">
    <cfRule type="expression" dxfId="29" priority="224596">
      <formula>IF(#REF!="у",$A54:$D438)</formula>
    </cfRule>
    <cfRule type="expression" dxfId="28" priority="224597">
      <formula>IF(#REF!="м",$A54:$D438)</formula>
    </cfRule>
    <cfRule type="expression" dxfId="27" priority="224598">
      <formula>IF(#REF!="к",$A54:$D438)</formula>
    </cfRule>
  </conditionalFormatting>
  <conditionalFormatting sqref="A151:A153 A104:A105">
    <cfRule type="expression" dxfId="26" priority="224614">
      <formula>IF(#REF!="у",$A104:$D468)</formula>
    </cfRule>
    <cfRule type="expression" dxfId="25" priority="224615">
      <formula>IF(#REF!="м",$A104:$D468)</formula>
    </cfRule>
    <cfRule type="expression" dxfId="24" priority="224616">
      <formula>IF(#REF!="к",$A104:$D468)</formula>
    </cfRule>
  </conditionalFormatting>
  <conditionalFormatting sqref="B194:C195 A129:A130 A134">
    <cfRule type="expression" dxfId="23" priority="224752">
      <formula>IF(#REF!="у",$A129:$D403)</formula>
    </cfRule>
    <cfRule type="expression" dxfId="22" priority="224753">
      <formula>IF(#REF!="м",$A129:$D403)</formula>
    </cfRule>
    <cfRule type="expression" dxfId="21" priority="224754">
      <formula>IF(#REF!="к",$A129:$D403)</formula>
    </cfRule>
  </conditionalFormatting>
  <conditionalFormatting sqref="D115:D119">
    <cfRule type="expression" dxfId="20" priority="224812">
      <formula>IF(#REF!="у",$A115:$D328)</formula>
    </cfRule>
    <cfRule type="expression" dxfId="19" priority="224813">
      <formula>IF(#REF!="м",$A115:$D328)</formula>
    </cfRule>
    <cfRule type="expression" dxfId="18" priority="224814">
      <formula>IF(#REF!="к",$A115:$D328)</formula>
    </cfRule>
  </conditionalFormatting>
  <conditionalFormatting sqref="A156:A158">
    <cfRule type="expression" dxfId="17" priority="224815">
      <formula>IF(#REF!="у",$A156:$D504)</formula>
    </cfRule>
    <cfRule type="expression" dxfId="16" priority="224816">
      <formula>IF(#REF!="м",$A156:$D504)</formula>
    </cfRule>
    <cfRule type="expression" dxfId="15" priority="224817">
      <formula>IF(#REF!="к",$A156:$D504)</formula>
    </cfRule>
  </conditionalFormatting>
  <conditionalFormatting sqref="B115:C119">
    <cfRule type="expression" dxfId="14" priority="224818">
      <formula>IF(#REF!="у",$A115:$D325)</formula>
    </cfRule>
    <cfRule type="expression" dxfId="13" priority="224819">
      <formula>IF(#REF!="м",$A115:$D325)</formula>
    </cfRule>
    <cfRule type="expression" dxfId="12" priority="224820">
      <formula>IF(#REF!="к",$A115:$D325)</formula>
    </cfRule>
  </conditionalFormatting>
  <conditionalFormatting sqref="A180:A182">
    <cfRule type="expression" dxfId="11" priority="224821">
      <formula>IF(#REF!="у",$A180:$D526)</formula>
    </cfRule>
    <cfRule type="expression" dxfId="10" priority="224822">
      <formula>IF(#REF!="м",$A180:$D526)</formula>
    </cfRule>
    <cfRule type="expression" dxfId="9" priority="224823">
      <formula>IF(#REF!="к",$A180:$D526)</formula>
    </cfRule>
  </conditionalFormatting>
  <conditionalFormatting sqref="E180:O182">
    <cfRule type="expression" dxfId="8" priority="224824">
      <formula>IF(#REF!="у",$A180:$D567)</formula>
    </cfRule>
    <cfRule type="expression" dxfId="7" priority="224825">
      <formula>IF(#REF!="м",$A180:$D567)</formula>
    </cfRule>
    <cfRule type="expression" dxfId="6" priority="224826">
      <formula>IF(#REF!="к",$A180:$D567)</formula>
    </cfRule>
  </conditionalFormatting>
  <conditionalFormatting sqref="D61:D62 D65:D66">
    <cfRule type="expression" dxfId="5" priority="224827">
      <formula>IF(#REF!="у",$A61:$D288)</formula>
    </cfRule>
    <cfRule type="expression" dxfId="4" priority="224828">
      <formula>IF(#REF!="м",$A61:$D288)</formula>
    </cfRule>
    <cfRule type="expression" dxfId="3" priority="224829">
      <formula>IF(#REF!="к",$A61:$D288)</formula>
    </cfRule>
  </conditionalFormatting>
  <conditionalFormatting sqref="K61:K62 M61:O62 E61:I62 M65:O66 E65:I66 K65:K66">
    <cfRule type="expression" dxfId="2" priority="224833">
      <formula>IF(#REF!="у",$A61:$D388)</formula>
    </cfRule>
    <cfRule type="expression" dxfId="1" priority="224834">
      <formula>IF(#REF!="м",$A61:$D388)</formula>
    </cfRule>
    <cfRule type="expression" dxfId="0" priority="224835">
      <formula>IF(#REF!="к",$A61:$D388)</formula>
    </cfRule>
  </conditionalFormatting>
  <pageMargins left="0.51181102362204722" right="0" top="0" bottom="0" header="0.31496062992125984" footer="0.31496062992125984"/>
  <pageSetup paperSize="9" scale="65" orientation="portrait" r:id="rId1"/>
  <ignoredErrors>
    <ignoredError sqref="D25 D21:D2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"/>
  <sheetViews>
    <sheetView workbookViewId="0">
      <selection activeCell="W32" sqref="W32"/>
    </sheetView>
  </sheetViews>
  <sheetFormatPr defaultRowHeight="13.2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78DD9FCD987A148ABA4E33EE384E1D3" ma:contentTypeVersion="0" ma:contentTypeDescription="Создание документа." ma:contentTypeScope="" ma:versionID="1a28917ccccd912a04096b396ea89ee7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0AD5841-72D1-4FDA-A94D-A4B5338BCB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694E1D-B0F7-4E32-8FF7-713D07A598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ТЗ</vt:lpstr>
      <vt:lpstr>План с нумерацией</vt:lpstr>
      <vt:lpstr>ТЗ!Область_печати</vt:lpstr>
    </vt:vector>
  </TitlesOfParts>
  <Company>OJSC "MegaFon"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voboukhov</dc:creator>
  <cp:lastModifiedBy>Дяглев Андрей Александрович</cp:lastModifiedBy>
  <cp:lastPrinted>2023-09-07T07:24:41Z</cp:lastPrinted>
  <dcterms:created xsi:type="dcterms:W3CDTF">2009-01-26T13:35:08Z</dcterms:created>
  <dcterms:modified xsi:type="dcterms:W3CDTF">2024-06-04T14:39:35Z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0x010100878DD9FCD987A148ABA4E33EE384E1D3</vt:lpwstr>
  </property>
</Properties>
</file>