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инструкция по заполнению КП" sheetId="5" r:id="rId1"/>
    <sheet name="КП" sheetId="4" r:id="rId2"/>
    <sheet name="ВОР ГТ 2016" sheetId="1" r:id="rId3"/>
    <sheet name="ВОР ЗП 2006" sheetId="2" r:id="rId4"/>
    <sheet name="ВОР ПС 2003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4" l="1"/>
  <c r="B17" i="4" l="1"/>
  <c r="B41" i="4" s="1"/>
  <c r="B29" i="4"/>
  <c r="B40" i="4" l="1"/>
  <c r="B38" i="4"/>
  <c r="B36" i="4"/>
  <c r="B35" i="4"/>
  <c r="B33" i="4"/>
  <c r="B31" i="4"/>
  <c r="B28" i="4"/>
  <c r="B26" i="4"/>
  <c r="B24" i="4"/>
  <c r="B23" i="4"/>
  <c r="B21" i="4"/>
  <c r="B8" i="4"/>
  <c r="B16" i="4"/>
  <c r="B15" i="4"/>
  <c r="B14" i="4"/>
  <c r="B12" i="4"/>
  <c r="B10" i="4"/>
  <c r="G148" i="3"/>
  <c r="G152" i="3"/>
  <c r="G149" i="3"/>
  <c r="G134" i="3"/>
  <c r="G138" i="3"/>
  <c r="G135" i="3"/>
  <c r="G124" i="3"/>
  <c r="G32" i="3"/>
  <c r="G121" i="3"/>
  <c r="G117" i="3"/>
  <c r="G97" i="3"/>
  <c r="G50" i="3"/>
  <c r="G33" i="3"/>
  <c r="G15" i="3"/>
  <c r="G21" i="3"/>
  <c r="G16" i="3"/>
  <c r="G5" i="3"/>
  <c r="G14" i="2"/>
  <c r="G145" i="2"/>
  <c r="G149" i="2"/>
  <c r="G146" i="2"/>
  <c r="G130" i="2"/>
  <c r="G129" i="2"/>
  <c r="G133" i="2"/>
  <c r="G119" i="2"/>
  <c r="G113" i="2"/>
  <c r="G150" i="3"/>
  <c r="G151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36" i="3"/>
  <c r="G137" i="3"/>
  <c r="G139" i="3"/>
  <c r="G140" i="3"/>
  <c r="G141" i="3"/>
  <c r="G142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8" i="3"/>
  <c r="G119" i="3"/>
  <c r="G120" i="3"/>
  <c r="G122" i="3"/>
  <c r="G123" i="3"/>
  <c r="G125" i="3"/>
  <c r="G126" i="3"/>
  <c r="G127" i="3"/>
  <c r="G128" i="3"/>
  <c r="G17" i="3"/>
  <c r="G18" i="3"/>
  <c r="G19" i="3"/>
  <c r="G20" i="3"/>
  <c r="G22" i="3"/>
  <c r="G23" i="3"/>
  <c r="G24" i="3"/>
  <c r="G25" i="3"/>
  <c r="G26" i="3"/>
  <c r="G7" i="3"/>
  <c r="G8" i="3"/>
  <c r="G9" i="3"/>
  <c r="G6" i="3"/>
  <c r="G147" i="2"/>
  <c r="G148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31" i="2"/>
  <c r="G132" i="2"/>
  <c r="G134" i="2"/>
  <c r="G135" i="2"/>
  <c r="G136" i="2"/>
  <c r="G137" i="2"/>
  <c r="G138" i="2"/>
  <c r="G139" i="2"/>
  <c r="G42" i="2"/>
  <c r="G43" i="2"/>
  <c r="G44" i="2"/>
  <c r="G45" i="2"/>
  <c r="G46" i="2"/>
  <c r="G47" i="2"/>
  <c r="G48" i="2"/>
  <c r="G49" i="2"/>
  <c r="G51" i="2"/>
  <c r="G50" i="2" s="1"/>
  <c r="G52" i="2"/>
  <c r="G53" i="2"/>
  <c r="G54" i="2"/>
  <c r="G55" i="2"/>
  <c r="G56" i="2"/>
  <c r="G57" i="2"/>
  <c r="G58" i="2"/>
  <c r="G59" i="2"/>
  <c r="G60" i="2"/>
  <c r="G62" i="2"/>
  <c r="G63" i="2"/>
  <c r="G64" i="2"/>
  <c r="G65" i="2"/>
  <c r="G66" i="2"/>
  <c r="G67" i="2"/>
  <c r="G68" i="2"/>
  <c r="G69" i="2"/>
  <c r="G71" i="2"/>
  <c r="G72" i="2"/>
  <c r="G70" i="2" s="1"/>
  <c r="G73" i="2"/>
  <c r="G74" i="2"/>
  <c r="G75" i="2"/>
  <c r="G77" i="2"/>
  <c r="G78" i="2"/>
  <c r="G79" i="2"/>
  <c r="G80" i="2"/>
  <c r="G81" i="2"/>
  <c r="G82" i="2"/>
  <c r="G83" i="2"/>
  <c r="G84" i="2"/>
  <c r="G85" i="2"/>
  <c r="G87" i="2"/>
  <c r="G88" i="2"/>
  <c r="G89" i="2"/>
  <c r="G90" i="2"/>
  <c r="G91" i="2"/>
  <c r="G92" i="2"/>
  <c r="G93" i="2"/>
  <c r="G94" i="2"/>
  <c r="G95" i="2"/>
  <c r="G97" i="2"/>
  <c r="G98" i="2"/>
  <c r="G100" i="2"/>
  <c r="G101" i="2"/>
  <c r="G103" i="2"/>
  <c r="G104" i="2"/>
  <c r="G105" i="2"/>
  <c r="G107" i="2"/>
  <c r="G108" i="2"/>
  <c r="G109" i="2"/>
  <c r="G111" i="2"/>
  <c r="G110" i="2" s="1"/>
  <c r="G112" i="2"/>
  <c r="G114" i="2"/>
  <c r="G115" i="2"/>
  <c r="G116" i="2"/>
  <c r="G117" i="2"/>
  <c r="G118" i="2"/>
  <c r="G120" i="2"/>
  <c r="G121" i="2"/>
  <c r="G122" i="2"/>
  <c r="G123" i="2"/>
  <c r="G16" i="2"/>
  <c r="G17" i="2"/>
  <c r="G18" i="2"/>
  <c r="G19" i="2"/>
  <c r="G20" i="2"/>
  <c r="G21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7" i="2"/>
  <c r="G8" i="2"/>
  <c r="G6" i="2"/>
  <c r="G43" i="1"/>
  <c r="G38" i="1"/>
  <c r="G29" i="1"/>
  <c r="G6" i="1"/>
  <c r="G32" i="1"/>
  <c r="G33" i="1"/>
  <c r="G34" i="1"/>
  <c r="G35" i="1"/>
  <c r="G36" i="1"/>
  <c r="G37" i="1"/>
  <c r="G39" i="1"/>
  <c r="G40" i="1"/>
  <c r="G41" i="1"/>
  <c r="G42" i="1"/>
  <c r="G44" i="1"/>
  <c r="G45" i="1"/>
  <c r="G46" i="1"/>
  <c r="G31" i="1"/>
  <c r="G18" i="1"/>
  <c r="G15" i="1" s="1"/>
  <c r="G19" i="1"/>
  <c r="G20" i="1"/>
  <c r="G21" i="1"/>
  <c r="G22" i="1"/>
  <c r="G23" i="1"/>
  <c r="G17" i="1"/>
  <c r="G8" i="1"/>
  <c r="G9" i="1"/>
  <c r="G7" i="1"/>
  <c r="G99" i="2" l="1"/>
  <c r="G106" i="2"/>
  <c r="G102" i="2"/>
  <c r="G96" i="2"/>
  <c r="G86" i="2"/>
  <c r="G76" i="2"/>
  <c r="G61" i="2"/>
  <c r="G5" i="2"/>
  <c r="G15" i="2"/>
  <c r="G22" i="2"/>
  <c r="G41" i="2" l="1"/>
</calcChain>
</file>

<file path=xl/sharedStrings.xml><?xml version="1.0" encoding="utf-8"?>
<sst xmlns="http://schemas.openxmlformats.org/spreadsheetml/2006/main" count="1288" uniqueCount="359">
  <si>
    <t>№ п/п</t>
  </si>
  <si>
    <t>№ в ЛСР</t>
  </si>
  <si>
    <t>Наименование работ</t>
  </si>
  <si>
    <t>Ед.
изм.</t>
  </si>
  <si>
    <t>Кол-во</t>
  </si>
  <si>
    <t>Раздел 1. Демонтажные работы</t>
  </si>
  <si>
    <t>1</t>
  </si>
  <si>
    <t>Разборка покрытий кровель: из листовой стали</t>
  </si>
  <si>
    <t>100 м2 покрытия</t>
  </si>
  <si>
    <t>2</t>
  </si>
  <si>
    <t>Наружная облицовка поверхности стен в вертикальном исполнении по металлическому каркасу (с его устройством): металлосайдингом с пароизоляционным слоем из пленки ЮТАФОЛ</t>
  </si>
  <si>
    <t>100 м2 поверхности облицовки</t>
  </si>
  <si>
    <t>3</t>
  </si>
  <si>
    <t>Затраты на размещение строительного мусора на полигоне ТБО</t>
  </si>
  <si>
    <t>м3</t>
  </si>
  <si>
    <t>Раздел 1. Архитектурно-строительные решения. 1-ОРД-18.01.2022-АР6</t>
  </si>
  <si>
    <t>Кровля</t>
  </si>
  <si>
    <t>Монтаж кровельного покрытия: из профилированного листа при высоте здания до 25 м</t>
  </si>
  <si>
    <t>Профнастил нержавеющий Н114 AISI 316L</t>
  </si>
  <si>
    <t>м2</t>
  </si>
  <si>
    <t>Шурупы-саморезы кровельные оцинкованные: 5,5х38 мм</t>
  </si>
  <si>
    <t>100 шт.</t>
  </si>
  <si>
    <t>Фасад</t>
  </si>
  <si>
    <t>4</t>
  </si>
  <si>
    <t>Наружная облицовка поверхности стен в вертикальном исполнении по металлическому каркасу (с его устройством): металлосайдингом без пароизоляционного слоя</t>
  </si>
  <si>
    <t>5</t>
  </si>
  <si>
    <t>6</t>
  </si>
  <si>
    <t>Раздел 1. Конструкции металлические. 1-ОРД-18.01.2022-КР6</t>
  </si>
  <si>
    <t>Ремонт базы колонн</t>
  </si>
  <si>
    <t>Очистка кварцевым песком: сплошных наружных поверхностей</t>
  </si>
  <si>
    <t>1 м2 очищаемой поверхности</t>
  </si>
  <si>
    <t>Гидроизоляция боковая обмазочная битумная в 2 слоя по выровненной поверхности бутовой кладки, кирпичу, бетону</t>
  </si>
  <si>
    <t>100 м2 изолируемой поверхности</t>
  </si>
  <si>
    <t>Мастика битумная кровельная горячая</t>
  </si>
  <si>
    <t>т</t>
  </si>
  <si>
    <t>Гидроцем Праймер</t>
  </si>
  <si>
    <t>кг</t>
  </si>
  <si>
    <t>Устройство фундаментов-столбов: бетонных</t>
  </si>
  <si>
    <t>100 м3 бетона, бутобетона и железобетона в деле</t>
  </si>
  <si>
    <t>Бетон тяжелый, крупность заполнителя: более 40 мм, класс В7,5 (М100)</t>
  </si>
  <si>
    <t>7</t>
  </si>
  <si>
    <t>Гидроцем R4Л400</t>
  </si>
  <si>
    <t>Раздел 2. Антикоррозийная защита конструкций. 1-ОРД-18.01.2022-КР6</t>
  </si>
  <si>
    <t>8</t>
  </si>
  <si>
    <t>9</t>
  </si>
  <si>
    <t>Обеспыливание поверхности</t>
  </si>
  <si>
    <t>1 м2 обеспыливаемой поверхности</t>
  </si>
  <si>
    <t>10</t>
  </si>
  <si>
    <t>Огрунтовка бетонных и оштукатуренных поверхностей: грунт-шпатлевкой ЭП-0010, первый слой</t>
  </si>
  <si>
    <t>100 м2 окрашиваемой поверхности</t>
  </si>
  <si>
    <t>11</t>
  </si>
  <si>
    <t>Окраска огрунтованных бетонных и оштукатуренных поверхностей: эмалью ЭП-1294</t>
  </si>
  <si>
    <t>Раздел 3. Демонтажные работы</t>
  </si>
  <si>
    <t>12</t>
  </si>
  <si>
    <t>13</t>
  </si>
  <si>
    <t>14</t>
  </si>
  <si>
    <t>Монтаж ограждающих конструкций стен: из профилированного листа при высоте здания до 30 м</t>
  </si>
  <si>
    <t>100 м2</t>
  </si>
  <si>
    <t>Разборка теплоизоляции на кровле из: ваты минеральной толщиной  100 мм (применительно)</t>
  </si>
  <si>
    <t>100 м2 покрытия кровли</t>
  </si>
  <si>
    <t>Раздел 1. Архитектурно-строительные решения. 1-ОРД-18.01.2022-АР1</t>
  </si>
  <si>
    <t>Профнастил оцинкованный: Н114-750-1,0</t>
  </si>
  <si>
    <t>Шпилька-саморез М8-120</t>
  </si>
  <si>
    <t>Вытяжная заклепка 4х10 из нержавеющей стали</t>
  </si>
  <si>
    <t>шт</t>
  </si>
  <si>
    <t>Монтаж кровельного покрытия: из многослойных панелей заводской готовности при высоте до 50 м</t>
  </si>
  <si>
    <t>Сэндвич-панель трехслойная кровельная "Металл Профиль" с наполнителем из минеральной ваты (НГ) плотностью 110кг/м3, марка МП ТСП-K, толщина: 200 мм, тип покрытия полиэстер, толщина металлических облицовок 0,7 мм (Россия)</t>
  </si>
  <si>
    <t>Светопрозрачный профилированный лист ЛПЦ-40/150-1,2 (трапеция, RAL 7004)</t>
  </si>
  <si>
    <t>Монтаж ограждающих конструкций стен: из многослойных панелей заводской готовности при высоте здания до 50 м</t>
  </si>
  <si>
    <t>Конструкции: стальные нащельников и деталей обрамления</t>
  </si>
  <si>
    <t>Сэндвич-панель трехслойная стеновая "Металл Профиль" с видимым креплением Z-LOCK, с наполнителем из минеральной ваты (НГ) плотностью 110кг/м3, марка МП ТСП-Z, толщина: 150 мм, тип покрытия полиэстер, толщина металлических облицовок 0,7 мм (Россия)</t>
  </si>
  <si>
    <t>Изоляция покрытий и перекрытий изделиями из волокнистых и зернистых материалов насухо</t>
  </si>
  <si>
    <t>1 м3 изоляции</t>
  </si>
  <si>
    <t>Плиты теплоизоляционные: перлитоцементные</t>
  </si>
  <si>
    <t>15</t>
  </si>
  <si>
    <t>Плиты минераловатные "Венти Баттс" ROCKWOOL</t>
  </si>
  <si>
    <t>16</t>
  </si>
  <si>
    <t>Изоляция изделиями из волокнистых и зернистых материалов с креплением на клее и дюбелями холодных поверхностей: наружных стен</t>
  </si>
  <si>
    <t>100 м2 поверхности</t>
  </si>
  <si>
    <t>17</t>
  </si>
  <si>
    <t>Плиты пенополистирольные экструзионные ТЕХНОПЛЕКС (ТУ 2244-047-17925162-2006), марки: 35-250</t>
  </si>
  <si>
    <t>18</t>
  </si>
  <si>
    <t>Клей монтажный «Ceresit» CT85 для пенополистирола</t>
  </si>
  <si>
    <t>19</t>
  </si>
  <si>
    <t>Штукатурка по сетке без устройства каркаса: улучшенная стен</t>
  </si>
  <si>
    <t>100 м2 оштукатуриваемой поверхности</t>
  </si>
  <si>
    <t>Раздел 1. Конструкции металлические. 1-ОРД-18.01.2022-КР1</t>
  </si>
  <si>
    <t>Монтаж стропильных и подстропильных ферм на высоте до 25 м пролетом: до 24 м массой до 3,0 т</t>
  </si>
  <si>
    <t>1 т конструкций</t>
  </si>
  <si>
    <t>Прочие индивидуальные сварные конструкции, масса сборочной единицы: до 0,1 т</t>
  </si>
  <si>
    <t>Монтаж балок, ригелей перекрытия, покрытия и под установку оборудования многоэтажных зданий при высоте здания: до 25 м</t>
  </si>
  <si>
    <t>Монтаж вертикальных связей в виде ферм для пролетов: до 24 м при высоте здания до  25 м</t>
  </si>
  <si>
    <t>Монтаж прогонов при шаге ферм до 12 м при высоте здания: до 25 м</t>
  </si>
  <si>
    <t>Железобетонный парапет</t>
  </si>
  <si>
    <t>Устройство перекрытий безбалочных толщиной: до 200 мм на высоте от опорной площади более 6 м</t>
  </si>
  <si>
    <t>100 м3 в деле</t>
  </si>
  <si>
    <t>Отдельные конструктивные элементы зданий и сооружений с преобладанием: горячекатаных профилей, средняя масса сборочной единицы до 0,1 т</t>
  </si>
  <si>
    <t>Бетон тяжелый, крупность заполнителя: 20 мм, класс В15 (М200)</t>
  </si>
  <si>
    <t>Бетон тяжелый, крупность заполнителя: 20 мм, класс В30 (М400)</t>
  </si>
  <si>
    <t>Горячекатаная арматурная сталь периодического профиля класса: А-III, диаметром 10 мм</t>
  </si>
  <si>
    <t>Сталь угловая: 75х75 мм</t>
  </si>
  <si>
    <t>Болты с гайками и шайбами строительные</t>
  </si>
  <si>
    <t>Установка анкеров в отверстия глубиной 100 мм с применением смесей серии MASTERFLOW, диаметр анкера: 12 мм</t>
  </si>
  <si>
    <t>Шпилька анкерная Hilti: HIT-V-5,8 М16х300 (HAS) для использования с химическими анкерами HIT</t>
  </si>
  <si>
    <t>шт.</t>
  </si>
  <si>
    <t>Анкер химический (капсула с клеевым составом) Hilti HVU М24/210</t>
  </si>
  <si>
    <t>Опорные элементы сендвич-панелей</t>
  </si>
  <si>
    <t>Монтаж опорных стоек для пролетов: до 24 м</t>
  </si>
  <si>
    <t>20</t>
  </si>
  <si>
    <t>21</t>
  </si>
  <si>
    <t>Устройство фундаментных плит железобетонных: плоских</t>
  </si>
  <si>
    <t>22</t>
  </si>
  <si>
    <t>23</t>
  </si>
  <si>
    <t>Бетон тяжелый, крупность заполнителя: 20 мм, класс В25 (М350)</t>
  </si>
  <si>
    <t>24</t>
  </si>
  <si>
    <t>25</t>
  </si>
  <si>
    <t>26</t>
  </si>
  <si>
    <t>Ворота</t>
  </si>
  <si>
    <t>27</t>
  </si>
  <si>
    <t>Монтаж каркасов ворот большепролетных зданий, ангаров и др. без механизмов открывания</t>
  </si>
  <si>
    <t>28</t>
  </si>
  <si>
    <t>29</t>
  </si>
  <si>
    <t>30</t>
  </si>
  <si>
    <t>31</t>
  </si>
  <si>
    <t>32</t>
  </si>
  <si>
    <t>33</t>
  </si>
  <si>
    <t>Устройство гидроизоляции обмазочной: в один слой праймером</t>
  </si>
  <si>
    <t>34</t>
  </si>
  <si>
    <t>Битумы нефтяные строительные марки: БН-90/10</t>
  </si>
  <si>
    <t>35</t>
  </si>
  <si>
    <t>Керосин для технических целей марок КТ-1, КТ-2</t>
  </si>
  <si>
    <t>36</t>
  </si>
  <si>
    <t>37</t>
  </si>
  <si>
    <t>Разборка: бетонных фундаментов</t>
  </si>
  <si>
    <t>1 м3</t>
  </si>
  <si>
    <t>38</t>
  </si>
  <si>
    <t>Заделка отверстий, гнезд и борозд: в стенах и перегородках железобетонных площадью до 0,2  м2</t>
  </si>
  <si>
    <t>1 м3 заделки</t>
  </si>
  <si>
    <t>39</t>
  </si>
  <si>
    <t>40</t>
  </si>
  <si>
    <t>Ремонт полов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</si>
  <si>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</si>
  <si>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</si>
  <si>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</si>
  <si>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</si>
  <si>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</si>
  <si>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</si>
  <si>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</si>
  <si>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</si>
  <si>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</si>
  <si>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Усиление подстропильной балки</t>
  </si>
  <si>
    <t>50</t>
  </si>
  <si>
    <t>Усиление металлических конструкций стропильных и подстропильных ферм пролетом до 48 м: профильной сталью верхнего пояса</t>
  </si>
  <si>
    <t>1 т усиления</t>
  </si>
  <si>
    <t>51</t>
  </si>
  <si>
    <t>Усиление колонны</t>
  </si>
  <si>
    <t>52</t>
  </si>
  <si>
    <t>Усиление металлических конструкций подкрановых балок и ригелей сплошного сечения пролетом 12 м: нижнего пояса</t>
  </si>
  <si>
    <t>1 м2 усиляемой конструкции</t>
  </si>
  <si>
    <t>53</t>
  </si>
  <si>
    <t>Временная перегородка</t>
  </si>
  <si>
    <t>54</t>
  </si>
  <si>
    <t>55</t>
  </si>
  <si>
    <t>56</t>
  </si>
  <si>
    <t>Демонтаж. Монтаж вертикальных связей в виде ферм для пролетов: до 24 м при высоте здания до  25 м</t>
  </si>
  <si>
    <t>Временный навес конвейерной ленты</t>
  </si>
  <si>
    <t>57</t>
  </si>
  <si>
    <t>58</t>
  </si>
  <si>
    <t>59</t>
  </si>
  <si>
    <t>Дверной проем</t>
  </si>
  <si>
    <t>60</t>
  </si>
  <si>
    <t>61</t>
  </si>
  <si>
    <t>Опорная рама</t>
  </si>
  <si>
    <t>62</t>
  </si>
  <si>
    <t>Монтаж опорных конструкций: этажерочного типа</t>
  </si>
  <si>
    <t>63</t>
  </si>
  <si>
    <t>64</t>
  </si>
  <si>
    <t>65</t>
  </si>
  <si>
    <t>66</t>
  </si>
  <si>
    <t>Раздел 2. Антикоррозийная защита конструкций. 1-ОРД-18.01.2022-АЗ-общие указания</t>
  </si>
  <si>
    <t>67</t>
  </si>
  <si>
    <t>68</t>
  </si>
  <si>
    <t>69</t>
  </si>
  <si>
    <t>70</t>
  </si>
  <si>
    <t>Раздел 1. Сети связи. 1-ОРД-18.01.2022 – СС</t>
  </si>
  <si>
    <t>Демонтажные работы</t>
  </si>
  <si>
    <t>Лоток металлический штампованный по установленным конструкциям, ширина лотка: до 200 мм</t>
  </si>
  <si>
    <t>1 т</t>
  </si>
  <si>
    <t>Демонтаж кабеля</t>
  </si>
  <si>
    <t>100 м</t>
  </si>
  <si>
    <t>Монтажные работы</t>
  </si>
  <si>
    <t>Труба винипластовая по установленным конструкциям, по стенам и колоннам с креплением скобами, диаметр: до 25 мм</t>
  </si>
  <si>
    <t>Трубы гибкие гофрированные из самозатухающего ПВХ-пластиката (ГОСТ Р 50827-95) легкого типа, со стальной протяжкой (зондом), наружным диаметром 20 мм</t>
  </si>
  <si>
    <t>10 м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</si>
  <si>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16 мм2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</si>
  <si>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- 4 и сечением 2,5 мм2</t>
  </si>
  <si>
    <t>1000 м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</si>
  <si>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6 мм2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</si>
  <si>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4х2,5 (прим 2х2,5)</t>
  </si>
  <si>
    <t>Раздел 1. Электроснабжение. 1-ОРД-18.01.2022 – ЭС</t>
  </si>
  <si>
    <t>Трубы гибкие гофрированные из самозатухающего ПВХ-пластиката (ГОСТ Р 50827-95) легкого типа, со стальной протяжкой (зондом), наружным диаметром 25 мм</t>
  </si>
  <si>
    <t>Труба винипластовая по установленным конструкциям, по стенам и колоннам с креплением скобами, диаметр: до 50 мм</t>
  </si>
  <si>
    <t>Трубы гибкие гофрированные легкие из самозатухающего ПВХ (IP55) серии FL, диаметром: 32 мм</t>
  </si>
  <si>
    <t>Труба винипластовая по установленным конструкциям, по стенам и колоннам с креплением скобами, диаметр: до 63 мм</t>
  </si>
  <si>
    <t>Трубы жесткие гладкие легкие из самозатухающего ПВХ (IP55) серии RIG, диаметром: 63 мм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</si>
  <si>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240 мм2</t>
  </si>
  <si>
    <t>Кабель силовой с медными жилами ВВГ(A)нг-LS 3х95+1х50</t>
  </si>
  <si>
    <t>м</t>
  </si>
  <si>
    <t>Кабель силовой с медными жилами ВВГ(A)нг-LS 3х70+1х25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</si>
  <si>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70 мм2</t>
  </si>
  <si>
    <t>Кабель силовой с медными жилами с изоляцией и оболочкой из ПВХ, не распространяющий горение, с низким дымо- и газовыделением, напряжением 1,0 кВ (ГОСТ Р 53769-2010), марки: ВВГнг(A)-LS 4х10ок(N)</t>
  </si>
  <si>
    <t>Кабель контрольный с медными жилами КВВГ(A)нг-FRLS 15х2,5</t>
  </si>
  <si>
    <t>Кабель силовой с медными жилами с изоляцией и оболочкой из ПВХ, не распространяющий горение, с низким дымо- и газовыделением, напряжением 1,0 кВ (ГОСТ Р 53769-2010), марки: ВВГнг(A)-LS 4х4ок(N)</t>
  </si>
  <si>
    <t>Кабель силовой с медными жилами с изоляцией и оболочкой из ПВХ, не распространяющий горение, с низким дымо- и газовыделением, напряжением 1,0 кВ (ГОСТ Р 53769-2010), марки: ВВГнг(A)-LS 4х2,5ок(N)</t>
  </si>
  <si>
    <t>Кабель силовой с медными жилами с изоляцией и оболочкой из ПВХ, не распространяющий горение, с низким дымо- и газовыделением, напряжением 1,0 кВ (ГОСТ Р 53769-2010), марки: ВВГнг(A)-LS 4х1,5ок(N)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</si>
  <si>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35 мм2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</si>
  <si>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7х2,5</t>
  </si>
  <si>
    <t>Кабель контрольный с медными жилами КВВГ(A)нг-FRLS 9х2,5</t>
  </si>
  <si>
    <t>Кабель контрольный с медными жилами КВВГ(A)нг-FRLS 11х2,5</t>
  </si>
  <si>
    <t>Раздел 1. Архитектурно-строительные решения. 1-ОРД-18.01.2022-АР5</t>
  </si>
  <si>
    <t>Шурупы-саморезы 4,2х16 мм</t>
  </si>
  <si>
    <t>Раздел 1. Конструкции металлические. 1-ОРД-18.01.2022-КР5</t>
  </si>
  <si>
    <t>Замена балок и настила перекрытия</t>
  </si>
  <si>
    <t>Швеллер стеклопл. С2060 (200 х60 х8мм ), l=980мм</t>
  </si>
  <si>
    <t>Швеллер стеклопл. С2060 (200 х60 х8мм ), l=1730мм</t>
  </si>
  <si>
    <t>Швеллер стеклопл. С2060 (200 х60 х8мм ), l=670мм</t>
  </si>
  <si>
    <t>Швеллер стеклопл. С2060 (200 х60 х8мм ), l=640мм</t>
  </si>
  <si>
    <t>Швеллер стеклопл. С2060 (200 х60 х8мм ), l=590мм</t>
  </si>
  <si>
    <t>Швеллер стеклопл. С2060 (200 х60 х8мм ), l=630мм</t>
  </si>
  <si>
    <t>Швеллер стеклопл. С2060 (200 х60 х8мм ), l=620мм</t>
  </si>
  <si>
    <t>Швеллер стеклопл. С2060 (200 х60 х8мм ), l=1140мм</t>
  </si>
  <si>
    <t>Швеллер стеклопл. С2060 (200 х60 х8мм ), l=2010мм</t>
  </si>
  <si>
    <t>Швеллер стеклопл. С2060 (200 х60 х8мм ), l=1860мм</t>
  </si>
  <si>
    <t>Швеллер стеклопл. С2060 (200 х60 х8мм ), l=1780мм</t>
  </si>
  <si>
    <t>Швеллер стеклопл. С2060 (200 х60 х8мм ), l=1340мм</t>
  </si>
  <si>
    <t>Швеллер стеклопл. С2060 (200 х60 х8мм ), l=1200мм</t>
  </si>
  <si>
    <t>Швеллер стеклопл. С2060 (200 х60 х8мм ), l=1270мм</t>
  </si>
  <si>
    <t>Уголок стеклопл. U7575 (75х75х8мм), l=170мм</t>
  </si>
  <si>
    <t>Швеллер стеклопл. С2060 (200 х60 х8мм ), l=530м</t>
  </si>
  <si>
    <t>Швеллер стеклопл. С2060 (200 х60 х8мм ), l=1690мм</t>
  </si>
  <si>
    <t>Швеллерстеклопл . С2060 (200 х60 х8мм ), l=1630 мм</t>
  </si>
  <si>
    <t>Швеллер стеклопл. С2060 (200 х60 х8мм ), l=1720мм</t>
  </si>
  <si>
    <t>Швеллер стеклопл. С2060 (200 х60 х8мм ), l=1470мм</t>
  </si>
  <si>
    <t>Швеллер стеклопл. С2060 (200 х60 х8мм ), l=830мм</t>
  </si>
  <si>
    <t>Швеллерстеклопл . С2060 (200 х60 х8мм ), l=1190 мм</t>
  </si>
  <si>
    <t>Швеллерстеклопл . С2060 (200 х60 х8мм ), l=1740</t>
  </si>
  <si>
    <t>Швеллерстеклопл . С2060 (200 х60 х8мм ), l=610 мм</t>
  </si>
  <si>
    <t>Швеллерстеклопл . С2060 (200 х60 х8мм ), l=940 мм</t>
  </si>
  <si>
    <t>Швеллерстеклопл . С2060 (200 х60 х8мм ), l=790 мм</t>
  </si>
  <si>
    <t>Швеллерстеклопл . С2060 (200 х60 х8мм ), l=890 мм</t>
  </si>
  <si>
    <t>Швеллерстеклопл . С2060 (200 х60 х8мм ), l=1220 мм</t>
  </si>
  <si>
    <t>Швеллерстеклопл . С2060 (200 х60 х8мм ), l=1570 мм</t>
  </si>
  <si>
    <t>Швеллерстеклопл . С2060 (200 х60 х8мм ), l=1510 мм</t>
  </si>
  <si>
    <t>Швеллерстеклопл . С2060 (200 х60 х8мм ), l=750 мм</t>
  </si>
  <si>
    <t>Швеллерстеклопл . С2060 (200 х60 х8мм ), l=680 мм</t>
  </si>
  <si>
    <t>Швеллерстеклопл . С2060 (200 х60 х8мм ), l=880 мм</t>
  </si>
  <si>
    <t>Швеллерстеклопл . С2060 (200 х60 х8мм ), l=1160 мм</t>
  </si>
  <si>
    <t>Швеллерстеклопл . С2060 (200 х60 х8мм ), l=1750 мм</t>
  </si>
  <si>
    <t>Швеллерстеклопл . С2060 (200 х60 х8мм ), l=1020 мм</t>
  </si>
  <si>
    <t>Швеллерстеклопл . С2060 (200 х60 х8мм ), l=1500 мм</t>
  </si>
  <si>
    <t>Швеллерстеклопл . С2060 (200 х60 х8мм ), l=1680 мм</t>
  </si>
  <si>
    <t>Швеллерстеклопл . С2060 (200 х60 х8мм ), l=590 мм</t>
  </si>
  <si>
    <t>Швеллерстеклопл . С2060 (200 х60 х8мм ), l=950 мм</t>
  </si>
  <si>
    <t>Швеллерстеклопл . С2060 (200 х60 х8мм ), l=1525 мм</t>
  </si>
  <si>
    <t>Швеллерстеклопл . С2060 (200 х60 х8мм ), l=1090 м</t>
  </si>
  <si>
    <t>Швеллерстеклопл . С2060 (200 х60 х8мм ), l=690 мм</t>
  </si>
  <si>
    <t>Швеллерстеклопл . С2060 (200 х60 х8мм ), l=1410 мм</t>
  </si>
  <si>
    <t>Швеллерстеклопл . С2060 (200 х60 х8мм ), l=1390 мм</t>
  </si>
  <si>
    <t>Швеллерстеклопл . С2060 (200 х60 х8мм ), l=730 мм</t>
  </si>
  <si>
    <t>Швеллерстеклопл . С2060 (200 х60 х8мм ), l=1180 мм</t>
  </si>
  <si>
    <t>Швеллерстеклопл . С2060 (200 х60 х8мм ), l=1010 мм</t>
  </si>
  <si>
    <t>Швеллерстеклопл . С2060 (200 х60 х8мм ), l=1650 мм</t>
  </si>
  <si>
    <t>Швеллерстеклопл . С2060 (200 х60 х8мм ), l=910 мм</t>
  </si>
  <si>
    <t>Швеллерстеклопл . С2060 (200 х60 х8мм ), l=1470 мм</t>
  </si>
  <si>
    <t>Швеллерстеклопл . С2060 (200 х60 х8мм ), l=900 мм</t>
  </si>
  <si>
    <t>Швеллерстеклопл . С2060 (200 х60 х8мм ), l=1240 мм</t>
  </si>
  <si>
    <t>Швеллерстеклопл . С2060 (200 х60 х8мм ), l=650 мм</t>
  </si>
  <si>
    <t>Сталь листовая горячекатаная марки Ст3 толщиной: 2-6 мм</t>
  </si>
  <si>
    <t>Устройство оснований полов из фанеры в один слой площадью: свыше 20 м2</t>
  </si>
  <si>
    <t>100 м2 пола</t>
  </si>
  <si>
    <t>Фанера общего назначения из шпона лиственных пород водостойкая марки ФК,: сорт 2/4, толщина 12 мм</t>
  </si>
  <si>
    <t>Настил полтрузионный h=38мм (I3850)</t>
  </si>
  <si>
    <t>Швеллер стеклопл. С2060 (200 х60 х8мм ), l=1300</t>
  </si>
  <si>
    <t>Швеллер стеклопл. С2060 (200 х60 х8мм ), l=1490мм</t>
  </si>
  <si>
    <t>Швеллерстеклопл . С2060 (200 х60 х8мм ), l=740 мм</t>
  </si>
  <si>
    <t>Швеллер стеклопл. С2060 (200 х60 х8мм ), l=1790мм</t>
  </si>
  <si>
    <t>Швеллер стеклопл. С2060 (200 х60 х8мм ), l=570мм</t>
  </si>
  <si>
    <t>Швеллер стеклопл. С2060 (200 х60 х8мм ), l=450мм</t>
  </si>
  <si>
    <t>71</t>
  </si>
  <si>
    <t>Швеллерстеклопл . С2060 (200 х60 х8мм ), l=400 мм</t>
  </si>
  <si>
    <t>72</t>
  </si>
  <si>
    <t>Швеллерстеклопл . С2060 (200 х60 х8мм ), l=1480 мм</t>
  </si>
  <si>
    <t>73</t>
  </si>
  <si>
    <t>Швеллерстеклопл . С2060 (200 х60 х8мм ), l=1610 мм</t>
  </si>
  <si>
    <t>74</t>
  </si>
  <si>
    <t>Швеллерстеклопл . С2060 (200 х60 х8мм ), l=560 мм</t>
  </si>
  <si>
    <t>75</t>
  </si>
  <si>
    <t>76</t>
  </si>
  <si>
    <t>Швеллерстеклопл . С2060 (200 х60 х8мм ), l=410 мм</t>
  </si>
  <si>
    <t>77</t>
  </si>
  <si>
    <t>78</t>
  </si>
  <si>
    <t>79</t>
  </si>
  <si>
    <t>80</t>
  </si>
  <si>
    <t>81</t>
  </si>
  <si>
    <t>Замена ограждения и настила ступеней</t>
  </si>
  <si>
    <t>82</t>
  </si>
  <si>
    <t>Монтаж площадок с настилом и ограждением из листовой, рифленой, просечной и круглой стали</t>
  </si>
  <si>
    <t>83</t>
  </si>
  <si>
    <t>84</t>
  </si>
  <si>
    <t>Замена стеновых прогонов</t>
  </si>
  <si>
    <t>85</t>
  </si>
  <si>
    <t>86</t>
  </si>
  <si>
    <t>Раздел 2. Антикоррозийная защита конструкций. 1-ОРД-18.01.2022-КР5</t>
  </si>
  <si>
    <t>87</t>
  </si>
  <si>
    <t>88</t>
  </si>
  <si>
    <t>89</t>
  </si>
  <si>
    <t>Окраска металлических огрунтованных поверхностей: эмалью ЭП-773</t>
  </si>
  <si>
    <t>90</t>
  </si>
  <si>
    <t>Трубы жесткие гладкие легкие из самозатухающего ПВХ (IP55) серии RIG, диаметром: 32 мм</t>
  </si>
  <si>
    <t>Кабель силовой с медными жилами ВВГ(A)нг-LS 3х240+1х120</t>
  </si>
  <si>
    <t>Кабель силовой с медными жилами ВВГ(A)нг-LS 3х16+1х6</t>
  </si>
  <si>
    <t>Кабель силовой с медными жилами с изоляцией и оболочкой из ПВХ, не распространяющий горение, с низким дымо- и газовыделением, напряжением 1,0 кВ (ГОСТ Р 53769-2010), марки: ВВГнг(A)-LS 3х2,5ок(N,PE)</t>
  </si>
  <si>
    <t>Кабели контрольные с медными жилами с поливинилхлоридной изоляцией и оболочкой, не распространяющие горение марки: КВВГнг, с числом жил - 7 и сечением 2,5 мм2</t>
  </si>
  <si>
    <t>Кабель контрольный с медными жилами КВВГ(A)нг-FRLS 2х2,5</t>
  </si>
  <si>
    <t>ВНИМАНИЕ!!!</t>
  </si>
  <si>
    <t>Формулы не менять!!!</t>
  </si>
  <si>
    <t>На листе "КП" заполнить дату подачи заявки и присвоить номер, указать наименование организации и ИНН</t>
  </si>
  <si>
    <t>На листе "КП" указать ставку НДС, либо "НДС не облагается". Удалить не нужные строки.</t>
  </si>
  <si>
    <t>На листе "КП" указать порядок оплаты и сроки выполнения работ.</t>
  </si>
  <si>
    <t>Коммерческое предложение подписать уполномоченным лицом.</t>
  </si>
  <si>
    <t>Коммерческое предложение подается в форматах exl и pdf.</t>
  </si>
  <si>
    <t>заявка №______ от _._.2024г.</t>
  </si>
  <si>
    <t>Наименование участника:</t>
  </si>
  <si>
    <t>ИНН  участника:</t>
  </si>
  <si>
    <t>КОММЕРЧЕСКОЕ ПРЕДЛОЖЕНИЕ</t>
  </si>
  <si>
    <t>Наименование объектов и видов работ</t>
  </si>
  <si>
    <t>стоимость, руб. без НДС</t>
  </si>
  <si>
    <t>на капитальный ремонт зданий и сооружений комплекса минеральных удобрений, расположенных в Мурманском морском торговом порту в районе причала №19, 
с целью подготовки комплекса к перевалке калийных удобрений.
Объекты комплекса, подлежащие ремонту: Галерея транспортеров 2016; 
Здание погрузчиков 2006; Перегрузочная станция (узел) 2003</t>
  </si>
  <si>
    <t>Галерея транспортеров 2016</t>
  </si>
  <si>
    <t>02-01-01 Демонтаж</t>
  </si>
  <si>
    <t>02-01-02 АР</t>
  </si>
  <si>
    <t>02-01-03 КР</t>
  </si>
  <si>
    <t>02-01-02 АС</t>
  </si>
  <si>
    <t>02-01-04 СС</t>
  </si>
  <si>
    <t>02-01-05 ЭС</t>
  </si>
  <si>
    <t>цена за ед., руб. без НДС</t>
  </si>
  <si>
    <t>Здание погрузчиков 2006</t>
  </si>
  <si>
    <t>Перегрузочная станция (узел) 2003</t>
  </si>
  <si>
    <r>
      <t xml:space="preserve">Для заполнения КП необходимо </t>
    </r>
    <r>
      <rPr>
        <b/>
        <sz val="11"/>
        <color theme="1"/>
        <rFont val="Calibri"/>
        <family val="2"/>
        <charset val="204"/>
        <scheme val="minor"/>
      </rPr>
      <t>заполнить на листах "ВОР ГТ 2016", "ВОР ЗП 2006" и "ВОР ПС 2003" значения "цена за ед., руб. без НДС"</t>
    </r>
    <r>
      <rPr>
        <sz val="11"/>
        <color theme="1"/>
        <rFont val="Calibri"/>
        <family val="2"/>
        <scheme val="minor"/>
      </rPr>
      <t>. Остальное расчитается автоматически</t>
    </r>
  </si>
  <si>
    <t>ИТОГО КОМПЛЕКС РАБОТ:</t>
  </si>
  <si>
    <r>
      <t>кроме того ставка НДС _____%, сумма НДС ______руб. [</t>
    </r>
    <r>
      <rPr>
        <i/>
        <sz val="8"/>
        <color theme="1"/>
        <rFont val="Calibri"/>
        <family val="2"/>
        <charset val="204"/>
        <scheme val="minor"/>
      </rPr>
      <t>заполняется участником являющимся плательщиком НДС</t>
    </r>
    <r>
      <rPr>
        <sz val="11"/>
        <color theme="1"/>
        <rFont val="Calibri"/>
        <family val="2"/>
        <charset val="204"/>
        <scheme val="minor"/>
      </rPr>
      <t>]</t>
    </r>
  </si>
  <si>
    <t>либо</t>
  </si>
  <si>
    <r>
      <t>«НДС не облагается» [</t>
    </r>
    <r>
      <rPr>
        <i/>
        <sz val="8"/>
        <color theme="1"/>
        <rFont val="Calibri"/>
        <family val="2"/>
        <charset val="204"/>
        <scheme val="minor"/>
      </rPr>
      <t>указывается в случае если участник применяет упрощенную систему налогообложения или специальный налоговый режим «Налог на профессиональный доход»</t>
    </r>
    <r>
      <rPr>
        <sz val="11"/>
        <color theme="1"/>
        <rFont val="Calibri"/>
        <family val="2"/>
        <charset val="204"/>
        <scheme val="minor"/>
      </rPr>
      <t>]</t>
    </r>
  </si>
  <si>
    <t>Порядок оплаты:</t>
  </si>
  <si>
    <t>Срок выполнения работ:</t>
  </si>
  <si>
    <t>__________________________________________</t>
  </si>
  <si>
    <t>_______________________</t>
  </si>
  <si>
    <t>(подпись уполномоченного лица)</t>
  </si>
  <si>
    <t>(ФИО подписавшего, 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</si>
</sst>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0.0000000"/>
    <numFmt numFmtId="167" formatCode="0.000"/>
    <numFmt numFmtId="168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166" fontId="5" fillId="0" borderId="1" xfId="0" applyNumberFormat="1" applyFont="1" applyBorder="1" applyAlignment="1">
      <alignment horizontal="right" vertical="top" wrapText="1"/>
    </xf>
    <xf numFmtId="167" fontId="5" fillId="0" borderId="1" xfId="0" applyNumberFormat="1" applyFont="1" applyBorder="1" applyAlignment="1">
      <alignment horizontal="right" vertical="top" wrapText="1"/>
    </xf>
    <xf numFmtId="168" fontId="5" fillId="0" borderId="1" xfId="0" applyNumberFormat="1" applyFont="1" applyBorder="1" applyAlignment="1">
      <alignment horizontal="right" vertical="top" wrapText="1"/>
    </xf>
    <xf numFmtId="0" fontId="4" fillId="0" borderId="0" xfId="0" applyFont="1"/>
    <xf numFmtId="0" fontId="3" fillId="0" borderId="0" xfId="0" applyFont="1"/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/>
    <xf numFmtId="1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 horizontal="right" vertical="top" wrapText="1"/>
    </xf>
    <xf numFmtId="167" fontId="5" fillId="0" borderId="0" xfId="0" applyNumberFormat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0" fontId="0" fillId="4" borderId="1" xfId="0" applyFill="1" applyBorder="1"/>
    <xf numFmtId="0" fontId="0" fillId="3" borderId="1" xfId="0" applyFill="1" applyBorder="1"/>
    <xf numFmtId="0" fontId="1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3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10"/>
  <sheetViews>
    <sheetView workbookViewId="0">
      <selection activeCell="Q14" sqref="Q14"/>
    </sheetView>
  </sheetViews>
  <sheetFormatPr defaultRowHeight="15" x14ac:dyDescent="0.25"/>
  <sheetData>
    <row r="2" spans="1:1" x14ac:dyDescent="0.25">
      <c r="A2" s="17" t="s">
        <v>324</v>
      </c>
    </row>
    <row r="4" spans="1:1" x14ac:dyDescent="0.25">
      <c r="A4" t="s">
        <v>348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327</v>
      </c>
    </row>
    <row r="8" spans="1:1" x14ac:dyDescent="0.25">
      <c r="A8" t="s">
        <v>328</v>
      </c>
    </row>
    <row r="9" spans="1:1" x14ac:dyDescent="0.25">
      <c r="A9" t="s">
        <v>329</v>
      </c>
    </row>
    <row r="10" spans="1:1" x14ac:dyDescent="0.25">
      <c r="A10" t="s">
        <v>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0"/>
  <sheetViews>
    <sheetView tabSelected="1" workbookViewId="0">
      <selection activeCell="B40" sqref="B40"/>
    </sheetView>
  </sheetViews>
  <sheetFormatPr defaultRowHeight="15" x14ac:dyDescent="0.25"/>
  <cols>
    <col min="1" max="1" width="80.85546875" customWidth="1"/>
    <col min="2" max="2" width="23.5703125" customWidth="1"/>
  </cols>
  <sheetData>
    <row r="2" spans="1:2" x14ac:dyDescent="0.25">
      <c r="A2" s="18" t="s">
        <v>331</v>
      </c>
      <c r="B2" s="18"/>
    </row>
    <row r="3" spans="1:2" x14ac:dyDescent="0.25">
      <c r="A3" s="18" t="s">
        <v>332</v>
      </c>
      <c r="B3" s="18"/>
    </row>
    <row r="4" spans="1:2" x14ac:dyDescent="0.25">
      <c r="A4" s="18" t="s">
        <v>333</v>
      </c>
      <c r="B4" s="18"/>
    </row>
    <row r="5" spans="1:2" x14ac:dyDescent="0.25">
      <c r="A5" s="53" t="s">
        <v>334</v>
      </c>
      <c r="B5" s="54"/>
    </row>
    <row r="6" spans="1:2" ht="85.5" customHeight="1" x14ac:dyDescent="0.25">
      <c r="A6" s="55" t="s">
        <v>337</v>
      </c>
      <c r="B6" s="55"/>
    </row>
    <row r="7" spans="1:2" x14ac:dyDescent="0.25">
      <c r="A7" s="19" t="s">
        <v>335</v>
      </c>
      <c r="B7" s="19" t="s">
        <v>336</v>
      </c>
    </row>
    <row r="8" spans="1:2" ht="24" customHeight="1" x14ac:dyDescent="0.25">
      <c r="A8" s="42" t="s">
        <v>338</v>
      </c>
      <c r="B8" s="44">
        <f>B10+B12+B14+B15+B16</f>
        <v>0</v>
      </c>
    </row>
    <row r="9" spans="1:2" x14ac:dyDescent="0.25">
      <c r="A9" s="33" t="s">
        <v>339</v>
      </c>
      <c r="B9" s="34"/>
    </row>
    <row r="10" spans="1:2" x14ac:dyDescent="0.25">
      <c r="A10" s="41" t="s">
        <v>5</v>
      </c>
      <c r="B10" s="36">
        <f>'ВОР ГТ 2016'!G6</f>
        <v>0</v>
      </c>
    </row>
    <row r="11" spans="1:2" x14ac:dyDescent="0.25">
      <c r="A11" s="33" t="s">
        <v>340</v>
      </c>
      <c r="B11" s="34"/>
    </row>
    <row r="12" spans="1:2" x14ac:dyDescent="0.25">
      <c r="A12" s="41" t="s">
        <v>15</v>
      </c>
      <c r="B12" s="36">
        <f>'ВОР ГТ 2016'!G15</f>
        <v>0</v>
      </c>
    </row>
    <row r="13" spans="1:2" x14ac:dyDescent="0.25">
      <c r="A13" s="33" t="s">
        <v>341</v>
      </c>
      <c r="B13" s="34"/>
    </row>
    <row r="14" spans="1:2" x14ac:dyDescent="0.25">
      <c r="A14" s="41" t="s">
        <v>27</v>
      </c>
      <c r="B14" s="36">
        <f>'ВОР ГТ 2016'!G29</f>
        <v>0</v>
      </c>
    </row>
    <row r="15" spans="1:2" x14ac:dyDescent="0.25">
      <c r="A15" s="41" t="s">
        <v>42</v>
      </c>
      <c r="B15" s="36">
        <f>'ВОР ГТ 2016'!G38</f>
        <v>0</v>
      </c>
    </row>
    <row r="16" spans="1:2" x14ac:dyDescent="0.25">
      <c r="A16" s="41" t="s">
        <v>52</v>
      </c>
      <c r="B16" s="36">
        <f>'ВОР ГТ 2016'!G43</f>
        <v>0</v>
      </c>
    </row>
    <row r="17" spans="1:2" ht="25.5" customHeight="1" x14ac:dyDescent="0.25">
      <c r="A17" s="42" t="s">
        <v>346</v>
      </c>
      <c r="B17" s="44">
        <f>B19+B21+B23+B24+B26+B28</f>
        <v>0</v>
      </c>
    </row>
    <row r="18" spans="1:2" x14ac:dyDescent="0.25">
      <c r="A18" s="33" t="s">
        <v>339</v>
      </c>
      <c r="B18" s="34"/>
    </row>
    <row r="19" spans="1:2" x14ac:dyDescent="0.25">
      <c r="A19" s="40" t="s">
        <v>5</v>
      </c>
      <c r="B19" s="37">
        <f>'ВОР ЗП 2006'!G5</f>
        <v>0</v>
      </c>
    </row>
    <row r="20" spans="1:2" x14ac:dyDescent="0.25">
      <c r="A20" s="33" t="s">
        <v>342</v>
      </c>
      <c r="B20" s="34"/>
    </row>
    <row r="21" spans="1:2" x14ac:dyDescent="0.25">
      <c r="A21" s="40" t="s">
        <v>60</v>
      </c>
      <c r="B21" s="37">
        <f>'ВОР ЗП 2006'!G14</f>
        <v>0</v>
      </c>
    </row>
    <row r="22" spans="1:2" x14ac:dyDescent="0.25">
      <c r="A22" s="33" t="s">
        <v>341</v>
      </c>
      <c r="B22" s="34"/>
    </row>
    <row r="23" spans="1:2" x14ac:dyDescent="0.25">
      <c r="A23" s="40" t="s">
        <v>86</v>
      </c>
      <c r="B23" s="37">
        <f>'ВОР ЗП 2006'!G41</f>
        <v>0</v>
      </c>
    </row>
    <row r="24" spans="1:2" x14ac:dyDescent="0.25">
      <c r="A24" s="40" t="s">
        <v>179</v>
      </c>
      <c r="B24" s="37">
        <f>'ВОР ЗП 2006'!G119</f>
        <v>0</v>
      </c>
    </row>
    <row r="25" spans="1:2" x14ac:dyDescent="0.25">
      <c r="A25" s="33" t="s">
        <v>343</v>
      </c>
      <c r="B25" s="34"/>
    </row>
    <row r="26" spans="1:2" x14ac:dyDescent="0.25">
      <c r="A26" s="40" t="s">
        <v>184</v>
      </c>
      <c r="B26" s="37">
        <f>'ВОР ЗП 2006'!G129</f>
        <v>0</v>
      </c>
    </row>
    <row r="27" spans="1:2" x14ac:dyDescent="0.25">
      <c r="A27" s="33" t="s">
        <v>344</v>
      </c>
      <c r="B27" s="34"/>
    </row>
    <row r="28" spans="1:2" x14ac:dyDescent="0.25">
      <c r="A28" s="40" t="s">
        <v>199</v>
      </c>
      <c r="B28" s="37">
        <f>'ВОР ЗП 2006'!G145</f>
        <v>0</v>
      </c>
    </row>
    <row r="29" spans="1:2" ht="29.25" customHeight="1" x14ac:dyDescent="0.25">
      <c r="A29" s="42" t="s">
        <v>347</v>
      </c>
      <c r="B29" s="34">
        <f>B31+B33+B35+B36+B38+B40</f>
        <v>0</v>
      </c>
    </row>
    <row r="30" spans="1:2" x14ac:dyDescent="0.25">
      <c r="A30" s="33" t="s">
        <v>339</v>
      </c>
      <c r="B30" s="34"/>
    </row>
    <row r="31" spans="1:2" x14ac:dyDescent="0.25">
      <c r="A31" s="39" t="s">
        <v>5</v>
      </c>
      <c r="B31" s="38">
        <f>'ВОР ПС 2003'!G5</f>
        <v>0</v>
      </c>
    </row>
    <row r="32" spans="1:2" x14ac:dyDescent="0.25">
      <c r="A32" s="33" t="s">
        <v>340</v>
      </c>
      <c r="B32" s="34"/>
    </row>
    <row r="33" spans="1:2" x14ac:dyDescent="0.25">
      <c r="A33" s="39" t="s">
        <v>219</v>
      </c>
      <c r="B33" s="38">
        <f>'ВОР ПС 2003'!G15</f>
        <v>0</v>
      </c>
    </row>
    <row r="34" spans="1:2" x14ac:dyDescent="0.25">
      <c r="A34" s="33" t="s">
        <v>341</v>
      </c>
      <c r="B34" s="34"/>
    </row>
    <row r="35" spans="1:2" x14ac:dyDescent="0.25">
      <c r="A35" s="39" t="s">
        <v>221</v>
      </c>
      <c r="B35" s="38">
        <f>'ВОР ПС 2003'!G32</f>
        <v>0</v>
      </c>
    </row>
    <row r="36" spans="1:2" x14ac:dyDescent="0.25">
      <c r="A36" s="39" t="s">
        <v>312</v>
      </c>
      <c r="B36" s="38">
        <f>'ВОР ПС 2003'!G124</f>
        <v>0</v>
      </c>
    </row>
    <row r="37" spans="1:2" x14ac:dyDescent="0.25">
      <c r="A37" s="33" t="s">
        <v>343</v>
      </c>
      <c r="B37" s="34"/>
    </row>
    <row r="38" spans="1:2" x14ac:dyDescent="0.25">
      <c r="A38" s="39" t="s">
        <v>184</v>
      </c>
      <c r="B38" s="38">
        <f>'ВОР ПС 2003'!G134</f>
        <v>0</v>
      </c>
    </row>
    <row r="39" spans="1:2" x14ac:dyDescent="0.25">
      <c r="A39" s="33" t="s">
        <v>344</v>
      </c>
      <c r="B39" s="34"/>
    </row>
    <row r="40" spans="1:2" x14ac:dyDescent="0.25">
      <c r="A40" s="39" t="s">
        <v>199</v>
      </c>
      <c r="B40" s="38">
        <f>'ВОР ПС 2003'!G148</f>
        <v>0</v>
      </c>
    </row>
    <row r="41" spans="1:2" x14ac:dyDescent="0.25">
      <c r="A41" s="45" t="s">
        <v>349</v>
      </c>
      <c r="B41" s="46">
        <f>B8+B17+B29</f>
        <v>0</v>
      </c>
    </row>
    <row r="42" spans="1:2" x14ac:dyDescent="0.25">
      <c r="A42" s="47" t="s">
        <v>350</v>
      </c>
      <c r="B42" s="47"/>
    </row>
    <row r="43" spans="1:2" x14ac:dyDescent="0.25">
      <c r="A43" s="48" t="s">
        <v>351</v>
      </c>
      <c r="B43" s="47"/>
    </row>
    <row r="44" spans="1:2" x14ac:dyDescent="0.25">
      <c r="A44" s="47" t="s">
        <v>352</v>
      </c>
      <c r="B44" s="47"/>
    </row>
    <row r="45" spans="1:2" x14ac:dyDescent="0.25">
      <c r="A45" s="47"/>
      <c r="B45" s="47"/>
    </row>
    <row r="46" spans="1:2" x14ac:dyDescent="0.25">
      <c r="A46" s="56" t="s">
        <v>353</v>
      </c>
      <c r="B46" s="57"/>
    </row>
    <row r="47" spans="1:2" x14ac:dyDescent="0.25">
      <c r="A47" s="56" t="s">
        <v>354</v>
      </c>
      <c r="B47" s="57"/>
    </row>
    <row r="48" spans="1:2" x14ac:dyDescent="0.25">
      <c r="A48" s="49"/>
      <c r="B48" s="50"/>
    </row>
    <row r="49" spans="1:2" x14ac:dyDescent="0.25">
      <c r="A49" s="47" t="s">
        <v>355</v>
      </c>
      <c r="B49" s="47" t="s">
        <v>356</v>
      </c>
    </row>
    <row r="50" spans="1:2" x14ac:dyDescent="0.25">
      <c r="A50" s="51" t="s">
        <v>357</v>
      </c>
      <c r="B50" s="52" t="s">
        <v>358</v>
      </c>
    </row>
  </sheetData>
  <mergeCells count="4">
    <mergeCell ref="A5:B5"/>
    <mergeCell ref="A6:B6"/>
    <mergeCell ref="A46:B46"/>
    <mergeCell ref="A47:B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topLeftCell="A22" workbookViewId="0">
      <selection activeCell="A43" sqref="A43:G43"/>
    </sheetView>
  </sheetViews>
  <sheetFormatPr defaultRowHeight="15" x14ac:dyDescent="0.25"/>
  <cols>
    <col min="1" max="2" width="5.5703125" customWidth="1"/>
    <col min="3" max="3" width="44.42578125" customWidth="1"/>
    <col min="4" max="4" width="10.7109375" customWidth="1"/>
    <col min="5" max="5" width="12.28515625" customWidth="1"/>
    <col min="6" max="6" width="16.5703125" customWidth="1"/>
    <col min="7" max="7" width="20.28515625" customWidth="1"/>
  </cols>
  <sheetData>
    <row r="3" spans="1:7" x14ac:dyDescent="0.25">
      <c r="A3" s="24" t="s">
        <v>339</v>
      </c>
    </row>
    <row r="4" spans="1:7" ht="22.5" customHeigh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2" t="s">
        <v>345</v>
      </c>
      <c r="G4" s="32" t="s">
        <v>336</v>
      </c>
    </row>
    <row r="5" spans="1:7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11">
        <v>7</v>
      </c>
    </row>
    <row r="6" spans="1:7" x14ac:dyDescent="0.25">
      <c r="A6" s="58" t="s">
        <v>5</v>
      </c>
      <c r="B6" s="58"/>
      <c r="C6" s="58"/>
      <c r="D6" s="58"/>
      <c r="E6" s="58"/>
      <c r="F6" s="58"/>
      <c r="G6" s="36">
        <f>SUM(G7:G9)</f>
        <v>0</v>
      </c>
    </row>
    <row r="7" spans="1:7" ht="22.5" x14ac:dyDescent="0.25">
      <c r="A7" s="6" t="s">
        <v>6</v>
      </c>
      <c r="B7" s="6" t="s">
        <v>6</v>
      </c>
      <c r="C7" s="7" t="s">
        <v>7</v>
      </c>
      <c r="D7" s="8" t="s">
        <v>8</v>
      </c>
      <c r="E7" s="9">
        <v>1.3</v>
      </c>
      <c r="F7" s="7"/>
      <c r="G7" s="34">
        <f>E7*F7</f>
        <v>0</v>
      </c>
    </row>
    <row r="8" spans="1:7" ht="45" x14ac:dyDescent="0.25">
      <c r="A8" s="6" t="s">
        <v>9</v>
      </c>
      <c r="B8" s="6" t="s">
        <v>9</v>
      </c>
      <c r="C8" s="7" t="s">
        <v>10</v>
      </c>
      <c r="D8" s="8" t="s">
        <v>11</v>
      </c>
      <c r="E8" s="9">
        <v>2.2999999999999998</v>
      </c>
      <c r="F8" s="7"/>
      <c r="G8" s="34">
        <f t="shared" ref="G8:G9" si="0">E8*F8</f>
        <v>0</v>
      </c>
    </row>
    <row r="9" spans="1:7" ht="22.5" x14ac:dyDescent="0.25">
      <c r="A9" s="6" t="s">
        <v>12</v>
      </c>
      <c r="B9" s="6" t="s">
        <v>12</v>
      </c>
      <c r="C9" s="7" t="s">
        <v>13</v>
      </c>
      <c r="D9" s="8" t="s">
        <v>14</v>
      </c>
      <c r="E9" s="10">
        <v>2.2427999999999999</v>
      </c>
      <c r="F9" s="7"/>
      <c r="G9" s="34">
        <f t="shared" si="0"/>
        <v>0</v>
      </c>
    </row>
    <row r="10" spans="1:7" x14ac:dyDescent="0.25">
      <c r="A10" s="20"/>
      <c r="B10" s="20"/>
      <c r="C10" s="21"/>
      <c r="D10" s="22"/>
      <c r="E10" s="23"/>
      <c r="F10" s="21"/>
    </row>
    <row r="11" spans="1:7" x14ac:dyDescent="0.25">
      <c r="A11" s="20"/>
      <c r="B11" s="20"/>
      <c r="C11" s="21"/>
      <c r="D11" s="22"/>
      <c r="E11" s="23"/>
      <c r="F11" s="21"/>
    </row>
    <row r="12" spans="1:7" x14ac:dyDescent="0.25">
      <c r="A12" s="24" t="s">
        <v>340</v>
      </c>
    </row>
    <row r="13" spans="1:7" ht="22.5" customHeight="1" x14ac:dyDescent="0.2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32" t="s">
        <v>345</v>
      </c>
      <c r="G13" s="32" t="s">
        <v>336</v>
      </c>
    </row>
    <row r="14" spans="1:7" x14ac:dyDescent="0.25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11">
        <v>7</v>
      </c>
    </row>
    <row r="15" spans="1:7" ht="15" customHeight="1" x14ac:dyDescent="0.25">
      <c r="A15" s="58" t="s">
        <v>15</v>
      </c>
      <c r="B15" s="58"/>
      <c r="C15" s="58"/>
      <c r="D15" s="58"/>
      <c r="E15" s="58"/>
      <c r="F15" s="58"/>
      <c r="G15" s="36">
        <f>SUM(G17:G23)</f>
        <v>0</v>
      </c>
    </row>
    <row r="16" spans="1:7" ht="15" customHeight="1" x14ac:dyDescent="0.25">
      <c r="A16" s="62" t="s">
        <v>16</v>
      </c>
      <c r="B16" s="62"/>
      <c r="C16" s="62"/>
      <c r="D16" s="62"/>
      <c r="E16" s="62"/>
      <c r="F16" s="62"/>
    </row>
    <row r="17" spans="1:7" ht="22.5" x14ac:dyDescent="0.25">
      <c r="A17" s="6" t="s">
        <v>6</v>
      </c>
      <c r="B17" s="6" t="s">
        <v>6</v>
      </c>
      <c r="C17" s="7" t="s">
        <v>17</v>
      </c>
      <c r="D17" s="8" t="s">
        <v>8</v>
      </c>
      <c r="E17" s="9">
        <v>1.3</v>
      </c>
      <c r="F17" s="34"/>
      <c r="G17" s="34">
        <f t="shared" ref="G17:G23" si="1">E17*F17</f>
        <v>0</v>
      </c>
    </row>
    <row r="18" spans="1:7" x14ac:dyDescent="0.25">
      <c r="A18" s="6" t="s">
        <v>9</v>
      </c>
      <c r="B18" s="6" t="s">
        <v>9</v>
      </c>
      <c r="C18" s="7" t="s">
        <v>18</v>
      </c>
      <c r="D18" s="8" t="s">
        <v>19</v>
      </c>
      <c r="E18" s="9">
        <v>84.8</v>
      </c>
      <c r="F18" s="34"/>
      <c r="G18" s="34">
        <f t="shared" si="1"/>
        <v>0</v>
      </c>
    </row>
    <row r="19" spans="1:7" ht="22.5" x14ac:dyDescent="0.25">
      <c r="A19" s="6" t="s">
        <v>12</v>
      </c>
      <c r="B19" s="6" t="s">
        <v>12</v>
      </c>
      <c r="C19" s="7" t="s">
        <v>20</v>
      </c>
      <c r="D19" s="8" t="s">
        <v>21</v>
      </c>
      <c r="E19" s="9">
        <v>22.2</v>
      </c>
      <c r="F19" s="34"/>
      <c r="G19" s="34">
        <f t="shared" si="1"/>
        <v>0</v>
      </c>
    </row>
    <row r="20" spans="1:7" ht="15" customHeight="1" x14ac:dyDescent="0.25">
      <c r="A20" s="62" t="s">
        <v>22</v>
      </c>
      <c r="B20" s="62"/>
      <c r="C20" s="62"/>
      <c r="D20" s="62"/>
      <c r="E20" s="62"/>
      <c r="F20" s="62"/>
      <c r="G20" s="34">
        <f t="shared" si="1"/>
        <v>0</v>
      </c>
    </row>
    <row r="21" spans="1:7" ht="45" x14ac:dyDescent="0.25">
      <c r="A21" s="6" t="s">
        <v>23</v>
      </c>
      <c r="B21" s="6" t="s">
        <v>23</v>
      </c>
      <c r="C21" s="7" t="s">
        <v>24</v>
      </c>
      <c r="D21" s="8" t="s">
        <v>11</v>
      </c>
      <c r="E21" s="9">
        <v>2.2999999999999998</v>
      </c>
      <c r="F21" s="34"/>
      <c r="G21" s="34">
        <f t="shared" si="1"/>
        <v>0</v>
      </c>
    </row>
    <row r="22" spans="1:7" x14ac:dyDescent="0.25">
      <c r="A22" s="6" t="s">
        <v>25</v>
      </c>
      <c r="B22" s="6" t="s">
        <v>25</v>
      </c>
      <c r="C22" s="7" t="s">
        <v>18</v>
      </c>
      <c r="D22" s="8" t="s">
        <v>19</v>
      </c>
      <c r="E22" s="9">
        <v>243.8</v>
      </c>
      <c r="F22" s="34"/>
      <c r="G22" s="34">
        <f t="shared" si="1"/>
        <v>0</v>
      </c>
    </row>
    <row r="23" spans="1:7" ht="22.5" x14ac:dyDescent="0.25">
      <c r="A23" s="6" t="s">
        <v>26</v>
      </c>
      <c r="B23" s="6" t="s">
        <v>26</v>
      </c>
      <c r="C23" s="7" t="s">
        <v>20</v>
      </c>
      <c r="D23" s="8" t="s">
        <v>21</v>
      </c>
      <c r="E23" s="12">
        <v>22</v>
      </c>
      <c r="F23" s="34"/>
      <c r="G23" s="34">
        <f t="shared" si="1"/>
        <v>0</v>
      </c>
    </row>
    <row r="24" spans="1:7" x14ac:dyDescent="0.25">
      <c r="A24" s="20"/>
      <c r="B24" s="20"/>
      <c r="C24" s="21"/>
      <c r="D24" s="22"/>
      <c r="E24" s="25"/>
      <c r="F24" s="21"/>
    </row>
    <row r="25" spans="1:7" x14ac:dyDescent="0.25">
      <c r="A25" s="20"/>
      <c r="B25" s="20"/>
      <c r="C25" s="21"/>
      <c r="D25" s="22"/>
      <c r="E25" s="25"/>
      <c r="F25" s="21"/>
    </row>
    <row r="26" spans="1:7" x14ac:dyDescent="0.25">
      <c r="A26" s="24" t="s">
        <v>341</v>
      </c>
    </row>
    <row r="27" spans="1:7" ht="22.5" customHeight="1" x14ac:dyDescent="0.25">
      <c r="A27" s="1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32" t="s">
        <v>345</v>
      </c>
      <c r="G27" s="32" t="s">
        <v>336</v>
      </c>
    </row>
    <row r="28" spans="1:7" x14ac:dyDescent="0.25">
      <c r="A28" s="3">
        <v>1</v>
      </c>
      <c r="B28" s="4">
        <v>2</v>
      </c>
      <c r="C28" s="4">
        <v>3</v>
      </c>
      <c r="D28" s="4">
        <v>4</v>
      </c>
      <c r="E28" s="4">
        <v>5</v>
      </c>
      <c r="F28" s="4">
        <v>6</v>
      </c>
      <c r="G28" s="11">
        <v>7</v>
      </c>
    </row>
    <row r="29" spans="1:7" x14ac:dyDescent="0.25">
      <c r="A29" s="58" t="s">
        <v>27</v>
      </c>
      <c r="B29" s="58"/>
      <c r="C29" s="58"/>
      <c r="D29" s="58"/>
      <c r="E29" s="58"/>
      <c r="F29" s="58"/>
      <c r="G29" s="36">
        <f>SUM(G31:G37)</f>
        <v>0</v>
      </c>
    </row>
    <row r="30" spans="1:7" x14ac:dyDescent="0.25">
      <c r="A30" s="62" t="s">
        <v>28</v>
      </c>
      <c r="B30" s="62"/>
      <c r="C30" s="62"/>
      <c r="D30" s="62"/>
      <c r="E30" s="62"/>
      <c r="F30" s="62"/>
    </row>
    <row r="31" spans="1:7" ht="33.75" x14ac:dyDescent="0.25">
      <c r="A31" s="5" t="s">
        <v>6</v>
      </c>
      <c r="B31" s="6" t="s">
        <v>6</v>
      </c>
      <c r="C31" s="7" t="s">
        <v>29</v>
      </c>
      <c r="D31" s="8" t="s">
        <v>30</v>
      </c>
      <c r="E31" s="13">
        <v>3.33</v>
      </c>
      <c r="F31" s="34"/>
      <c r="G31" s="34">
        <f t="shared" ref="G31:G46" si="2">E31*F31</f>
        <v>0</v>
      </c>
    </row>
    <row r="32" spans="1:7" ht="33.75" x14ac:dyDescent="0.25">
      <c r="A32" s="5" t="s">
        <v>9</v>
      </c>
      <c r="B32" s="6" t="s">
        <v>9</v>
      </c>
      <c r="C32" s="7" t="s">
        <v>31</v>
      </c>
      <c r="D32" s="8" t="s">
        <v>32</v>
      </c>
      <c r="E32" s="14">
        <v>3.3333300000000003E-2</v>
      </c>
      <c r="F32" s="34"/>
      <c r="G32" s="34">
        <f t="shared" si="2"/>
        <v>0</v>
      </c>
    </row>
    <row r="33" spans="1:7" x14ac:dyDescent="0.25">
      <c r="A33" s="5" t="s">
        <v>12</v>
      </c>
      <c r="B33" s="6" t="s">
        <v>12</v>
      </c>
      <c r="C33" s="7" t="s">
        <v>33</v>
      </c>
      <c r="D33" s="8" t="s">
        <v>34</v>
      </c>
      <c r="E33" s="15">
        <v>-8.0000000000000002E-3</v>
      </c>
      <c r="F33" s="34"/>
      <c r="G33" s="34">
        <f t="shared" si="2"/>
        <v>0</v>
      </c>
    </row>
    <row r="34" spans="1:7" x14ac:dyDescent="0.25">
      <c r="A34" s="5" t="s">
        <v>23</v>
      </c>
      <c r="B34" s="6" t="s">
        <v>23</v>
      </c>
      <c r="C34" s="7" t="s">
        <v>35</v>
      </c>
      <c r="D34" s="8" t="s">
        <v>36</v>
      </c>
      <c r="E34" s="13">
        <v>4.95</v>
      </c>
      <c r="F34" s="34"/>
      <c r="G34" s="34">
        <f t="shared" si="2"/>
        <v>0</v>
      </c>
    </row>
    <row r="35" spans="1:7" ht="67.5" x14ac:dyDescent="0.25">
      <c r="A35" s="5" t="s">
        <v>25</v>
      </c>
      <c r="B35" s="6" t="s">
        <v>25</v>
      </c>
      <c r="C35" s="7" t="s">
        <v>37</v>
      </c>
      <c r="D35" s="8" t="s">
        <v>38</v>
      </c>
      <c r="E35" s="15">
        <v>1.9E-2</v>
      </c>
      <c r="F35" s="34"/>
      <c r="G35" s="34">
        <f t="shared" si="2"/>
        <v>0</v>
      </c>
    </row>
    <row r="36" spans="1:7" ht="22.5" x14ac:dyDescent="0.25">
      <c r="A36" s="5" t="s">
        <v>26</v>
      </c>
      <c r="B36" s="6" t="s">
        <v>26</v>
      </c>
      <c r="C36" s="7" t="s">
        <v>39</v>
      </c>
      <c r="D36" s="8" t="s">
        <v>14</v>
      </c>
      <c r="E36" s="15">
        <v>-1.9379999999999999</v>
      </c>
      <c r="F36" s="34"/>
      <c r="G36" s="34">
        <f t="shared" si="2"/>
        <v>0</v>
      </c>
    </row>
    <row r="37" spans="1:7" x14ac:dyDescent="0.25">
      <c r="A37" s="5" t="s">
        <v>40</v>
      </c>
      <c r="B37" s="6" t="s">
        <v>40</v>
      </c>
      <c r="C37" s="7" t="s">
        <v>41</v>
      </c>
      <c r="D37" s="8" t="s">
        <v>36</v>
      </c>
      <c r="E37" s="12">
        <v>3705</v>
      </c>
      <c r="F37" s="34"/>
      <c r="G37" s="34">
        <f t="shared" si="2"/>
        <v>0</v>
      </c>
    </row>
    <row r="38" spans="1:7" x14ac:dyDescent="0.25">
      <c r="A38" s="64" t="s">
        <v>42</v>
      </c>
      <c r="B38" s="58"/>
      <c r="C38" s="58"/>
      <c r="D38" s="58"/>
      <c r="E38" s="58"/>
      <c r="F38" s="58"/>
      <c r="G38" s="36">
        <f>SUM(G39:G42)</f>
        <v>0</v>
      </c>
    </row>
    <row r="39" spans="1:7" ht="33.75" x14ac:dyDescent="0.25">
      <c r="A39" s="5" t="s">
        <v>43</v>
      </c>
      <c r="B39" s="6" t="s">
        <v>43</v>
      </c>
      <c r="C39" s="7" t="s">
        <v>29</v>
      </c>
      <c r="D39" s="8" t="s">
        <v>30</v>
      </c>
      <c r="E39" s="9">
        <v>216.1</v>
      </c>
      <c r="F39" s="34"/>
      <c r="G39" s="34">
        <f t="shared" si="2"/>
        <v>0</v>
      </c>
    </row>
    <row r="40" spans="1:7" ht="45" x14ac:dyDescent="0.25">
      <c r="A40" s="5" t="s">
        <v>44</v>
      </c>
      <c r="B40" s="6" t="s">
        <v>44</v>
      </c>
      <c r="C40" s="7" t="s">
        <v>45</v>
      </c>
      <c r="D40" s="8" t="s">
        <v>46</v>
      </c>
      <c r="E40" s="9">
        <v>216.1</v>
      </c>
      <c r="F40" s="34"/>
      <c r="G40" s="34">
        <f t="shared" si="2"/>
        <v>0</v>
      </c>
    </row>
    <row r="41" spans="1:7" ht="45" x14ac:dyDescent="0.25">
      <c r="A41" s="5" t="s">
        <v>47</v>
      </c>
      <c r="B41" s="6" t="s">
        <v>47</v>
      </c>
      <c r="C41" s="7" t="s">
        <v>48</v>
      </c>
      <c r="D41" s="8" t="s">
        <v>49</v>
      </c>
      <c r="E41" s="15">
        <v>2.161</v>
      </c>
      <c r="F41" s="34"/>
      <c r="G41" s="34">
        <f t="shared" si="2"/>
        <v>0</v>
      </c>
    </row>
    <row r="42" spans="1:7" ht="45" x14ac:dyDescent="0.25">
      <c r="A42" s="5" t="s">
        <v>50</v>
      </c>
      <c r="B42" s="6" t="s">
        <v>50</v>
      </c>
      <c r="C42" s="7" t="s">
        <v>51</v>
      </c>
      <c r="D42" s="8" t="s">
        <v>49</v>
      </c>
      <c r="E42" s="15">
        <v>2.161</v>
      </c>
      <c r="F42" s="34"/>
      <c r="G42" s="34">
        <f t="shared" si="2"/>
        <v>0</v>
      </c>
    </row>
    <row r="43" spans="1:7" x14ac:dyDescent="0.25">
      <c r="A43" s="64" t="s">
        <v>52</v>
      </c>
      <c r="B43" s="58"/>
      <c r="C43" s="58"/>
      <c r="D43" s="58"/>
      <c r="E43" s="58"/>
      <c r="F43" s="58"/>
      <c r="G43" s="36">
        <f>SUM(G44:G46)</f>
        <v>0</v>
      </c>
    </row>
    <row r="44" spans="1:7" ht="22.5" x14ac:dyDescent="0.25">
      <c r="A44" s="5" t="s">
        <v>53</v>
      </c>
      <c r="B44" s="6" t="s">
        <v>53</v>
      </c>
      <c r="C44" s="7" t="s">
        <v>7</v>
      </c>
      <c r="D44" s="8" t="s">
        <v>8</v>
      </c>
      <c r="E44" s="9">
        <v>1.3</v>
      </c>
      <c r="F44" s="34"/>
      <c r="G44" s="34">
        <f t="shared" si="2"/>
        <v>0</v>
      </c>
    </row>
    <row r="45" spans="1:7" ht="45" x14ac:dyDescent="0.25">
      <c r="A45" s="5" t="s">
        <v>54</v>
      </c>
      <c r="B45" s="6" t="s">
        <v>54</v>
      </c>
      <c r="C45" s="7" t="s">
        <v>10</v>
      </c>
      <c r="D45" s="8" t="s">
        <v>11</v>
      </c>
      <c r="E45" s="9">
        <v>2.2999999999999998</v>
      </c>
      <c r="F45" s="34"/>
      <c r="G45" s="34">
        <f t="shared" si="2"/>
        <v>0</v>
      </c>
    </row>
    <row r="46" spans="1:7" ht="22.5" x14ac:dyDescent="0.25">
      <c r="A46" s="5" t="s">
        <v>55</v>
      </c>
      <c r="B46" s="6" t="s">
        <v>55</v>
      </c>
      <c r="C46" s="7" t="s">
        <v>13</v>
      </c>
      <c r="D46" s="8" t="s">
        <v>14</v>
      </c>
      <c r="E46" s="10">
        <v>2.2427999999999999</v>
      </c>
      <c r="F46" s="34"/>
      <c r="G46" s="34">
        <f t="shared" si="2"/>
        <v>0</v>
      </c>
    </row>
  </sheetData>
  <mergeCells count="8">
    <mergeCell ref="A6:F6"/>
    <mergeCell ref="A15:F15"/>
    <mergeCell ref="A38:F38"/>
    <mergeCell ref="A43:F43"/>
    <mergeCell ref="A16:F16"/>
    <mergeCell ref="A20:F20"/>
    <mergeCell ref="A29:F29"/>
    <mergeCell ref="A30:F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0"/>
  <sheetViews>
    <sheetView workbookViewId="0">
      <selection activeCell="A145" sqref="A145:G145"/>
    </sheetView>
  </sheetViews>
  <sheetFormatPr defaultRowHeight="15" x14ac:dyDescent="0.25"/>
  <cols>
    <col min="1" max="2" width="5.5703125" customWidth="1"/>
    <col min="3" max="3" width="44.42578125" customWidth="1"/>
    <col min="4" max="4" width="10.7109375" customWidth="1"/>
    <col min="5" max="5" width="12.28515625" customWidth="1"/>
    <col min="6" max="6" width="12.5703125" customWidth="1"/>
    <col min="7" max="7" width="23.5703125" customWidth="1"/>
  </cols>
  <sheetData>
    <row r="2" spans="1:7" x14ac:dyDescent="0.25">
      <c r="A2" s="24" t="s">
        <v>339</v>
      </c>
    </row>
    <row r="3" spans="1:7" ht="22.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2" t="s">
        <v>345</v>
      </c>
      <c r="G3" s="32" t="s">
        <v>336</v>
      </c>
    </row>
    <row r="4" spans="1:7" x14ac:dyDescent="0.2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11">
        <v>7</v>
      </c>
    </row>
    <row r="5" spans="1:7" x14ac:dyDescent="0.25">
      <c r="A5" s="65" t="s">
        <v>5</v>
      </c>
      <c r="B5" s="59"/>
      <c r="C5" s="59"/>
      <c r="D5" s="59"/>
      <c r="E5" s="59"/>
      <c r="F5" s="59"/>
      <c r="G5" s="37">
        <f>SUM(G6:G8)</f>
        <v>0</v>
      </c>
    </row>
    <row r="6" spans="1:7" ht="22.5" x14ac:dyDescent="0.25">
      <c r="A6" s="6" t="s">
        <v>6</v>
      </c>
      <c r="B6" s="6" t="s">
        <v>6</v>
      </c>
      <c r="C6" s="7" t="s">
        <v>56</v>
      </c>
      <c r="D6" s="8" t="s">
        <v>57</v>
      </c>
      <c r="E6" s="13">
        <v>44.48</v>
      </c>
      <c r="F6" s="43"/>
      <c r="G6" s="34">
        <f>E6*F6</f>
        <v>0</v>
      </c>
    </row>
    <row r="7" spans="1:7" ht="22.5" x14ac:dyDescent="0.25">
      <c r="A7" s="6" t="s">
        <v>9</v>
      </c>
      <c r="B7" s="6" t="s">
        <v>9</v>
      </c>
      <c r="C7" s="7" t="s">
        <v>7</v>
      </c>
      <c r="D7" s="8" t="s">
        <v>8</v>
      </c>
      <c r="E7" s="13">
        <v>43.42</v>
      </c>
      <c r="F7" s="43"/>
      <c r="G7" s="34">
        <f t="shared" ref="G7:G8" si="0">E7*F7</f>
        <v>0</v>
      </c>
    </row>
    <row r="8" spans="1:7" ht="33.75" x14ac:dyDescent="0.25">
      <c r="A8" s="6" t="s">
        <v>12</v>
      </c>
      <c r="B8" s="6" t="s">
        <v>12</v>
      </c>
      <c r="C8" s="7" t="s">
        <v>58</v>
      </c>
      <c r="D8" s="8" t="s">
        <v>59</v>
      </c>
      <c r="E8" s="13">
        <v>43.42</v>
      </c>
      <c r="F8" s="43"/>
      <c r="G8" s="34">
        <f t="shared" si="0"/>
        <v>0</v>
      </c>
    </row>
    <row r="9" spans="1:7" x14ac:dyDescent="0.25">
      <c r="A9" s="26"/>
      <c r="B9" s="20"/>
      <c r="C9" s="21"/>
      <c r="D9" s="22"/>
      <c r="E9" s="27"/>
      <c r="F9" s="21"/>
    </row>
    <row r="10" spans="1:7" x14ac:dyDescent="0.25">
      <c r="A10" s="26"/>
      <c r="B10" s="20"/>
      <c r="C10" s="21"/>
      <c r="D10" s="22"/>
      <c r="E10" s="27"/>
      <c r="F10" s="21"/>
    </row>
    <row r="11" spans="1:7" x14ac:dyDescent="0.25">
      <c r="A11" s="24" t="s">
        <v>342</v>
      </c>
    </row>
    <row r="12" spans="1:7" ht="22.5" customHeight="1" x14ac:dyDescent="0.25">
      <c r="A12" s="1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32" t="s">
        <v>345</v>
      </c>
      <c r="G12" s="32" t="s">
        <v>336</v>
      </c>
    </row>
    <row r="13" spans="1:7" x14ac:dyDescent="0.25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11">
        <v>7</v>
      </c>
    </row>
    <row r="14" spans="1:7" x14ac:dyDescent="0.25">
      <c r="A14" s="65" t="s">
        <v>60</v>
      </c>
      <c r="B14" s="59"/>
      <c r="C14" s="59"/>
      <c r="D14" s="59"/>
      <c r="E14" s="59"/>
      <c r="F14" s="59"/>
      <c r="G14" s="37">
        <f>G15+G22</f>
        <v>0</v>
      </c>
    </row>
    <row r="15" spans="1:7" x14ac:dyDescent="0.25">
      <c r="A15" s="63" t="s">
        <v>16</v>
      </c>
      <c r="B15" s="63"/>
      <c r="C15" s="63"/>
      <c r="D15" s="63"/>
      <c r="E15" s="63"/>
      <c r="F15" s="63"/>
      <c r="G15" s="35">
        <f>SUM(G16:G21)</f>
        <v>0</v>
      </c>
    </row>
    <row r="16" spans="1:7" ht="22.5" x14ac:dyDescent="0.25">
      <c r="A16" s="6" t="s">
        <v>6</v>
      </c>
      <c r="B16" s="6" t="s">
        <v>6</v>
      </c>
      <c r="C16" s="7" t="s">
        <v>17</v>
      </c>
      <c r="D16" s="8" t="s">
        <v>8</v>
      </c>
      <c r="E16" s="13">
        <v>43.42</v>
      </c>
      <c r="F16" s="43"/>
      <c r="G16" s="34">
        <f t="shared" ref="G16:G35" si="1">E16*F16</f>
        <v>0</v>
      </c>
    </row>
    <row r="17" spans="1:7" x14ac:dyDescent="0.25">
      <c r="A17" s="6" t="s">
        <v>9</v>
      </c>
      <c r="B17" s="6" t="s">
        <v>9</v>
      </c>
      <c r="C17" s="7" t="s">
        <v>61</v>
      </c>
      <c r="D17" s="8" t="s">
        <v>19</v>
      </c>
      <c r="E17" s="13">
        <v>4602.5200000000004</v>
      </c>
      <c r="F17" s="43"/>
      <c r="G17" s="34">
        <f t="shared" si="1"/>
        <v>0</v>
      </c>
    </row>
    <row r="18" spans="1:7" x14ac:dyDescent="0.25">
      <c r="A18" s="6" t="s">
        <v>12</v>
      </c>
      <c r="B18" s="6" t="s">
        <v>12</v>
      </c>
      <c r="C18" s="7" t="s">
        <v>62</v>
      </c>
      <c r="D18" s="8" t="s">
        <v>21</v>
      </c>
      <c r="E18" s="9">
        <v>62.5</v>
      </c>
      <c r="F18" s="43"/>
      <c r="G18" s="34">
        <f t="shared" si="1"/>
        <v>0</v>
      </c>
    </row>
    <row r="19" spans="1:7" x14ac:dyDescent="0.25">
      <c r="A19" s="6" t="s">
        <v>23</v>
      </c>
      <c r="B19" s="6" t="s">
        <v>23</v>
      </c>
      <c r="C19" s="7" t="s">
        <v>63</v>
      </c>
      <c r="D19" s="8" t="s">
        <v>64</v>
      </c>
      <c r="E19" s="12">
        <v>2500</v>
      </c>
      <c r="F19" s="43"/>
      <c r="G19" s="34">
        <f t="shared" si="1"/>
        <v>0</v>
      </c>
    </row>
    <row r="20" spans="1:7" ht="22.5" x14ac:dyDescent="0.25">
      <c r="A20" s="6" t="s">
        <v>25</v>
      </c>
      <c r="B20" s="6" t="s">
        <v>25</v>
      </c>
      <c r="C20" s="7" t="s">
        <v>65</v>
      </c>
      <c r="D20" s="8" t="s">
        <v>8</v>
      </c>
      <c r="E20" s="15">
        <v>5.4989999999999997</v>
      </c>
      <c r="F20" s="43"/>
      <c r="G20" s="34">
        <f t="shared" si="1"/>
        <v>0</v>
      </c>
    </row>
    <row r="21" spans="1:7" ht="56.25" x14ac:dyDescent="0.25">
      <c r="A21" s="6" t="s">
        <v>26</v>
      </c>
      <c r="B21" s="6" t="s">
        <v>26</v>
      </c>
      <c r="C21" s="7" t="s">
        <v>66</v>
      </c>
      <c r="D21" s="8" t="s">
        <v>19</v>
      </c>
      <c r="E21" s="9">
        <v>549.9</v>
      </c>
      <c r="F21" s="43"/>
      <c r="G21" s="34">
        <f t="shared" si="1"/>
        <v>0</v>
      </c>
    </row>
    <row r="22" spans="1:7" x14ac:dyDescent="0.25">
      <c r="A22" s="63" t="s">
        <v>22</v>
      </c>
      <c r="B22" s="63"/>
      <c r="C22" s="63"/>
      <c r="D22" s="63"/>
      <c r="E22" s="63"/>
      <c r="F22" s="63"/>
      <c r="G22" s="35">
        <f>SUM(G23:G35)</f>
        <v>0</v>
      </c>
    </row>
    <row r="23" spans="1:7" ht="45" x14ac:dyDescent="0.25">
      <c r="A23" s="6" t="s">
        <v>40</v>
      </c>
      <c r="B23" s="6" t="s">
        <v>40</v>
      </c>
      <c r="C23" s="7" t="s">
        <v>10</v>
      </c>
      <c r="D23" s="8" t="s">
        <v>11</v>
      </c>
      <c r="E23" s="9">
        <v>42.8</v>
      </c>
      <c r="F23" s="43"/>
      <c r="G23" s="34">
        <f t="shared" si="1"/>
        <v>0</v>
      </c>
    </row>
    <row r="24" spans="1:7" x14ac:dyDescent="0.25">
      <c r="A24" s="6" t="s">
        <v>43</v>
      </c>
      <c r="B24" s="6" t="s">
        <v>43</v>
      </c>
      <c r="C24" s="7" t="s">
        <v>63</v>
      </c>
      <c r="D24" s="8" t="s">
        <v>64</v>
      </c>
      <c r="E24" s="12">
        <v>1435</v>
      </c>
      <c r="F24" s="43"/>
      <c r="G24" s="34">
        <f t="shared" si="1"/>
        <v>0</v>
      </c>
    </row>
    <row r="25" spans="1:7" ht="22.5" x14ac:dyDescent="0.25">
      <c r="A25" s="6" t="s">
        <v>44</v>
      </c>
      <c r="B25" s="6" t="s">
        <v>44</v>
      </c>
      <c r="C25" s="7" t="s">
        <v>67</v>
      </c>
      <c r="D25" s="8" t="s">
        <v>19</v>
      </c>
      <c r="E25" s="9">
        <v>5050.3999999999996</v>
      </c>
      <c r="F25" s="43"/>
      <c r="G25" s="34">
        <f t="shared" si="1"/>
        <v>0</v>
      </c>
    </row>
    <row r="26" spans="1:7" ht="33.75" x14ac:dyDescent="0.25">
      <c r="A26" s="6" t="s">
        <v>47</v>
      </c>
      <c r="B26" s="6" t="s">
        <v>47</v>
      </c>
      <c r="C26" s="7" t="s">
        <v>68</v>
      </c>
      <c r="D26" s="8" t="s">
        <v>57</v>
      </c>
      <c r="E26" s="16">
        <v>5.7719399999999998</v>
      </c>
      <c r="F26" s="43"/>
      <c r="G26" s="34">
        <f t="shared" si="1"/>
        <v>0</v>
      </c>
    </row>
    <row r="27" spans="1:7" ht="22.5" x14ac:dyDescent="0.25">
      <c r="A27" s="6" t="s">
        <v>50</v>
      </c>
      <c r="B27" s="6" t="s">
        <v>50</v>
      </c>
      <c r="C27" s="7" t="s">
        <v>69</v>
      </c>
      <c r="D27" s="8" t="s">
        <v>34</v>
      </c>
      <c r="E27" s="14">
        <v>1.5757395999999999</v>
      </c>
      <c r="F27" s="43"/>
      <c r="G27" s="34">
        <f t="shared" si="1"/>
        <v>0</v>
      </c>
    </row>
    <row r="28" spans="1:7" ht="67.5" x14ac:dyDescent="0.25">
      <c r="A28" s="6" t="s">
        <v>53</v>
      </c>
      <c r="B28" s="6" t="s">
        <v>53</v>
      </c>
      <c r="C28" s="7" t="s">
        <v>70</v>
      </c>
      <c r="D28" s="8" t="s">
        <v>19</v>
      </c>
      <c r="E28" s="15">
        <v>577.19399999999996</v>
      </c>
      <c r="F28" s="43"/>
      <c r="G28" s="34">
        <f t="shared" si="1"/>
        <v>0</v>
      </c>
    </row>
    <row r="29" spans="1:7" ht="22.5" x14ac:dyDescent="0.25">
      <c r="A29" s="6" t="s">
        <v>54</v>
      </c>
      <c r="B29" s="6" t="s">
        <v>54</v>
      </c>
      <c r="C29" s="7" t="s">
        <v>71</v>
      </c>
      <c r="D29" s="8" t="s">
        <v>72</v>
      </c>
      <c r="E29" s="12">
        <v>17</v>
      </c>
      <c r="F29" s="43"/>
      <c r="G29" s="34">
        <f t="shared" si="1"/>
        <v>0</v>
      </c>
    </row>
    <row r="30" spans="1:7" x14ac:dyDescent="0.25">
      <c r="A30" s="6" t="s">
        <v>55</v>
      </c>
      <c r="B30" s="6" t="s">
        <v>55</v>
      </c>
      <c r="C30" s="7" t="s">
        <v>73</v>
      </c>
      <c r="D30" s="8" t="s">
        <v>14</v>
      </c>
      <c r="E30" s="13">
        <v>-17.34</v>
      </c>
      <c r="F30" s="43"/>
      <c r="G30" s="34">
        <f t="shared" si="1"/>
        <v>0</v>
      </c>
    </row>
    <row r="31" spans="1:7" x14ac:dyDescent="0.25">
      <c r="A31" s="6" t="s">
        <v>74</v>
      </c>
      <c r="B31" s="6" t="s">
        <v>74</v>
      </c>
      <c r="C31" s="7" t="s">
        <v>75</v>
      </c>
      <c r="D31" s="8" t="s">
        <v>14</v>
      </c>
      <c r="E31" s="13">
        <v>17.34</v>
      </c>
      <c r="F31" s="43"/>
      <c r="G31" s="34">
        <f t="shared" si="1"/>
        <v>0</v>
      </c>
    </row>
    <row r="32" spans="1:7" ht="33.75" x14ac:dyDescent="0.25">
      <c r="A32" s="6" t="s">
        <v>76</v>
      </c>
      <c r="B32" s="6" t="s">
        <v>76</v>
      </c>
      <c r="C32" s="7" t="s">
        <v>77</v>
      </c>
      <c r="D32" s="8" t="s">
        <v>78</v>
      </c>
      <c r="E32" s="9">
        <v>0.3</v>
      </c>
      <c r="F32" s="43"/>
      <c r="G32" s="34">
        <f t="shared" si="1"/>
        <v>0</v>
      </c>
    </row>
    <row r="33" spans="1:7" ht="33.75" x14ac:dyDescent="0.25">
      <c r="A33" s="6" t="s">
        <v>79</v>
      </c>
      <c r="B33" s="6" t="s">
        <v>79</v>
      </c>
      <c r="C33" s="7" t="s">
        <v>80</v>
      </c>
      <c r="D33" s="8" t="s">
        <v>14</v>
      </c>
      <c r="E33" s="12">
        <v>3</v>
      </c>
      <c r="F33" s="43"/>
      <c r="G33" s="34">
        <f t="shared" si="1"/>
        <v>0</v>
      </c>
    </row>
    <row r="34" spans="1:7" x14ac:dyDescent="0.25">
      <c r="A34" s="6" t="s">
        <v>81</v>
      </c>
      <c r="B34" s="6" t="s">
        <v>81</v>
      </c>
      <c r="C34" s="7" t="s">
        <v>82</v>
      </c>
      <c r="D34" s="8" t="s">
        <v>34</v>
      </c>
      <c r="E34" s="15">
        <v>7.4999999999999997E-2</v>
      </c>
      <c r="F34" s="43"/>
      <c r="G34" s="34">
        <f t="shared" si="1"/>
        <v>0</v>
      </c>
    </row>
    <row r="35" spans="1:7" ht="45" x14ac:dyDescent="0.25">
      <c r="A35" s="6" t="s">
        <v>83</v>
      </c>
      <c r="B35" s="6" t="s">
        <v>83</v>
      </c>
      <c r="C35" s="7" t="s">
        <v>84</v>
      </c>
      <c r="D35" s="8" t="s">
        <v>85</v>
      </c>
      <c r="E35" s="13">
        <v>0.32</v>
      </c>
      <c r="F35" s="43"/>
      <c r="G35" s="34">
        <f t="shared" si="1"/>
        <v>0</v>
      </c>
    </row>
    <row r="36" spans="1:7" x14ac:dyDescent="0.25">
      <c r="A36" s="26"/>
      <c r="B36" s="20"/>
      <c r="C36" s="21"/>
      <c r="D36" s="22"/>
      <c r="E36" s="27"/>
      <c r="F36" s="21"/>
    </row>
    <row r="37" spans="1:7" x14ac:dyDescent="0.25">
      <c r="A37" s="26"/>
      <c r="B37" s="20"/>
      <c r="C37" s="21"/>
      <c r="D37" s="22"/>
      <c r="E37" s="27"/>
      <c r="F37" s="21"/>
    </row>
    <row r="38" spans="1:7" x14ac:dyDescent="0.25">
      <c r="A38" s="24" t="s">
        <v>341</v>
      </c>
    </row>
    <row r="39" spans="1:7" ht="22.5" customHeight="1" x14ac:dyDescent="0.25">
      <c r="A39" s="1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32" t="s">
        <v>345</v>
      </c>
      <c r="G39" s="32" t="s">
        <v>336</v>
      </c>
    </row>
    <row r="40" spans="1:7" x14ac:dyDescent="0.25">
      <c r="A40" s="3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11">
        <v>7</v>
      </c>
    </row>
    <row r="41" spans="1:7" x14ac:dyDescent="0.25">
      <c r="A41" s="65" t="s">
        <v>86</v>
      </c>
      <c r="B41" s="59"/>
      <c r="C41" s="59"/>
      <c r="D41" s="59"/>
      <c r="E41" s="59"/>
      <c r="F41" s="59"/>
      <c r="G41" s="37">
        <f>SUM(G42:G49,G50,G61,G70,G76,G86,G96,G99,G102,G106,G110,G113)</f>
        <v>0</v>
      </c>
    </row>
    <row r="42" spans="1:7" ht="22.5" x14ac:dyDescent="0.25">
      <c r="A42" s="6" t="s">
        <v>6</v>
      </c>
      <c r="B42" s="6" t="s">
        <v>6</v>
      </c>
      <c r="C42" s="7" t="s">
        <v>87</v>
      </c>
      <c r="D42" s="8" t="s">
        <v>88</v>
      </c>
      <c r="E42" s="15">
        <v>0.51300000000000001</v>
      </c>
      <c r="F42" s="43"/>
      <c r="G42" s="34">
        <f t="shared" ref="G42:G104" si="2">E42*F42</f>
        <v>0</v>
      </c>
    </row>
    <row r="43" spans="1:7" ht="22.5" x14ac:dyDescent="0.25">
      <c r="A43" s="6" t="s">
        <v>9</v>
      </c>
      <c r="B43" s="6" t="s">
        <v>9</v>
      </c>
      <c r="C43" s="7" t="s">
        <v>89</v>
      </c>
      <c r="D43" s="8" t="s">
        <v>34</v>
      </c>
      <c r="E43" s="15">
        <v>0.51300000000000001</v>
      </c>
      <c r="F43" s="43"/>
      <c r="G43" s="34">
        <f t="shared" si="2"/>
        <v>0</v>
      </c>
    </row>
    <row r="44" spans="1:7" ht="33.75" x14ac:dyDescent="0.25">
      <c r="A44" s="6" t="s">
        <v>12</v>
      </c>
      <c r="B44" s="6" t="s">
        <v>12</v>
      </c>
      <c r="C44" s="7" t="s">
        <v>90</v>
      </c>
      <c r="D44" s="8" t="s">
        <v>88</v>
      </c>
      <c r="E44" s="9">
        <v>29.3</v>
      </c>
      <c r="F44" s="43"/>
      <c r="G44" s="34">
        <f t="shared" si="2"/>
        <v>0</v>
      </c>
    </row>
    <row r="45" spans="1:7" ht="22.5" x14ac:dyDescent="0.25">
      <c r="A45" s="6" t="s">
        <v>23</v>
      </c>
      <c r="B45" s="6" t="s">
        <v>23</v>
      </c>
      <c r="C45" s="7" t="s">
        <v>89</v>
      </c>
      <c r="D45" s="8" t="s">
        <v>34</v>
      </c>
      <c r="E45" s="9">
        <v>29.3</v>
      </c>
      <c r="F45" s="43"/>
      <c r="G45" s="34">
        <f t="shared" si="2"/>
        <v>0</v>
      </c>
    </row>
    <row r="46" spans="1:7" ht="22.5" x14ac:dyDescent="0.25">
      <c r="A46" s="6" t="s">
        <v>25</v>
      </c>
      <c r="B46" s="6" t="s">
        <v>25</v>
      </c>
      <c r="C46" s="7" t="s">
        <v>91</v>
      </c>
      <c r="D46" s="8" t="s">
        <v>88</v>
      </c>
      <c r="E46" s="13">
        <v>71.59</v>
      </c>
      <c r="F46" s="43"/>
      <c r="G46" s="34">
        <f t="shared" si="2"/>
        <v>0</v>
      </c>
    </row>
    <row r="47" spans="1:7" ht="22.5" x14ac:dyDescent="0.25">
      <c r="A47" s="6" t="s">
        <v>26</v>
      </c>
      <c r="B47" s="6" t="s">
        <v>26</v>
      </c>
      <c r="C47" s="7" t="s">
        <v>89</v>
      </c>
      <c r="D47" s="8" t="s">
        <v>34</v>
      </c>
      <c r="E47" s="13">
        <v>71.59</v>
      </c>
      <c r="F47" s="43"/>
      <c r="G47" s="34">
        <f t="shared" si="2"/>
        <v>0</v>
      </c>
    </row>
    <row r="48" spans="1:7" ht="22.5" x14ac:dyDescent="0.25">
      <c r="A48" s="6" t="s">
        <v>40</v>
      </c>
      <c r="B48" s="6" t="s">
        <v>40</v>
      </c>
      <c r="C48" s="7" t="s">
        <v>92</v>
      </c>
      <c r="D48" s="8" t="s">
        <v>88</v>
      </c>
      <c r="E48" s="13">
        <v>20.149999999999999</v>
      </c>
      <c r="F48" s="43"/>
      <c r="G48" s="34">
        <f t="shared" si="2"/>
        <v>0</v>
      </c>
    </row>
    <row r="49" spans="1:7" ht="22.5" x14ac:dyDescent="0.25">
      <c r="A49" s="6" t="s">
        <v>43</v>
      </c>
      <c r="B49" s="6" t="s">
        <v>43</v>
      </c>
      <c r="C49" s="7" t="s">
        <v>89</v>
      </c>
      <c r="D49" s="8" t="s">
        <v>34</v>
      </c>
      <c r="E49" s="13">
        <v>20.149999999999999</v>
      </c>
      <c r="F49" s="43"/>
      <c r="G49" s="34">
        <f t="shared" si="2"/>
        <v>0</v>
      </c>
    </row>
    <row r="50" spans="1:7" x14ac:dyDescent="0.25">
      <c r="A50" s="63" t="s">
        <v>93</v>
      </c>
      <c r="B50" s="63"/>
      <c r="C50" s="63"/>
      <c r="D50" s="63"/>
      <c r="E50" s="63"/>
      <c r="F50" s="63"/>
      <c r="G50" s="35">
        <f>SUM(G51:G60)</f>
        <v>0</v>
      </c>
    </row>
    <row r="51" spans="1:7" ht="22.5" x14ac:dyDescent="0.25">
      <c r="A51" s="5" t="s">
        <v>44</v>
      </c>
      <c r="B51" s="6" t="s">
        <v>44</v>
      </c>
      <c r="C51" s="7" t="s">
        <v>94</v>
      </c>
      <c r="D51" s="8" t="s">
        <v>95</v>
      </c>
      <c r="E51" s="15">
        <v>1.7999999999999999E-2</v>
      </c>
      <c r="F51" s="43"/>
      <c r="G51" s="34">
        <f t="shared" si="2"/>
        <v>0</v>
      </c>
    </row>
    <row r="52" spans="1:7" ht="33.75" x14ac:dyDescent="0.25">
      <c r="A52" s="5" t="s">
        <v>47</v>
      </c>
      <c r="B52" s="6" t="s">
        <v>47</v>
      </c>
      <c r="C52" s="7" t="s">
        <v>96</v>
      </c>
      <c r="D52" s="8" t="s">
        <v>34</v>
      </c>
      <c r="E52" s="10">
        <v>-1.0800000000000001E-2</v>
      </c>
      <c r="F52" s="43"/>
      <c r="G52" s="34">
        <f t="shared" si="2"/>
        <v>0</v>
      </c>
    </row>
    <row r="53" spans="1:7" ht="22.5" x14ac:dyDescent="0.25">
      <c r="A53" s="5" t="s">
        <v>50</v>
      </c>
      <c r="B53" s="6" t="s">
        <v>50</v>
      </c>
      <c r="C53" s="7" t="s">
        <v>97</v>
      </c>
      <c r="D53" s="8" t="s">
        <v>14</v>
      </c>
      <c r="E53" s="15">
        <v>-1.827</v>
      </c>
      <c r="F53" s="43"/>
      <c r="G53" s="34">
        <f t="shared" si="2"/>
        <v>0</v>
      </c>
    </row>
    <row r="54" spans="1:7" ht="22.5" x14ac:dyDescent="0.25">
      <c r="A54" s="5" t="s">
        <v>53</v>
      </c>
      <c r="B54" s="6" t="s">
        <v>53</v>
      </c>
      <c r="C54" s="7" t="s">
        <v>98</v>
      </c>
      <c r="D54" s="8" t="s">
        <v>14</v>
      </c>
      <c r="E54" s="15">
        <v>1.827</v>
      </c>
      <c r="F54" s="43"/>
      <c r="G54" s="34">
        <f t="shared" si="2"/>
        <v>0</v>
      </c>
    </row>
    <row r="55" spans="1:7" ht="22.5" x14ac:dyDescent="0.25">
      <c r="A55" s="5" t="s">
        <v>54</v>
      </c>
      <c r="B55" s="6" t="s">
        <v>54</v>
      </c>
      <c r="C55" s="7" t="s">
        <v>99</v>
      </c>
      <c r="D55" s="8" t="s">
        <v>34</v>
      </c>
      <c r="E55" s="15">
        <v>0.16900000000000001</v>
      </c>
      <c r="F55" s="43"/>
      <c r="G55" s="34">
        <f t="shared" si="2"/>
        <v>0</v>
      </c>
    </row>
    <row r="56" spans="1:7" x14ac:dyDescent="0.25">
      <c r="A56" s="5" t="s">
        <v>55</v>
      </c>
      <c r="B56" s="6" t="s">
        <v>55</v>
      </c>
      <c r="C56" s="7" t="s">
        <v>100</v>
      </c>
      <c r="D56" s="8" t="s">
        <v>34</v>
      </c>
      <c r="E56" s="10">
        <v>0.1313</v>
      </c>
      <c r="F56" s="43"/>
      <c r="G56" s="34">
        <f t="shared" si="2"/>
        <v>0</v>
      </c>
    </row>
    <row r="57" spans="1:7" x14ac:dyDescent="0.25">
      <c r="A57" s="5" t="s">
        <v>74</v>
      </c>
      <c r="B57" s="6" t="s">
        <v>74</v>
      </c>
      <c r="C57" s="7" t="s">
        <v>101</v>
      </c>
      <c r="D57" s="8" t="s">
        <v>36</v>
      </c>
      <c r="E57" s="14">
        <v>0.12316589999999999</v>
      </c>
      <c r="F57" s="43"/>
      <c r="G57" s="34">
        <f t="shared" si="2"/>
        <v>0</v>
      </c>
    </row>
    <row r="58" spans="1:7" ht="33.75" x14ac:dyDescent="0.25">
      <c r="A58" s="5" t="s">
        <v>76</v>
      </c>
      <c r="B58" s="6" t="s">
        <v>76</v>
      </c>
      <c r="C58" s="7" t="s">
        <v>102</v>
      </c>
      <c r="D58" s="8" t="s">
        <v>21</v>
      </c>
      <c r="E58" s="13">
        <v>0.05</v>
      </c>
      <c r="F58" s="43"/>
      <c r="G58" s="34">
        <f t="shared" si="2"/>
        <v>0</v>
      </c>
    </row>
    <row r="59" spans="1:7" ht="22.5" x14ac:dyDescent="0.25">
      <c r="A59" s="5" t="s">
        <v>79</v>
      </c>
      <c r="B59" s="6" t="s">
        <v>79</v>
      </c>
      <c r="C59" s="7" t="s">
        <v>103</v>
      </c>
      <c r="D59" s="8" t="s">
        <v>104</v>
      </c>
      <c r="E59" s="12">
        <v>5</v>
      </c>
      <c r="F59" s="43"/>
      <c r="G59" s="34">
        <f t="shared" si="2"/>
        <v>0</v>
      </c>
    </row>
    <row r="60" spans="1:7" ht="22.5" x14ac:dyDescent="0.25">
      <c r="A60" s="5" t="s">
        <v>81</v>
      </c>
      <c r="B60" s="6" t="s">
        <v>81</v>
      </c>
      <c r="C60" s="7" t="s">
        <v>105</v>
      </c>
      <c r="D60" s="8" t="s">
        <v>104</v>
      </c>
      <c r="E60" s="12">
        <v>5</v>
      </c>
      <c r="F60" s="43"/>
      <c r="G60" s="34">
        <f t="shared" si="2"/>
        <v>0</v>
      </c>
    </row>
    <row r="61" spans="1:7" x14ac:dyDescent="0.25">
      <c r="A61" s="63" t="s">
        <v>106</v>
      </c>
      <c r="B61" s="63"/>
      <c r="C61" s="63"/>
      <c r="D61" s="63"/>
      <c r="E61" s="63"/>
      <c r="F61" s="63"/>
      <c r="G61" s="35">
        <f>SUM(G62:G69)</f>
        <v>0</v>
      </c>
    </row>
    <row r="62" spans="1:7" ht="22.5" x14ac:dyDescent="0.25">
      <c r="A62" s="6" t="s">
        <v>83</v>
      </c>
      <c r="B62" s="6" t="s">
        <v>83</v>
      </c>
      <c r="C62" s="7" t="s">
        <v>107</v>
      </c>
      <c r="D62" s="8" t="s">
        <v>88</v>
      </c>
      <c r="E62" s="13">
        <v>0.27</v>
      </c>
      <c r="F62" s="43"/>
      <c r="G62" s="34">
        <f t="shared" si="2"/>
        <v>0</v>
      </c>
    </row>
    <row r="63" spans="1:7" ht="22.5" x14ac:dyDescent="0.25">
      <c r="A63" s="6" t="s">
        <v>108</v>
      </c>
      <c r="B63" s="6" t="s">
        <v>108</v>
      </c>
      <c r="C63" s="7" t="s">
        <v>89</v>
      </c>
      <c r="D63" s="8" t="s">
        <v>34</v>
      </c>
      <c r="E63" s="13">
        <v>0.27</v>
      </c>
      <c r="F63" s="43"/>
      <c r="G63" s="34">
        <f t="shared" si="2"/>
        <v>0</v>
      </c>
    </row>
    <row r="64" spans="1:7" ht="67.5" x14ac:dyDescent="0.25">
      <c r="A64" s="6" t="s">
        <v>109</v>
      </c>
      <c r="B64" s="6" t="s">
        <v>109</v>
      </c>
      <c r="C64" s="7" t="s">
        <v>110</v>
      </c>
      <c r="D64" s="8" t="s">
        <v>38</v>
      </c>
      <c r="E64" s="15">
        <v>3.4000000000000002E-2</v>
      </c>
      <c r="F64" s="43"/>
      <c r="G64" s="34">
        <f t="shared" si="2"/>
        <v>0</v>
      </c>
    </row>
    <row r="65" spans="1:7" ht="22.5" x14ac:dyDescent="0.25">
      <c r="A65" s="6" t="s">
        <v>111</v>
      </c>
      <c r="B65" s="6" t="s">
        <v>111</v>
      </c>
      <c r="C65" s="7" t="s">
        <v>97</v>
      </c>
      <c r="D65" s="8" t="s">
        <v>14</v>
      </c>
      <c r="E65" s="15">
        <v>-3.4510000000000001</v>
      </c>
      <c r="F65" s="43"/>
      <c r="G65" s="34">
        <f t="shared" si="2"/>
        <v>0</v>
      </c>
    </row>
    <row r="66" spans="1:7" ht="22.5" x14ac:dyDescent="0.25">
      <c r="A66" s="6" t="s">
        <v>112</v>
      </c>
      <c r="B66" s="6" t="s">
        <v>112</v>
      </c>
      <c r="C66" s="7" t="s">
        <v>113</v>
      </c>
      <c r="D66" s="8" t="s">
        <v>14</v>
      </c>
      <c r="E66" s="15">
        <v>3.4510000000000001</v>
      </c>
      <c r="F66" s="43"/>
      <c r="G66" s="34">
        <f t="shared" si="2"/>
        <v>0</v>
      </c>
    </row>
    <row r="67" spans="1:7" ht="33.75" x14ac:dyDescent="0.25">
      <c r="A67" s="6" t="s">
        <v>114</v>
      </c>
      <c r="B67" s="6" t="s">
        <v>114</v>
      </c>
      <c r="C67" s="7" t="s">
        <v>102</v>
      </c>
      <c r="D67" s="8" t="s">
        <v>21</v>
      </c>
      <c r="E67" s="13">
        <v>0.02</v>
      </c>
      <c r="F67" s="43"/>
      <c r="G67" s="34">
        <f t="shared" si="2"/>
        <v>0</v>
      </c>
    </row>
    <row r="68" spans="1:7" ht="22.5" x14ac:dyDescent="0.25">
      <c r="A68" s="6" t="s">
        <v>115</v>
      </c>
      <c r="B68" s="6" t="s">
        <v>115</v>
      </c>
      <c r="C68" s="7" t="s">
        <v>103</v>
      </c>
      <c r="D68" s="8" t="s">
        <v>104</v>
      </c>
      <c r="E68" s="12">
        <v>2</v>
      </c>
      <c r="F68" s="43"/>
      <c r="G68" s="34">
        <f t="shared" si="2"/>
        <v>0</v>
      </c>
    </row>
    <row r="69" spans="1:7" ht="22.5" x14ac:dyDescent="0.25">
      <c r="A69" s="6" t="s">
        <v>116</v>
      </c>
      <c r="B69" s="6" t="s">
        <v>116</v>
      </c>
      <c r="C69" s="7" t="s">
        <v>105</v>
      </c>
      <c r="D69" s="8" t="s">
        <v>104</v>
      </c>
      <c r="E69" s="12">
        <v>2</v>
      </c>
      <c r="F69" s="43"/>
      <c r="G69" s="34">
        <f t="shared" si="2"/>
        <v>0</v>
      </c>
    </row>
    <row r="70" spans="1:7" x14ac:dyDescent="0.25">
      <c r="A70" s="63" t="s">
        <v>117</v>
      </c>
      <c r="B70" s="63"/>
      <c r="C70" s="63"/>
      <c r="D70" s="63"/>
      <c r="E70" s="63"/>
      <c r="F70" s="63"/>
      <c r="G70" s="35">
        <f>SUM(G71:G75)</f>
        <v>0</v>
      </c>
    </row>
    <row r="71" spans="1:7" ht="22.5" x14ac:dyDescent="0.25">
      <c r="A71" s="6" t="s">
        <v>118</v>
      </c>
      <c r="B71" s="6" t="s">
        <v>118</v>
      </c>
      <c r="C71" s="7" t="s">
        <v>119</v>
      </c>
      <c r="D71" s="8" t="s">
        <v>88</v>
      </c>
      <c r="E71" s="13">
        <v>0.19</v>
      </c>
      <c r="F71" s="43"/>
      <c r="G71" s="34">
        <f t="shared" si="2"/>
        <v>0</v>
      </c>
    </row>
    <row r="72" spans="1:7" ht="22.5" x14ac:dyDescent="0.25">
      <c r="A72" s="6" t="s">
        <v>120</v>
      </c>
      <c r="B72" s="6" t="s">
        <v>120</v>
      </c>
      <c r="C72" s="7" t="s">
        <v>89</v>
      </c>
      <c r="D72" s="8" t="s">
        <v>34</v>
      </c>
      <c r="E72" s="13">
        <v>0.19</v>
      </c>
      <c r="F72" s="43"/>
      <c r="G72" s="34">
        <f t="shared" si="2"/>
        <v>0</v>
      </c>
    </row>
    <row r="73" spans="1:7" ht="33.75" x14ac:dyDescent="0.25">
      <c r="A73" s="6" t="s">
        <v>121</v>
      </c>
      <c r="B73" s="6" t="s">
        <v>121</v>
      </c>
      <c r="C73" s="7" t="s">
        <v>102</v>
      </c>
      <c r="D73" s="8" t="s">
        <v>21</v>
      </c>
      <c r="E73" s="13">
        <v>0.97</v>
      </c>
      <c r="F73" s="43"/>
      <c r="G73" s="34">
        <f t="shared" si="2"/>
        <v>0</v>
      </c>
    </row>
    <row r="74" spans="1:7" ht="22.5" x14ac:dyDescent="0.25">
      <c r="A74" s="6" t="s">
        <v>122</v>
      </c>
      <c r="B74" s="6" t="s">
        <v>122</v>
      </c>
      <c r="C74" s="7" t="s">
        <v>103</v>
      </c>
      <c r="D74" s="8" t="s">
        <v>104</v>
      </c>
      <c r="E74" s="12">
        <v>97</v>
      </c>
      <c r="F74" s="43"/>
      <c r="G74" s="34">
        <f t="shared" si="2"/>
        <v>0</v>
      </c>
    </row>
    <row r="75" spans="1:7" ht="22.5" x14ac:dyDescent="0.25">
      <c r="A75" s="6" t="s">
        <v>123</v>
      </c>
      <c r="B75" s="6" t="s">
        <v>123</v>
      </c>
      <c r="C75" s="7" t="s">
        <v>105</v>
      </c>
      <c r="D75" s="8" t="s">
        <v>104</v>
      </c>
      <c r="E75" s="12">
        <v>97</v>
      </c>
      <c r="F75" s="43"/>
      <c r="G75" s="34">
        <f t="shared" si="2"/>
        <v>0</v>
      </c>
    </row>
    <row r="76" spans="1:7" x14ac:dyDescent="0.25">
      <c r="A76" s="63" t="s">
        <v>28</v>
      </c>
      <c r="B76" s="63"/>
      <c r="C76" s="63"/>
      <c r="D76" s="63"/>
      <c r="E76" s="63"/>
      <c r="F76" s="63"/>
      <c r="G76" s="35">
        <f>SUM(G77:G85)</f>
        <v>0</v>
      </c>
    </row>
    <row r="77" spans="1:7" ht="33.75" x14ac:dyDescent="0.25">
      <c r="A77" s="31">
        <v>32</v>
      </c>
      <c r="B77" s="31">
        <v>32</v>
      </c>
      <c r="C77" s="7" t="s">
        <v>29</v>
      </c>
      <c r="D77" s="8" t="s">
        <v>30</v>
      </c>
      <c r="E77" s="9">
        <v>3.3</v>
      </c>
      <c r="F77" s="43"/>
      <c r="G77" s="34">
        <f t="shared" si="2"/>
        <v>0</v>
      </c>
    </row>
    <row r="78" spans="1:7" ht="33.75" x14ac:dyDescent="0.25">
      <c r="A78" s="31">
        <v>33</v>
      </c>
      <c r="B78" s="31">
        <v>33</v>
      </c>
      <c r="C78" s="7" t="s">
        <v>126</v>
      </c>
      <c r="D78" s="8" t="s">
        <v>32</v>
      </c>
      <c r="E78" s="15">
        <v>3.3000000000000002E-2</v>
      </c>
      <c r="F78" s="43"/>
      <c r="G78" s="34">
        <f t="shared" si="2"/>
        <v>0</v>
      </c>
    </row>
    <row r="79" spans="1:7" x14ac:dyDescent="0.25">
      <c r="A79" s="31">
        <v>34</v>
      </c>
      <c r="B79" s="31">
        <v>34</v>
      </c>
      <c r="C79" s="7" t="s">
        <v>128</v>
      </c>
      <c r="D79" s="8" t="s">
        <v>34</v>
      </c>
      <c r="E79" s="16">
        <v>-6.6E-4</v>
      </c>
      <c r="F79" s="43"/>
      <c r="G79" s="34">
        <f t="shared" si="2"/>
        <v>0</v>
      </c>
    </row>
    <row r="80" spans="1:7" x14ac:dyDescent="0.25">
      <c r="A80" s="31">
        <v>35</v>
      </c>
      <c r="B80" s="31">
        <v>35</v>
      </c>
      <c r="C80" s="7" t="s">
        <v>130</v>
      </c>
      <c r="D80" s="8" t="s">
        <v>34</v>
      </c>
      <c r="E80" s="16">
        <v>-1.32E-3</v>
      </c>
      <c r="F80" s="43"/>
      <c r="G80" s="34">
        <f t="shared" si="2"/>
        <v>0</v>
      </c>
    </row>
    <row r="81" spans="1:7" x14ac:dyDescent="0.25">
      <c r="A81" s="31">
        <v>36</v>
      </c>
      <c r="B81" s="31">
        <v>36</v>
      </c>
      <c r="C81" s="7" t="s">
        <v>35</v>
      </c>
      <c r="D81" s="8" t="s">
        <v>36</v>
      </c>
      <c r="E81" s="13">
        <v>4.95</v>
      </c>
      <c r="F81" s="43"/>
      <c r="G81" s="34">
        <f t="shared" si="2"/>
        <v>0</v>
      </c>
    </row>
    <row r="82" spans="1:7" x14ac:dyDescent="0.25">
      <c r="A82" s="31">
        <v>37</v>
      </c>
      <c r="B82" s="31">
        <v>37</v>
      </c>
      <c r="C82" s="7" t="s">
        <v>133</v>
      </c>
      <c r="D82" s="8" t="s">
        <v>134</v>
      </c>
      <c r="E82" s="9">
        <v>1.9</v>
      </c>
      <c r="F82" s="43"/>
      <c r="G82" s="34">
        <f t="shared" si="2"/>
        <v>0</v>
      </c>
    </row>
    <row r="83" spans="1:7" ht="22.5" x14ac:dyDescent="0.25">
      <c r="A83" s="31">
        <v>38</v>
      </c>
      <c r="B83" s="31">
        <v>38</v>
      </c>
      <c r="C83" s="7" t="s">
        <v>136</v>
      </c>
      <c r="D83" s="8" t="s">
        <v>137</v>
      </c>
      <c r="E83" s="9">
        <v>1.9</v>
      </c>
      <c r="F83" s="43"/>
      <c r="G83" s="34">
        <f t="shared" si="2"/>
        <v>0</v>
      </c>
    </row>
    <row r="84" spans="1:7" ht="22.5" x14ac:dyDescent="0.25">
      <c r="A84" s="31">
        <v>39</v>
      </c>
      <c r="B84" s="31">
        <v>39</v>
      </c>
      <c r="C84" s="7" t="s">
        <v>97</v>
      </c>
      <c r="D84" s="8" t="s">
        <v>14</v>
      </c>
      <c r="E84" s="15">
        <v>-1.976</v>
      </c>
      <c r="F84" s="43"/>
      <c r="G84" s="34">
        <f t="shared" si="2"/>
        <v>0</v>
      </c>
    </row>
    <row r="85" spans="1:7" x14ac:dyDescent="0.25">
      <c r="A85" s="31">
        <v>40</v>
      </c>
      <c r="B85" s="31">
        <v>40</v>
      </c>
      <c r="C85" s="7" t="s">
        <v>41</v>
      </c>
      <c r="D85" s="8" t="s">
        <v>36</v>
      </c>
      <c r="E85" s="12">
        <v>3705</v>
      </c>
      <c r="F85" s="43"/>
      <c r="G85" s="34">
        <f t="shared" si="2"/>
        <v>0</v>
      </c>
    </row>
    <row r="86" spans="1:7" x14ac:dyDescent="0.25">
      <c r="A86" s="63" t="s">
        <v>140</v>
      </c>
      <c r="B86" s="63"/>
      <c r="C86" s="63"/>
      <c r="D86" s="63"/>
      <c r="E86" s="63"/>
      <c r="F86" s="63"/>
      <c r="G86" s="35">
        <f>SUM(G87:G95)</f>
        <v>0</v>
      </c>
    </row>
    <row r="87" spans="1:7" ht="33.75" x14ac:dyDescent="0.25">
      <c r="A87" s="6" t="s">
        <v>141</v>
      </c>
      <c r="B87" s="6" t="s">
        <v>141</v>
      </c>
      <c r="C87" s="7" t="s">
        <v>29</v>
      </c>
      <c r="D87" s="8" t="s">
        <v>30</v>
      </c>
      <c r="E87" s="9">
        <v>3.3</v>
      </c>
      <c r="F87" s="43"/>
      <c r="G87" s="34">
        <f t="shared" si="2"/>
        <v>0</v>
      </c>
    </row>
    <row r="88" spans="1:7" ht="33.75" x14ac:dyDescent="0.25">
      <c r="A88" s="6" t="s">
        <v>142</v>
      </c>
      <c r="B88" s="6" t="s">
        <v>142</v>
      </c>
      <c r="C88" s="7" t="s">
        <v>126</v>
      </c>
      <c r="D88" s="8" t="s">
        <v>32</v>
      </c>
      <c r="E88" s="15">
        <v>3.3000000000000002E-2</v>
      </c>
      <c r="F88" s="43"/>
      <c r="G88" s="34">
        <f t="shared" si="2"/>
        <v>0</v>
      </c>
    </row>
    <row r="89" spans="1:7" x14ac:dyDescent="0.25">
      <c r="A89" s="6" t="s">
        <v>143</v>
      </c>
      <c r="B89" s="6" t="s">
        <v>143</v>
      </c>
      <c r="C89" s="7" t="s">
        <v>128</v>
      </c>
      <c r="D89" s="8" t="s">
        <v>34</v>
      </c>
      <c r="E89" s="16">
        <v>-6.6E-4</v>
      </c>
      <c r="F89" s="43"/>
      <c r="G89" s="34">
        <f t="shared" si="2"/>
        <v>0</v>
      </c>
    </row>
    <row r="90" spans="1:7" x14ac:dyDescent="0.25">
      <c r="A90" s="6" t="s">
        <v>144</v>
      </c>
      <c r="B90" s="6" t="s">
        <v>144</v>
      </c>
      <c r="C90" s="7" t="s">
        <v>130</v>
      </c>
      <c r="D90" s="8" t="s">
        <v>34</v>
      </c>
      <c r="E90" s="16">
        <v>-1.32E-3</v>
      </c>
      <c r="F90" s="43"/>
      <c r="G90" s="34">
        <f t="shared" si="2"/>
        <v>0</v>
      </c>
    </row>
    <row r="91" spans="1:7" x14ac:dyDescent="0.25">
      <c r="A91" s="6" t="s">
        <v>145</v>
      </c>
      <c r="B91" s="6" t="s">
        <v>145</v>
      </c>
      <c r="C91" s="7" t="s">
        <v>35</v>
      </c>
      <c r="D91" s="8" t="s">
        <v>36</v>
      </c>
      <c r="E91" s="13">
        <v>4.95</v>
      </c>
      <c r="F91" s="43"/>
      <c r="G91" s="34">
        <f t="shared" si="2"/>
        <v>0</v>
      </c>
    </row>
    <row r="92" spans="1:7" x14ac:dyDescent="0.25">
      <c r="A92" s="6" t="s">
        <v>146</v>
      </c>
      <c r="B92" s="6" t="s">
        <v>146</v>
      </c>
      <c r="C92" s="7" t="s">
        <v>133</v>
      </c>
      <c r="D92" s="8" t="s">
        <v>134</v>
      </c>
      <c r="E92" s="9">
        <v>3.1</v>
      </c>
      <c r="F92" s="43"/>
      <c r="G92" s="34">
        <f t="shared" si="2"/>
        <v>0</v>
      </c>
    </row>
    <row r="93" spans="1:7" ht="22.5" x14ac:dyDescent="0.25">
      <c r="A93" s="6" t="s">
        <v>147</v>
      </c>
      <c r="B93" s="6" t="s">
        <v>147</v>
      </c>
      <c r="C93" s="7" t="s">
        <v>136</v>
      </c>
      <c r="D93" s="8" t="s">
        <v>137</v>
      </c>
      <c r="E93" s="9">
        <v>3.1</v>
      </c>
      <c r="F93" s="43"/>
      <c r="G93" s="34">
        <f t="shared" si="2"/>
        <v>0</v>
      </c>
    </row>
    <row r="94" spans="1:7" ht="22.5" x14ac:dyDescent="0.25">
      <c r="A94" s="6" t="s">
        <v>148</v>
      </c>
      <c r="B94" s="6" t="s">
        <v>148</v>
      </c>
      <c r="C94" s="7" t="s">
        <v>97</v>
      </c>
      <c r="D94" s="8" t="s">
        <v>14</v>
      </c>
      <c r="E94" s="15">
        <v>-3.2240000000000002</v>
      </c>
      <c r="F94" s="43"/>
      <c r="G94" s="34">
        <f t="shared" si="2"/>
        <v>0</v>
      </c>
    </row>
    <row r="95" spans="1:7" x14ac:dyDescent="0.25">
      <c r="A95" s="6" t="s">
        <v>149</v>
      </c>
      <c r="B95" s="6" t="s">
        <v>149</v>
      </c>
      <c r="C95" s="7" t="s">
        <v>41</v>
      </c>
      <c r="D95" s="8" t="s">
        <v>36</v>
      </c>
      <c r="E95" s="12">
        <v>6045</v>
      </c>
      <c r="F95" s="43"/>
      <c r="G95" s="34">
        <f t="shared" si="2"/>
        <v>0</v>
      </c>
    </row>
    <row r="96" spans="1:7" x14ac:dyDescent="0.25">
      <c r="A96" s="63" t="s">
        <v>150</v>
      </c>
      <c r="B96" s="63"/>
      <c r="C96" s="63"/>
      <c r="D96" s="63"/>
      <c r="E96" s="63"/>
      <c r="F96" s="63"/>
      <c r="G96" s="35">
        <f>SUM(G97:G98)</f>
        <v>0</v>
      </c>
    </row>
    <row r="97" spans="1:7" ht="33.75" x14ac:dyDescent="0.25">
      <c r="A97" s="6" t="s">
        <v>151</v>
      </c>
      <c r="B97" s="6" t="s">
        <v>151</v>
      </c>
      <c r="C97" s="7" t="s">
        <v>152</v>
      </c>
      <c r="D97" s="8" t="s">
        <v>153</v>
      </c>
      <c r="E97" s="13">
        <v>2.31</v>
      </c>
      <c r="F97" s="43"/>
      <c r="G97" s="34">
        <f t="shared" si="2"/>
        <v>0</v>
      </c>
    </row>
    <row r="98" spans="1:7" ht="22.5" x14ac:dyDescent="0.25">
      <c r="A98" s="6" t="s">
        <v>154</v>
      </c>
      <c r="B98" s="6" t="s">
        <v>154</v>
      </c>
      <c r="C98" s="7" t="s">
        <v>89</v>
      </c>
      <c r="D98" s="8" t="s">
        <v>34</v>
      </c>
      <c r="E98" s="13">
        <v>2.31</v>
      </c>
      <c r="F98" s="43"/>
      <c r="G98" s="34">
        <f t="shared" si="2"/>
        <v>0</v>
      </c>
    </row>
    <row r="99" spans="1:7" x14ac:dyDescent="0.25">
      <c r="A99" s="63" t="s">
        <v>155</v>
      </c>
      <c r="B99" s="63"/>
      <c r="C99" s="63"/>
      <c r="D99" s="63"/>
      <c r="E99" s="63"/>
      <c r="F99" s="63"/>
      <c r="G99" s="35">
        <f>SUM(G100:G101)</f>
        <v>0</v>
      </c>
    </row>
    <row r="100" spans="1:7" ht="33.75" x14ac:dyDescent="0.25">
      <c r="A100" s="6" t="s">
        <v>156</v>
      </c>
      <c r="B100" s="6" t="s">
        <v>156</v>
      </c>
      <c r="C100" s="7" t="s">
        <v>157</v>
      </c>
      <c r="D100" s="8" t="s">
        <v>158</v>
      </c>
      <c r="E100" s="14">
        <v>3.4394903999999999</v>
      </c>
      <c r="F100" s="43"/>
      <c r="G100" s="34">
        <f t="shared" si="2"/>
        <v>0</v>
      </c>
    </row>
    <row r="101" spans="1:7" ht="22.5" x14ac:dyDescent="0.25">
      <c r="A101" s="6" t="s">
        <v>159</v>
      </c>
      <c r="B101" s="6" t="s">
        <v>159</v>
      </c>
      <c r="C101" s="7" t="s">
        <v>89</v>
      </c>
      <c r="D101" s="8" t="s">
        <v>34</v>
      </c>
      <c r="E101" s="13">
        <v>0.27</v>
      </c>
      <c r="F101" s="43"/>
      <c r="G101" s="34">
        <f t="shared" si="2"/>
        <v>0</v>
      </c>
    </row>
    <row r="102" spans="1:7" x14ac:dyDescent="0.25">
      <c r="A102" s="63" t="s">
        <v>160</v>
      </c>
      <c r="B102" s="63"/>
      <c r="C102" s="63"/>
      <c r="D102" s="63"/>
      <c r="E102" s="63"/>
      <c r="F102" s="63"/>
      <c r="G102" s="35">
        <f>SUM(G103:G105)</f>
        <v>0</v>
      </c>
    </row>
    <row r="103" spans="1:7" ht="22.5" x14ac:dyDescent="0.25">
      <c r="A103" s="6" t="s">
        <v>161</v>
      </c>
      <c r="B103" s="6" t="s">
        <v>161</v>
      </c>
      <c r="C103" s="7" t="s">
        <v>91</v>
      </c>
      <c r="D103" s="8" t="s">
        <v>88</v>
      </c>
      <c r="E103" s="9">
        <v>5.0999999999999996</v>
      </c>
      <c r="F103" s="43"/>
      <c r="G103" s="34">
        <f t="shared" si="2"/>
        <v>0</v>
      </c>
    </row>
    <row r="104" spans="1:7" ht="22.5" x14ac:dyDescent="0.25">
      <c r="A104" s="6" t="s">
        <v>162</v>
      </c>
      <c r="B104" s="6" t="s">
        <v>162</v>
      </c>
      <c r="C104" s="7" t="s">
        <v>89</v>
      </c>
      <c r="D104" s="8" t="s">
        <v>34</v>
      </c>
      <c r="E104" s="9">
        <v>5.0999999999999996</v>
      </c>
      <c r="F104" s="43"/>
      <c r="G104" s="34">
        <f t="shared" si="2"/>
        <v>0</v>
      </c>
    </row>
    <row r="105" spans="1:7" ht="22.5" x14ac:dyDescent="0.25">
      <c r="A105" s="6" t="s">
        <v>163</v>
      </c>
      <c r="B105" s="6" t="s">
        <v>163</v>
      </c>
      <c r="C105" s="7" t="s">
        <v>164</v>
      </c>
      <c r="D105" s="8" t="s">
        <v>88</v>
      </c>
      <c r="E105" s="9">
        <v>5.0999999999999996</v>
      </c>
      <c r="F105" s="43"/>
      <c r="G105" s="34">
        <f t="shared" ref="G105:G123" si="3">E105*F105</f>
        <v>0</v>
      </c>
    </row>
    <row r="106" spans="1:7" x14ac:dyDescent="0.25">
      <c r="A106" s="63" t="s">
        <v>165</v>
      </c>
      <c r="B106" s="63"/>
      <c r="C106" s="63"/>
      <c r="D106" s="63"/>
      <c r="E106" s="63"/>
      <c r="F106" s="63"/>
      <c r="G106" s="35">
        <f>SUM(G107:G109)</f>
        <v>0</v>
      </c>
    </row>
    <row r="107" spans="1:7" ht="22.5" x14ac:dyDescent="0.25">
      <c r="A107" s="6" t="s">
        <v>166</v>
      </c>
      <c r="B107" s="6" t="s">
        <v>166</v>
      </c>
      <c r="C107" s="7" t="s">
        <v>91</v>
      </c>
      <c r="D107" s="8" t="s">
        <v>88</v>
      </c>
      <c r="E107" s="13">
        <v>18.05</v>
      </c>
      <c r="F107" s="43"/>
      <c r="G107" s="34">
        <f t="shared" si="3"/>
        <v>0</v>
      </c>
    </row>
    <row r="108" spans="1:7" ht="22.5" x14ac:dyDescent="0.25">
      <c r="A108" s="6" t="s">
        <v>167</v>
      </c>
      <c r="B108" s="6" t="s">
        <v>167</v>
      </c>
      <c r="C108" s="7" t="s">
        <v>89</v>
      </c>
      <c r="D108" s="8" t="s">
        <v>34</v>
      </c>
      <c r="E108" s="13">
        <v>18.05</v>
      </c>
      <c r="F108" s="43"/>
      <c r="G108" s="34">
        <f t="shared" si="3"/>
        <v>0</v>
      </c>
    </row>
    <row r="109" spans="1:7" ht="22.5" x14ac:dyDescent="0.25">
      <c r="A109" s="6" t="s">
        <v>168</v>
      </c>
      <c r="B109" s="6" t="s">
        <v>168</v>
      </c>
      <c r="C109" s="7" t="s">
        <v>164</v>
      </c>
      <c r="D109" s="8" t="s">
        <v>88</v>
      </c>
      <c r="E109" s="13">
        <v>18.05</v>
      </c>
      <c r="F109" s="43"/>
      <c r="G109" s="34">
        <f t="shared" si="3"/>
        <v>0</v>
      </c>
    </row>
    <row r="110" spans="1:7" x14ac:dyDescent="0.25">
      <c r="A110" s="63" t="s">
        <v>169</v>
      </c>
      <c r="B110" s="63"/>
      <c r="C110" s="63"/>
      <c r="D110" s="63"/>
      <c r="E110" s="63"/>
      <c r="F110" s="63"/>
      <c r="G110" s="35">
        <f>SUM(G111:G112)</f>
        <v>0</v>
      </c>
    </row>
    <row r="111" spans="1:7" ht="22.5" x14ac:dyDescent="0.25">
      <c r="A111" s="6" t="s">
        <v>170</v>
      </c>
      <c r="B111" s="6" t="s">
        <v>170</v>
      </c>
      <c r="C111" s="7" t="s">
        <v>119</v>
      </c>
      <c r="D111" s="8" t="s">
        <v>88</v>
      </c>
      <c r="E111" s="10">
        <v>2.6095999999999999</v>
      </c>
      <c r="F111" s="43"/>
      <c r="G111" s="34">
        <f t="shared" si="3"/>
        <v>0</v>
      </c>
    </row>
    <row r="112" spans="1:7" ht="22.5" x14ac:dyDescent="0.25">
      <c r="A112" s="6" t="s">
        <v>171</v>
      </c>
      <c r="B112" s="6" t="s">
        <v>171</v>
      </c>
      <c r="C112" s="7" t="s">
        <v>89</v>
      </c>
      <c r="D112" s="8" t="s">
        <v>34</v>
      </c>
      <c r="E112" s="10">
        <v>2.6095999999999999</v>
      </c>
      <c r="F112" s="43"/>
      <c r="G112" s="34">
        <f t="shared" si="3"/>
        <v>0</v>
      </c>
    </row>
    <row r="113" spans="1:7" x14ac:dyDescent="0.25">
      <c r="A113" s="63" t="s">
        <v>172</v>
      </c>
      <c r="B113" s="63"/>
      <c r="C113" s="63"/>
      <c r="D113" s="63"/>
      <c r="E113" s="63"/>
      <c r="F113" s="63"/>
      <c r="G113" s="35">
        <f>SUM(G114:G118)</f>
        <v>0</v>
      </c>
    </row>
    <row r="114" spans="1:7" ht="22.5" x14ac:dyDescent="0.25">
      <c r="A114" s="6" t="s">
        <v>173</v>
      </c>
      <c r="B114" s="6" t="s">
        <v>173</v>
      </c>
      <c r="C114" s="7" t="s">
        <v>174</v>
      </c>
      <c r="D114" s="8" t="s">
        <v>88</v>
      </c>
      <c r="E114" s="16">
        <v>0.88444999999999996</v>
      </c>
      <c r="F114" s="43"/>
      <c r="G114" s="34">
        <f t="shared" si="3"/>
        <v>0</v>
      </c>
    </row>
    <row r="115" spans="1:7" ht="22.5" x14ac:dyDescent="0.25">
      <c r="A115" s="6" t="s">
        <v>175</v>
      </c>
      <c r="B115" s="6" t="s">
        <v>175</v>
      </c>
      <c r="C115" s="7" t="s">
        <v>89</v>
      </c>
      <c r="D115" s="8" t="s">
        <v>34</v>
      </c>
      <c r="E115" s="16">
        <v>0.88444999999999996</v>
      </c>
      <c r="F115" s="43"/>
      <c r="G115" s="34">
        <f t="shared" si="3"/>
        <v>0</v>
      </c>
    </row>
    <row r="116" spans="1:7" ht="33.75" x14ac:dyDescent="0.25">
      <c r="A116" s="6" t="s">
        <v>176</v>
      </c>
      <c r="B116" s="6" t="s">
        <v>176</v>
      </c>
      <c r="C116" s="7" t="s">
        <v>102</v>
      </c>
      <c r="D116" s="8" t="s">
        <v>21</v>
      </c>
      <c r="E116" s="13">
        <v>0.16</v>
      </c>
      <c r="F116" s="43"/>
      <c r="G116" s="34">
        <f t="shared" si="3"/>
        <v>0</v>
      </c>
    </row>
    <row r="117" spans="1:7" ht="22.5" x14ac:dyDescent="0.25">
      <c r="A117" s="6" t="s">
        <v>177</v>
      </c>
      <c r="B117" s="6" t="s">
        <v>177</v>
      </c>
      <c r="C117" s="7" t="s">
        <v>103</v>
      </c>
      <c r="D117" s="8" t="s">
        <v>104</v>
      </c>
      <c r="E117" s="12">
        <v>16</v>
      </c>
      <c r="F117" s="43"/>
      <c r="G117" s="34">
        <f t="shared" si="3"/>
        <v>0</v>
      </c>
    </row>
    <row r="118" spans="1:7" ht="22.5" x14ac:dyDescent="0.25">
      <c r="A118" s="6" t="s">
        <v>178</v>
      </c>
      <c r="B118" s="6" t="s">
        <v>178</v>
      </c>
      <c r="C118" s="7" t="s">
        <v>105</v>
      </c>
      <c r="D118" s="8" t="s">
        <v>104</v>
      </c>
      <c r="E118" s="12">
        <v>16</v>
      </c>
      <c r="F118" s="43"/>
      <c r="G118" s="34">
        <f t="shared" si="3"/>
        <v>0</v>
      </c>
    </row>
    <row r="119" spans="1:7" x14ac:dyDescent="0.25">
      <c r="A119" s="65" t="s">
        <v>179</v>
      </c>
      <c r="B119" s="59"/>
      <c r="C119" s="59"/>
      <c r="D119" s="59"/>
      <c r="E119" s="59"/>
      <c r="F119" s="59"/>
      <c r="G119" s="37">
        <f>SUM(G120:G123)</f>
        <v>0</v>
      </c>
    </row>
    <row r="120" spans="1:7" ht="33.75" x14ac:dyDescent="0.25">
      <c r="A120" s="5" t="s">
        <v>180</v>
      </c>
      <c r="B120" s="6" t="s">
        <v>180</v>
      </c>
      <c r="C120" s="7" t="s">
        <v>29</v>
      </c>
      <c r="D120" s="8" t="s">
        <v>30</v>
      </c>
      <c r="E120" s="12">
        <v>4169</v>
      </c>
      <c r="F120" s="43"/>
      <c r="G120" s="34">
        <f t="shared" si="3"/>
        <v>0</v>
      </c>
    </row>
    <row r="121" spans="1:7" ht="45" x14ac:dyDescent="0.25">
      <c r="A121" s="5" t="s">
        <v>181</v>
      </c>
      <c r="B121" s="6" t="s">
        <v>181</v>
      </c>
      <c r="C121" s="7" t="s">
        <v>45</v>
      </c>
      <c r="D121" s="8" t="s">
        <v>46</v>
      </c>
      <c r="E121" s="12">
        <v>4169</v>
      </c>
      <c r="F121" s="43"/>
      <c r="G121" s="34">
        <f t="shared" si="3"/>
        <v>0</v>
      </c>
    </row>
    <row r="122" spans="1:7" ht="45" x14ac:dyDescent="0.25">
      <c r="A122" s="5" t="s">
        <v>182</v>
      </c>
      <c r="B122" s="6" t="s">
        <v>182</v>
      </c>
      <c r="C122" s="7" t="s">
        <v>48</v>
      </c>
      <c r="D122" s="8" t="s">
        <v>49</v>
      </c>
      <c r="E122" s="13">
        <v>60.95</v>
      </c>
      <c r="F122" s="43"/>
      <c r="G122" s="34">
        <f t="shared" si="3"/>
        <v>0</v>
      </c>
    </row>
    <row r="123" spans="1:7" ht="45" x14ac:dyDescent="0.25">
      <c r="A123" s="5" t="s">
        <v>183</v>
      </c>
      <c r="B123" s="6" t="s">
        <v>183</v>
      </c>
      <c r="C123" s="7" t="s">
        <v>51</v>
      </c>
      <c r="D123" s="8" t="s">
        <v>49</v>
      </c>
      <c r="E123" s="13">
        <v>60.95</v>
      </c>
      <c r="F123" s="43"/>
      <c r="G123" s="34">
        <f t="shared" si="3"/>
        <v>0</v>
      </c>
    </row>
    <row r="124" spans="1:7" x14ac:dyDescent="0.25">
      <c r="A124" s="26"/>
      <c r="B124" s="20"/>
      <c r="C124" s="21"/>
      <c r="D124" s="22"/>
      <c r="E124" s="27"/>
      <c r="F124" s="21"/>
    </row>
    <row r="125" spans="1:7" x14ac:dyDescent="0.25">
      <c r="A125" s="26"/>
      <c r="B125" s="20"/>
      <c r="C125" s="21"/>
      <c r="D125" s="22"/>
      <c r="E125" s="27"/>
      <c r="F125" s="21"/>
    </row>
    <row r="126" spans="1:7" x14ac:dyDescent="0.25">
      <c r="A126" s="24" t="s">
        <v>343</v>
      </c>
    </row>
    <row r="127" spans="1:7" ht="22.5" customHeight="1" x14ac:dyDescent="0.25">
      <c r="A127" s="1" t="s">
        <v>0</v>
      </c>
      <c r="B127" s="2" t="s">
        <v>1</v>
      </c>
      <c r="C127" s="2" t="s">
        <v>2</v>
      </c>
      <c r="D127" s="2" t="s">
        <v>3</v>
      </c>
      <c r="E127" s="2" t="s">
        <v>4</v>
      </c>
      <c r="F127" s="32" t="s">
        <v>345</v>
      </c>
      <c r="G127" s="32" t="s">
        <v>336</v>
      </c>
    </row>
    <row r="128" spans="1:7" x14ac:dyDescent="0.25">
      <c r="A128" s="3">
        <v>1</v>
      </c>
      <c r="B128" s="4">
        <v>2</v>
      </c>
      <c r="C128" s="4">
        <v>3</v>
      </c>
      <c r="D128" s="4">
        <v>4</v>
      </c>
      <c r="E128" s="4">
        <v>5</v>
      </c>
      <c r="F128" s="4">
        <v>6</v>
      </c>
      <c r="G128" s="11">
        <v>7</v>
      </c>
    </row>
    <row r="129" spans="1:7" x14ac:dyDescent="0.25">
      <c r="A129" s="65" t="s">
        <v>184</v>
      </c>
      <c r="B129" s="59"/>
      <c r="C129" s="59"/>
      <c r="D129" s="59"/>
      <c r="E129" s="59"/>
      <c r="F129" s="59"/>
      <c r="G129" s="37">
        <f>G130+G133</f>
        <v>0</v>
      </c>
    </row>
    <row r="130" spans="1:7" x14ac:dyDescent="0.25">
      <c r="A130" s="63" t="s">
        <v>185</v>
      </c>
      <c r="B130" s="63"/>
      <c r="C130" s="63"/>
      <c r="D130" s="63"/>
      <c r="E130" s="63"/>
      <c r="F130" s="63"/>
      <c r="G130" s="35">
        <f>G131+G132</f>
        <v>0</v>
      </c>
    </row>
    <row r="131" spans="1:7" ht="22.5" x14ac:dyDescent="0.25">
      <c r="A131" s="6" t="s">
        <v>6</v>
      </c>
      <c r="B131" s="6" t="s">
        <v>6</v>
      </c>
      <c r="C131" s="7" t="s">
        <v>186</v>
      </c>
      <c r="D131" s="8" t="s">
        <v>187</v>
      </c>
      <c r="E131" s="13">
        <v>0.53</v>
      </c>
      <c r="F131" s="43"/>
      <c r="G131" s="34">
        <f t="shared" ref="G131:G139" si="4">E131*F131</f>
        <v>0</v>
      </c>
    </row>
    <row r="132" spans="1:7" x14ac:dyDescent="0.25">
      <c r="A132" s="6" t="s">
        <v>9</v>
      </c>
      <c r="B132" s="6" t="s">
        <v>9</v>
      </c>
      <c r="C132" s="7" t="s">
        <v>188</v>
      </c>
      <c r="D132" s="8" t="s">
        <v>189</v>
      </c>
      <c r="E132" s="9">
        <v>5.3</v>
      </c>
      <c r="F132" s="43"/>
      <c r="G132" s="34">
        <f t="shared" si="4"/>
        <v>0</v>
      </c>
    </row>
    <row r="133" spans="1:7" x14ac:dyDescent="0.25">
      <c r="A133" s="63" t="s">
        <v>190</v>
      </c>
      <c r="B133" s="63"/>
      <c r="C133" s="63"/>
      <c r="D133" s="63"/>
      <c r="E133" s="63"/>
      <c r="F133" s="63"/>
      <c r="G133" s="35">
        <f>SUM(G134:G139)</f>
        <v>0</v>
      </c>
    </row>
    <row r="134" spans="1:7" ht="33.75" x14ac:dyDescent="0.25">
      <c r="A134" s="6" t="s">
        <v>12</v>
      </c>
      <c r="B134" s="6" t="s">
        <v>12</v>
      </c>
      <c r="C134" s="7" t="s">
        <v>191</v>
      </c>
      <c r="D134" s="8" t="s">
        <v>189</v>
      </c>
      <c r="E134" s="9">
        <v>5.3</v>
      </c>
      <c r="F134" s="43"/>
      <c r="G134" s="34">
        <f t="shared" si="4"/>
        <v>0</v>
      </c>
    </row>
    <row r="135" spans="1:7" ht="33.75" x14ac:dyDescent="0.25">
      <c r="A135" s="6" t="s">
        <v>23</v>
      </c>
      <c r="B135" s="6" t="s">
        <v>23</v>
      </c>
      <c r="C135" s="7" t="s">
        <v>192</v>
      </c>
      <c r="D135" s="8" t="s">
        <v>193</v>
      </c>
      <c r="E135" s="9">
        <v>540.6</v>
      </c>
      <c r="F135" s="43"/>
      <c r="G135" s="34">
        <f t="shared" si="4"/>
        <v>0</v>
      </c>
    </row>
    <row r="136" spans="1:7" ht="45" x14ac:dyDescent="0.25">
      <c r="A136" s="6" t="s">
        <v>25</v>
      </c>
      <c r="B136" s="6" t="s">
        <v>25</v>
      </c>
      <c r="C136" s="7" t="s">
        <v>194</v>
      </c>
      <c r="D136" s="8" t="s">
        <v>189</v>
      </c>
      <c r="E136" s="13">
        <v>3.87</v>
      </c>
      <c r="F136" s="43"/>
      <c r="G136" s="34">
        <f t="shared" si="4"/>
        <v>0</v>
      </c>
    </row>
    <row r="137" spans="1:7" ht="56.25" x14ac:dyDescent="0.25">
      <c r="A137" s="6" t="s">
        <v>26</v>
      </c>
      <c r="B137" s="6" t="s">
        <v>26</v>
      </c>
      <c r="C137" s="7" t="s">
        <v>195</v>
      </c>
      <c r="D137" s="8" t="s">
        <v>196</v>
      </c>
      <c r="E137" s="16">
        <v>0.39473999999999998</v>
      </c>
      <c r="F137" s="43"/>
      <c r="G137" s="34">
        <f t="shared" si="4"/>
        <v>0</v>
      </c>
    </row>
    <row r="138" spans="1:7" ht="45" x14ac:dyDescent="0.25">
      <c r="A138" s="6" t="s">
        <v>40</v>
      </c>
      <c r="B138" s="6" t="s">
        <v>40</v>
      </c>
      <c r="C138" s="7" t="s">
        <v>197</v>
      </c>
      <c r="D138" s="8" t="s">
        <v>189</v>
      </c>
      <c r="E138" s="13">
        <v>1.43</v>
      </c>
      <c r="F138" s="43"/>
      <c r="G138" s="34">
        <f t="shared" si="4"/>
        <v>0</v>
      </c>
    </row>
    <row r="139" spans="1:7" ht="56.25" x14ac:dyDescent="0.25">
      <c r="A139" s="6" t="s">
        <v>43</v>
      </c>
      <c r="B139" s="6" t="s">
        <v>43</v>
      </c>
      <c r="C139" s="7" t="s">
        <v>198</v>
      </c>
      <c r="D139" s="8" t="s">
        <v>196</v>
      </c>
      <c r="E139" s="16">
        <v>0.14585999999999999</v>
      </c>
      <c r="F139" s="43"/>
      <c r="G139" s="34">
        <f t="shared" si="4"/>
        <v>0</v>
      </c>
    </row>
    <row r="140" spans="1:7" x14ac:dyDescent="0.25">
      <c r="A140" s="26"/>
      <c r="B140" s="20"/>
      <c r="C140" s="21"/>
      <c r="D140" s="22"/>
      <c r="E140" s="28"/>
      <c r="F140" s="21"/>
    </row>
    <row r="141" spans="1:7" x14ac:dyDescent="0.25">
      <c r="A141" s="26"/>
      <c r="B141" s="20"/>
      <c r="C141" s="21"/>
      <c r="D141" s="22"/>
      <c r="E141" s="28"/>
      <c r="F141" s="21"/>
    </row>
    <row r="142" spans="1:7" x14ac:dyDescent="0.25">
      <c r="A142" s="24" t="s">
        <v>344</v>
      </c>
    </row>
    <row r="143" spans="1:7" ht="22.5" customHeight="1" x14ac:dyDescent="0.25">
      <c r="A143" s="1" t="s">
        <v>0</v>
      </c>
      <c r="B143" s="2" t="s">
        <v>1</v>
      </c>
      <c r="C143" s="2" t="s">
        <v>2</v>
      </c>
      <c r="D143" s="2" t="s">
        <v>3</v>
      </c>
      <c r="E143" s="2" t="s">
        <v>4</v>
      </c>
      <c r="F143" s="32" t="s">
        <v>345</v>
      </c>
      <c r="G143" s="32" t="s">
        <v>336</v>
      </c>
    </row>
    <row r="144" spans="1:7" x14ac:dyDescent="0.25">
      <c r="A144" s="3">
        <v>1</v>
      </c>
      <c r="B144" s="4">
        <v>2</v>
      </c>
      <c r="C144" s="4">
        <v>3</v>
      </c>
      <c r="D144" s="4">
        <v>4</v>
      </c>
      <c r="E144" s="4">
        <v>5</v>
      </c>
      <c r="F144" s="4">
        <v>6</v>
      </c>
      <c r="G144" s="11">
        <v>7</v>
      </c>
    </row>
    <row r="145" spans="1:7" x14ac:dyDescent="0.25">
      <c r="A145" s="65" t="s">
        <v>199</v>
      </c>
      <c r="B145" s="59"/>
      <c r="C145" s="59"/>
      <c r="D145" s="59"/>
      <c r="E145" s="59"/>
      <c r="F145" s="59"/>
      <c r="G145" s="37">
        <f>G146+G149</f>
        <v>0</v>
      </c>
    </row>
    <row r="146" spans="1:7" x14ac:dyDescent="0.25">
      <c r="A146" s="63" t="s">
        <v>185</v>
      </c>
      <c r="B146" s="63"/>
      <c r="C146" s="63"/>
      <c r="D146" s="63"/>
      <c r="E146" s="63"/>
      <c r="F146" s="63"/>
      <c r="G146" s="35">
        <f>G147+G148</f>
        <v>0</v>
      </c>
    </row>
    <row r="147" spans="1:7" ht="22.5" x14ac:dyDescent="0.25">
      <c r="A147" s="6" t="s">
        <v>6</v>
      </c>
      <c r="B147" s="6" t="s">
        <v>6</v>
      </c>
      <c r="C147" s="7" t="s">
        <v>186</v>
      </c>
      <c r="D147" s="8" t="s">
        <v>187</v>
      </c>
      <c r="E147" s="15">
        <v>5.2279999999999998</v>
      </c>
      <c r="F147" s="43"/>
      <c r="G147" s="34">
        <f t="shared" ref="G147:G170" si="5">E147*F147</f>
        <v>0</v>
      </c>
    </row>
    <row r="148" spans="1:7" x14ac:dyDescent="0.25">
      <c r="A148" s="6" t="s">
        <v>9</v>
      </c>
      <c r="B148" s="6" t="s">
        <v>9</v>
      </c>
      <c r="C148" s="7" t="s">
        <v>188</v>
      </c>
      <c r="D148" s="8" t="s">
        <v>189</v>
      </c>
      <c r="E148" s="9">
        <v>55.1</v>
      </c>
      <c r="F148" s="43"/>
      <c r="G148" s="34">
        <f t="shared" si="5"/>
        <v>0</v>
      </c>
    </row>
    <row r="149" spans="1:7" x14ac:dyDescent="0.25">
      <c r="A149" s="63" t="s">
        <v>190</v>
      </c>
      <c r="B149" s="63"/>
      <c r="C149" s="63"/>
      <c r="D149" s="63"/>
      <c r="E149" s="63"/>
      <c r="F149" s="63"/>
      <c r="G149" s="35">
        <f>SUM(G150:G170)</f>
        <v>0</v>
      </c>
    </row>
    <row r="150" spans="1:7" ht="33.75" x14ac:dyDescent="0.25">
      <c r="A150" s="6" t="s">
        <v>12</v>
      </c>
      <c r="B150" s="6" t="s">
        <v>12</v>
      </c>
      <c r="C150" s="7" t="s">
        <v>191</v>
      </c>
      <c r="D150" s="8" t="s">
        <v>189</v>
      </c>
      <c r="E150" s="13">
        <v>17.989999999999998</v>
      </c>
      <c r="F150" s="43"/>
      <c r="G150" s="34">
        <f t="shared" si="5"/>
        <v>0</v>
      </c>
    </row>
    <row r="151" spans="1:7" ht="33.75" x14ac:dyDescent="0.25">
      <c r="A151" s="6" t="s">
        <v>23</v>
      </c>
      <c r="B151" s="6" t="s">
        <v>23</v>
      </c>
      <c r="C151" s="7" t="s">
        <v>200</v>
      </c>
      <c r="D151" s="8" t="s">
        <v>193</v>
      </c>
      <c r="E151" s="13">
        <v>1834.98</v>
      </c>
      <c r="F151" s="43"/>
      <c r="G151" s="34">
        <f t="shared" si="5"/>
        <v>0</v>
      </c>
    </row>
    <row r="152" spans="1:7" ht="33.75" x14ac:dyDescent="0.25">
      <c r="A152" s="6" t="s">
        <v>25</v>
      </c>
      <c r="B152" s="6" t="s">
        <v>25</v>
      </c>
      <c r="C152" s="7" t="s">
        <v>201</v>
      </c>
      <c r="D152" s="8" t="s">
        <v>189</v>
      </c>
      <c r="E152" s="13">
        <v>28.48</v>
      </c>
      <c r="F152" s="43"/>
      <c r="G152" s="34">
        <f t="shared" si="5"/>
        <v>0</v>
      </c>
    </row>
    <row r="153" spans="1:7" ht="33.75" x14ac:dyDescent="0.25">
      <c r="A153" s="6" t="s">
        <v>26</v>
      </c>
      <c r="B153" s="6" t="s">
        <v>26</v>
      </c>
      <c r="C153" s="7" t="s">
        <v>202</v>
      </c>
      <c r="D153" s="8" t="s">
        <v>193</v>
      </c>
      <c r="E153" s="13">
        <v>2904.96</v>
      </c>
      <c r="F153" s="43"/>
      <c r="G153" s="34">
        <f t="shared" si="5"/>
        <v>0</v>
      </c>
    </row>
    <row r="154" spans="1:7" ht="33.75" x14ac:dyDescent="0.25">
      <c r="A154" s="6" t="s">
        <v>40</v>
      </c>
      <c r="B154" s="6" t="s">
        <v>40</v>
      </c>
      <c r="C154" s="7" t="s">
        <v>203</v>
      </c>
      <c r="D154" s="8" t="s">
        <v>189</v>
      </c>
      <c r="E154" s="13">
        <v>5.81</v>
      </c>
      <c r="F154" s="43"/>
      <c r="G154" s="34">
        <f t="shared" si="5"/>
        <v>0</v>
      </c>
    </row>
    <row r="155" spans="1:7" ht="22.5" x14ac:dyDescent="0.25">
      <c r="A155" s="6" t="s">
        <v>43</v>
      </c>
      <c r="B155" s="6" t="s">
        <v>43</v>
      </c>
      <c r="C155" s="7" t="s">
        <v>204</v>
      </c>
      <c r="D155" s="8" t="s">
        <v>193</v>
      </c>
      <c r="E155" s="15">
        <v>59.262</v>
      </c>
      <c r="F155" s="43"/>
      <c r="G155" s="34">
        <f t="shared" si="5"/>
        <v>0</v>
      </c>
    </row>
    <row r="156" spans="1:7" ht="45" x14ac:dyDescent="0.25">
      <c r="A156" s="6" t="s">
        <v>44</v>
      </c>
      <c r="B156" s="6" t="s">
        <v>44</v>
      </c>
      <c r="C156" s="7" t="s">
        <v>205</v>
      </c>
      <c r="D156" s="8" t="s">
        <v>189</v>
      </c>
      <c r="E156" s="13">
        <v>5.81</v>
      </c>
      <c r="F156" s="43"/>
      <c r="G156" s="34">
        <f t="shared" si="5"/>
        <v>0</v>
      </c>
    </row>
    <row r="157" spans="1:7" ht="22.5" x14ac:dyDescent="0.25">
      <c r="A157" s="6" t="s">
        <v>47</v>
      </c>
      <c r="B157" s="6" t="s">
        <v>47</v>
      </c>
      <c r="C157" s="7" t="s">
        <v>206</v>
      </c>
      <c r="D157" s="8" t="s">
        <v>207</v>
      </c>
      <c r="E157" s="9">
        <v>331.5</v>
      </c>
      <c r="F157" s="43"/>
      <c r="G157" s="34">
        <f t="shared" si="5"/>
        <v>0</v>
      </c>
    </row>
    <row r="158" spans="1:7" ht="22.5" x14ac:dyDescent="0.25">
      <c r="A158" s="6" t="s">
        <v>50</v>
      </c>
      <c r="B158" s="6" t="s">
        <v>50</v>
      </c>
      <c r="C158" s="7" t="s">
        <v>208</v>
      </c>
      <c r="D158" s="8" t="s">
        <v>207</v>
      </c>
      <c r="E158" s="13">
        <v>261.12</v>
      </c>
      <c r="F158" s="43"/>
      <c r="G158" s="34">
        <f t="shared" si="5"/>
        <v>0</v>
      </c>
    </row>
    <row r="159" spans="1:7" ht="45" x14ac:dyDescent="0.25">
      <c r="A159" s="6" t="s">
        <v>53</v>
      </c>
      <c r="B159" s="6" t="s">
        <v>53</v>
      </c>
      <c r="C159" s="7" t="s">
        <v>209</v>
      </c>
      <c r="D159" s="8" t="s">
        <v>189</v>
      </c>
      <c r="E159" s="13">
        <v>3.25</v>
      </c>
      <c r="F159" s="43"/>
      <c r="G159" s="34">
        <f t="shared" si="5"/>
        <v>0</v>
      </c>
    </row>
    <row r="160" spans="1:7" ht="45" x14ac:dyDescent="0.25">
      <c r="A160" s="6" t="s">
        <v>54</v>
      </c>
      <c r="B160" s="6" t="s">
        <v>54</v>
      </c>
      <c r="C160" s="7" t="s">
        <v>210</v>
      </c>
      <c r="D160" s="8" t="s">
        <v>196</v>
      </c>
      <c r="E160" s="16">
        <v>7.0379999999999998E-2</v>
      </c>
      <c r="F160" s="43"/>
      <c r="G160" s="34">
        <f t="shared" si="5"/>
        <v>0</v>
      </c>
    </row>
    <row r="161" spans="1:7" ht="22.5" x14ac:dyDescent="0.25">
      <c r="A161" s="6" t="s">
        <v>55</v>
      </c>
      <c r="B161" s="6" t="s">
        <v>55</v>
      </c>
      <c r="C161" s="7" t="s">
        <v>211</v>
      </c>
      <c r="D161" s="8" t="s">
        <v>207</v>
      </c>
      <c r="E161" s="13">
        <v>261.12</v>
      </c>
      <c r="F161" s="43"/>
      <c r="G161" s="34">
        <f t="shared" si="5"/>
        <v>0</v>
      </c>
    </row>
    <row r="162" spans="1:7" ht="45" x14ac:dyDescent="0.25">
      <c r="A162" s="6" t="s">
        <v>74</v>
      </c>
      <c r="B162" s="6" t="s">
        <v>74</v>
      </c>
      <c r="C162" s="7" t="s">
        <v>194</v>
      </c>
      <c r="D162" s="8" t="s">
        <v>189</v>
      </c>
      <c r="E162" s="13">
        <v>19.88</v>
      </c>
      <c r="F162" s="43"/>
      <c r="G162" s="34">
        <f t="shared" si="5"/>
        <v>0</v>
      </c>
    </row>
    <row r="163" spans="1:7" ht="45" x14ac:dyDescent="0.25">
      <c r="A163" s="6" t="s">
        <v>76</v>
      </c>
      <c r="B163" s="6" t="s">
        <v>76</v>
      </c>
      <c r="C163" s="7" t="s">
        <v>212</v>
      </c>
      <c r="D163" s="8" t="s">
        <v>196</v>
      </c>
      <c r="E163" s="16">
        <v>1.6646399999999999</v>
      </c>
      <c r="F163" s="43"/>
      <c r="G163" s="34">
        <f t="shared" si="5"/>
        <v>0</v>
      </c>
    </row>
    <row r="164" spans="1:7" ht="45" x14ac:dyDescent="0.25">
      <c r="A164" s="6" t="s">
        <v>79</v>
      </c>
      <c r="B164" s="6" t="s">
        <v>79</v>
      </c>
      <c r="C164" s="7" t="s">
        <v>213</v>
      </c>
      <c r="D164" s="8" t="s">
        <v>196</v>
      </c>
      <c r="E164" s="16">
        <v>0.36312</v>
      </c>
      <c r="F164" s="43"/>
      <c r="G164" s="34">
        <f t="shared" si="5"/>
        <v>0</v>
      </c>
    </row>
    <row r="165" spans="1:7" ht="45" x14ac:dyDescent="0.25">
      <c r="A165" s="6" t="s">
        <v>81</v>
      </c>
      <c r="B165" s="6" t="s">
        <v>81</v>
      </c>
      <c r="C165" s="7" t="s">
        <v>197</v>
      </c>
      <c r="D165" s="8" t="s">
        <v>189</v>
      </c>
      <c r="E165" s="13">
        <v>14.68</v>
      </c>
      <c r="F165" s="43"/>
      <c r="G165" s="34">
        <f t="shared" si="5"/>
        <v>0</v>
      </c>
    </row>
    <row r="166" spans="1:7" ht="45" x14ac:dyDescent="0.25">
      <c r="A166" s="6" t="s">
        <v>83</v>
      </c>
      <c r="B166" s="6" t="s">
        <v>83</v>
      </c>
      <c r="C166" s="7" t="s">
        <v>214</v>
      </c>
      <c r="D166" s="8" t="s">
        <v>196</v>
      </c>
      <c r="E166" s="16">
        <v>1.49736</v>
      </c>
      <c r="F166" s="43"/>
      <c r="G166" s="34">
        <f t="shared" si="5"/>
        <v>0</v>
      </c>
    </row>
    <row r="167" spans="1:7" ht="45" x14ac:dyDescent="0.25">
      <c r="A167" s="6" t="s">
        <v>108</v>
      </c>
      <c r="B167" s="6" t="s">
        <v>108</v>
      </c>
      <c r="C167" s="7" t="s">
        <v>215</v>
      </c>
      <c r="D167" s="8" t="s">
        <v>189</v>
      </c>
      <c r="E167" s="13">
        <v>11.48</v>
      </c>
      <c r="F167" s="43"/>
      <c r="G167" s="34">
        <f t="shared" si="5"/>
        <v>0</v>
      </c>
    </row>
    <row r="168" spans="1:7" ht="56.25" x14ac:dyDescent="0.25">
      <c r="A168" s="6" t="s">
        <v>109</v>
      </c>
      <c r="B168" s="6" t="s">
        <v>109</v>
      </c>
      <c r="C168" s="7" t="s">
        <v>216</v>
      </c>
      <c r="D168" s="8" t="s">
        <v>196</v>
      </c>
      <c r="E168" s="10">
        <v>0.12239999999999999</v>
      </c>
      <c r="F168" s="43"/>
      <c r="G168" s="34">
        <f t="shared" si="5"/>
        <v>0</v>
      </c>
    </row>
    <row r="169" spans="1:7" ht="22.5" x14ac:dyDescent="0.25">
      <c r="A169" s="6" t="s">
        <v>111</v>
      </c>
      <c r="B169" s="6" t="s">
        <v>111</v>
      </c>
      <c r="C169" s="7" t="s">
        <v>217</v>
      </c>
      <c r="D169" s="8" t="s">
        <v>207</v>
      </c>
      <c r="E169" s="9">
        <v>775.2</v>
      </c>
      <c r="F169" s="43"/>
      <c r="G169" s="34">
        <f t="shared" si="5"/>
        <v>0</v>
      </c>
    </row>
    <row r="170" spans="1:7" ht="22.5" x14ac:dyDescent="0.25">
      <c r="A170" s="6" t="s">
        <v>112</v>
      </c>
      <c r="B170" s="6" t="s">
        <v>112</v>
      </c>
      <c r="C170" s="7" t="s">
        <v>218</v>
      </c>
      <c r="D170" s="8" t="s">
        <v>207</v>
      </c>
      <c r="E170" s="13">
        <v>273.36</v>
      </c>
      <c r="F170" s="43"/>
      <c r="G170" s="34">
        <f t="shared" si="5"/>
        <v>0</v>
      </c>
    </row>
  </sheetData>
  <mergeCells count="23">
    <mergeCell ref="A145:F145"/>
    <mergeCell ref="A146:F146"/>
    <mergeCell ref="A149:F149"/>
    <mergeCell ref="A129:F129"/>
    <mergeCell ref="A130:F130"/>
    <mergeCell ref="A133:F133"/>
    <mergeCell ref="A102:F102"/>
    <mergeCell ref="A106:F106"/>
    <mergeCell ref="A110:F110"/>
    <mergeCell ref="A113:F113"/>
    <mergeCell ref="A119:F119"/>
    <mergeCell ref="A5:F5"/>
    <mergeCell ref="A14:F14"/>
    <mergeCell ref="A99:F99"/>
    <mergeCell ref="A15:F15"/>
    <mergeCell ref="A22:F22"/>
    <mergeCell ref="A41:F41"/>
    <mergeCell ref="A50:F50"/>
    <mergeCell ref="A61:F61"/>
    <mergeCell ref="A70:F70"/>
    <mergeCell ref="A76:F76"/>
    <mergeCell ref="A86:F86"/>
    <mergeCell ref="A96:F9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9"/>
  <sheetViews>
    <sheetView topLeftCell="A115" workbookViewId="0">
      <selection activeCell="A134" sqref="A134:G134"/>
    </sheetView>
  </sheetViews>
  <sheetFormatPr defaultRowHeight="15" x14ac:dyDescent="0.25"/>
  <cols>
    <col min="1" max="2" width="5.5703125" customWidth="1"/>
    <col min="3" max="3" width="44.42578125" customWidth="1"/>
    <col min="4" max="4" width="10.7109375" customWidth="1"/>
    <col min="5" max="5" width="12.28515625" customWidth="1"/>
    <col min="6" max="6" width="12.5703125" customWidth="1"/>
    <col min="7" max="7" width="22" customWidth="1"/>
  </cols>
  <sheetData>
    <row r="2" spans="1:7" x14ac:dyDescent="0.25">
      <c r="A2" s="24" t="s">
        <v>339</v>
      </c>
    </row>
    <row r="3" spans="1:7" ht="22.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2" t="s">
        <v>345</v>
      </c>
      <c r="G3" s="32" t="s">
        <v>336</v>
      </c>
    </row>
    <row r="4" spans="1:7" x14ac:dyDescent="0.2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x14ac:dyDescent="0.25">
      <c r="A5" s="60" t="s">
        <v>5</v>
      </c>
      <c r="B5" s="61"/>
      <c r="C5" s="61"/>
      <c r="D5" s="61"/>
      <c r="E5" s="61"/>
      <c r="F5" s="61"/>
      <c r="G5" s="38">
        <f>SUM(G6:G9)</f>
        <v>0</v>
      </c>
    </row>
    <row r="6" spans="1:7" ht="22.5" x14ac:dyDescent="0.25">
      <c r="A6" s="6" t="s">
        <v>6</v>
      </c>
      <c r="B6" s="6" t="s">
        <v>6</v>
      </c>
      <c r="C6" s="7" t="s">
        <v>7</v>
      </c>
      <c r="D6" s="8" t="s">
        <v>8</v>
      </c>
      <c r="E6" s="13">
        <v>1.1499999999999999</v>
      </c>
      <c r="F6" s="43"/>
      <c r="G6" s="34">
        <f>E6*F6</f>
        <v>0</v>
      </c>
    </row>
    <row r="7" spans="1:7" ht="45" x14ac:dyDescent="0.25">
      <c r="A7" s="6" t="s">
        <v>9</v>
      </c>
      <c r="B7" s="6" t="s">
        <v>9</v>
      </c>
      <c r="C7" s="7" t="s">
        <v>10</v>
      </c>
      <c r="D7" s="8" t="s">
        <v>11</v>
      </c>
      <c r="E7" s="13">
        <v>11.15</v>
      </c>
      <c r="F7" s="43"/>
      <c r="G7" s="34">
        <f t="shared" ref="G7:G9" si="0">E7*F7</f>
        <v>0</v>
      </c>
    </row>
    <row r="8" spans="1:7" ht="22.5" x14ac:dyDescent="0.25">
      <c r="A8" s="6" t="s">
        <v>12</v>
      </c>
      <c r="B8" s="6" t="s">
        <v>12</v>
      </c>
      <c r="C8" s="7" t="s">
        <v>92</v>
      </c>
      <c r="D8" s="8" t="s">
        <v>88</v>
      </c>
      <c r="E8" s="15">
        <v>1.5209999999999999</v>
      </c>
      <c r="F8" s="43"/>
      <c r="G8" s="34">
        <f t="shared" si="0"/>
        <v>0</v>
      </c>
    </row>
    <row r="9" spans="1:7" ht="22.5" x14ac:dyDescent="0.25">
      <c r="A9" s="6" t="s">
        <v>23</v>
      </c>
      <c r="B9" s="6" t="s">
        <v>23</v>
      </c>
      <c r="C9" s="7" t="s">
        <v>13</v>
      </c>
      <c r="D9" s="8" t="s">
        <v>14</v>
      </c>
      <c r="E9" s="10">
        <v>9.2051999999999996</v>
      </c>
      <c r="F9" s="43"/>
      <c r="G9" s="34">
        <f t="shared" si="0"/>
        <v>0</v>
      </c>
    </row>
    <row r="10" spans="1:7" x14ac:dyDescent="0.25">
      <c r="A10" s="26"/>
      <c r="B10" s="20"/>
      <c r="C10" s="21"/>
      <c r="D10" s="22"/>
      <c r="E10" s="23"/>
      <c r="F10" s="21"/>
    </row>
    <row r="11" spans="1:7" x14ac:dyDescent="0.25">
      <c r="A11" s="26"/>
      <c r="B11" s="20"/>
      <c r="C11" s="21"/>
      <c r="D11" s="22"/>
      <c r="E11" s="23"/>
      <c r="F11" s="21"/>
    </row>
    <row r="12" spans="1:7" x14ac:dyDescent="0.25">
      <c r="A12" s="24" t="s">
        <v>340</v>
      </c>
    </row>
    <row r="13" spans="1:7" ht="22.5" customHeight="1" x14ac:dyDescent="0.2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32" t="s">
        <v>345</v>
      </c>
      <c r="G13" s="32" t="s">
        <v>336</v>
      </c>
    </row>
    <row r="14" spans="1:7" x14ac:dyDescent="0.25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</row>
    <row r="15" spans="1:7" x14ac:dyDescent="0.25">
      <c r="A15" s="60" t="s">
        <v>219</v>
      </c>
      <c r="B15" s="61"/>
      <c r="C15" s="61"/>
      <c r="D15" s="61"/>
      <c r="E15" s="61"/>
      <c r="F15" s="61"/>
      <c r="G15" s="38">
        <f>G16+G21</f>
        <v>0</v>
      </c>
    </row>
    <row r="16" spans="1:7" x14ac:dyDescent="0.25">
      <c r="A16" s="63" t="s">
        <v>16</v>
      </c>
      <c r="B16" s="63"/>
      <c r="C16" s="63"/>
      <c r="D16" s="63"/>
      <c r="E16" s="63"/>
      <c r="F16" s="63"/>
      <c r="G16" s="35">
        <f>SUM(G17:G20)</f>
        <v>0</v>
      </c>
    </row>
    <row r="17" spans="1:7" ht="22.5" x14ac:dyDescent="0.25">
      <c r="A17" s="6" t="s">
        <v>6</v>
      </c>
      <c r="B17" s="6" t="s">
        <v>6</v>
      </c>
      <c r="C17" s="7" t="s">
        <v>17</v>
      </c>
      <c r="D17" s="8" t="s">
        <v>8</v>
      </c>
      <c r="E17" s="13">
        <v>1.1499999999999999</v>
      </c>
      <c r="F17" s="43"/>
      <c r="G17" s="34">
        <f t="shared" ref="G17:G26" si="1">E17*F17</f>
        <v>0</v>
      </c>
    </row>
    <row r="18" spans="1:7" x14ac:dyDescent="0.25">
      <c r="A18" s="6" t="s">
        <v>9</v>
      </c>
      <c r="B18" s="6" t="s">
        <v>9</v>
      </c>
      <c r="C18" s="7" t="s">
        <v>101</v>
      </c>
      <c r="D18" s="8" t="s">
        <v>34</v>
      </c>
      <c r="E18" s="16">
        <v>-2.5300000000000001E-3</v>
      </c>
      <c r="F18" s="43"/>
      <c r="G18" s="34">
        <f t="shared" si="1"/>
        <v>0</v>
      </c>
    </row>
    <row r="19" spans="1:7" x14ac:dyDescent="0.25">
      <c r="A19" s="6" t="s">
        <v>12</v>
      </c>
      <c r="B19" s="6" t="s">
        <v>12</v>
      </c>
      <c r="C19" s="7" t="s">
        <v>18</v>
      </c>
      <c r="D19" s="8" t="s">
        <v>19</v>
      </c>
      <c r="E19" s="9">
        <v>121.9</v>
      </c>
      <c r="F19" s="43"/>
      <c r="G19" s="34">
        <f t="shared" si="1"/>
        <v>0</v>
      </c>
    </row>
    <row r="20" spans="1:7" x14ac:dyDescent="0.25">
      <c r="A20" s="6" t="s">
        <v>23</v>
      </c>
      <c r="B20" s="6" t="s">
        <v>23</v>
      </c>
      <c r="C20" s="7" t="s">
        <v>63</v>
      </c>
      <c r="D20" s="8" t="s">
        <v>64</v>
      </c>
      <c r="E20" s="12">
        <v>5200</v>
      </c>
      <c r="F20" s="43"/>
      <c r="G20" s="34">
        <f t="shared" si="1"/>
        <v>0</v>
      </c>
    </row>
    <row r="21" spans="1:7" x14ac:dyDescent="0.25">
      <c r="A21" s="63" t="s">
        <v>22</v>
      </c>
      <c r="B21" s="63"/>
      <c r="C21" s="63"/>
      <c r="D21" s="63"/>
      <c r="E21" s="63"/>
      <c r="F21" s="63"/>
      <c r="G21" s="35">
        <f>SUM(G22:G26)</f>
        <v>0</v>
      </c>
    </row>
    <row r="22" spans="1:7" ht="45" x14ac:dyDescent="0.25">
      <c r="A22" s="6" t="s">
        <v>25</v>
      </c>
      <c r="B22" s="6" t="s">
        <v>25</v>
      </c>
      <c r="C22" s="7" t="s">
        <v>24</v>
      </c>
      <c r="D22" s="8" t="s">
        <v>11</v>
      </c>
      <c r="E22" s="13">
        <v>11.15</v>
      </c>
      <c r="F22" s="43"/>
      <c r="G22" s="34">
        <f t="shared" si="1"/>
        <v>0</v>
      </c>
    </row>
    <row r="23" spans="1:7" x14ac:dyDescent="0.25">
      <c r="A23" s="6" t="s">
        <v>26</v>
      </c>
      <c r="B23" s="6" t="s">
        <v>26</v>
      </c>
      <c r="C23" s="7" t="s">
        <v>220</v>
      </c>
      <c r="D23" s="8" t="s">
        <v>21</v>
      </c>
      <c r="E23" s="12">
        <v>-446</v>
      </c>
      <c r="F23" s="43"/>
      <c r="G23" s="34">
        <f t="shared" si="1"/>
        <v>0</v>
      </c>
    </row>
    <row r="24" spans="1:7" ht="22.5" x14ac:dyDescent="0.25">
      <c r="A24" s="6" t="s">
        <v>40</v>
      </c>
      <c r="B24" s="6" t="s">
        <v>40</v>
      </c>
      <c r="C24" s="7" t="s">
        <v>20</v>
      </c>
      <c r="D24" s="8" t="s">
        <v>21</v>
      </c>
      <c r="E24" s="9">
        <v>48.3</v>
      </c>
      <c r="F24" s="43"/>
      <c r="G24" s="34">
        <f t="shared" si="1"/>
        <v>0</v>
      </c>
    </row>
    <row r="25" spans="1:7" x14ac:dyDescent="0.25">
      <c r="A25" s="6" t="s">
        <v>43</v>
      </c>
      <c r="B25" s="6" t="s">
        <v>43</v>
      </c>
      <c r="C25" s="7" t="s">
        <v>63</v>
      </c>
      <c r="D25" s="8" t="s">
        <v>64</v>
      </c>
      <c r="E25" s="12">
        <v>5200</v>
      </c>
      <c r="F25" s="43"/>
      <c r="G25" s="34">
        <f t="shared" si="1"/>
        <v>0</v>
      </c>
    </row>
    <row r="26" spans="1:7" ht="22.5" x14ac:dyDescent="0.25">
      <c r="A26" s="6" t="s">
        <v>44</v>
      </c>
      <c r="B26" s="6" t="s">
        <v>44</v>
      </c>
      <c r="C26" s="7" t="s">
        <v>67</v>
      </c>
      <c r="D26" s="8" t="s">
        <v>19</v>
      </c>
      <c r="E26" s="12">
        <v>1115</v>
      </c>
      <c r="F26" s="43"/>
      <c r="G26" s="34">
        <f t="shared" si="1"/>
        <v>0</v>
      </c>
    </row>
    <row r="27" spans="1:7" x14ac:dyDescent="0.25">
      <c r="A27" s="26"/>
      <c r="B27" s="20"/>
      <c r="C27" s="21"/>
      <c r="D27" s="22"/>
      <c r="E27" s="25"/>
      <c r="F27" s="21"/>
    </row>
    <row r="28" spans="1:7" x14ac:dyDescent="0.25">
      <c r="A28" s="26"/>
      <c r="B28" s="20"/>
      <c r="C28" s="21"/>
      <c r="D28" s="22"/>
      <c r="E28" s="25"/>
      <c r="F28" s="21"/>
    </row>
    <row r="29" spans="1:7" x14ac:dyDescent="0.25">
      <c r="A29" s="24" t="s">
        <v>341</v>
      </c>
    </row>
    <row r="30" spans="1:7" ht="22.5" customHeight="1" x14ac:dyDescent="0.25">
      <c r="A30" s="1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32" t="s">
        <v>345</v>
      </c>
      <c r="G30" s="32" t="s">
        <v>336</v>
      </c>
    </row>
    <row r="31" spans="1:7" x14ac:dyDescent="0.25">
      <c r="A31" s="3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  <c r="G31" s="4">
        <v>7</v>
      </c>
    </row>
    <row r="32" spans="1:7" x14ac:dyDescent="0.25">
      <c r="A32" s="60" t="s">
        <v>221</v>
      </c>
      <c r="B32" s="61"/>
      <c r="C32" s="61"/>
      <c r="D32" s="61"/>
      <c r="E32" s="61"/>
      <c r="F32" s="61"/>
      <c r="G32" s="38">
        <f>G33+G50+G97+G117+G121</f>
        <v>0</v>
      </c>
    </row>
    <row r="33" spans="1:7" x14ac:dyDescent="0.25">
      <c r="A33" s="63" t="s">
        <v>222</v>
      </c>
      <c r="B33" s="63"/>
      <c r="C33" s="63"/>
      <c r="D33" s="63"/>
      <c r="E33" s="63"/>
      <c r="F33" s="63"/>
      <c r="G33" s="35">
        <f>SUM(G34:G49)</f>
        <v>0</v>
      </c>
    </row>
    <row r="34" spans="1:7" ht="22.5" x14ac:dyDescent="0.25">
      <c r="A34" s="6" t="s">
        <v>6</v>
      </c>
      <c r="B34" s="6" t="s">
        <v>6</v>
      </c>
      <c r="C34" s="7" t="s">
        <v>92</v>
      </c>
      <c r="D34" s="8" t="s">
        <v>88</v>
      </c>
      <c r="E34" s="10">
        <v>0.39450000000000002</v>
      </c>
      <c r="F34" s="43"/>
      <c r="G34" s="34">
        <f t="shared" ref="G34:G95" si="2">E34*F34</f>
        <v>0</v>
      </c>
    </row>
    <row r="35" spans="1:7" x14ac:dyDescent="0.25">
      <c r="A35" s="6" t="s">
        <v>9</v>
      </c>
      <c r="B35" s="6" t="s">
        <v>9</v>
      </c>
      <c r="C35" s="7" t="s">
        <v>223</v>
      </c>
      <c r="D35" s="8" t="s">
        <v>64</v>
      </c>
      <c r="E35" s="12">
        <v>2</v>
      </c>
      <c r="F35" s="43"/>
      <c r="G35" s="34">
        <f t="shared" si="2"/>
        <v>0</v>
      </c>
    </row>
    <row r="36" spans="1:7" x14ac:dyDescent="0.25">
      <c r="A36" s="6" t="s">
        <v>12</v>
      </c>
      <c r="B36" s="6" t="s">
        <v>12</v>
      </c>
      <c r="C36" s="7" t="s">
        <v>224</v>
      </c>
      <c r="D36" s="8" t="s">
        <v>64</v>
      </c>
      <c r="E36" s="12">
        <v>10</v>
      </c>
      <c r="F36" s="43"/>
      <c r="G36" s="34">
        <f t="shared" si="2"/>
        <v>0</v>
      </c>
    </row>
    <row r="37" spans="1:7" x14ac:dyDescent="0.25">
      <c r="A37" s="6" t="s">
        <v>23</v>
      </c>
      <c r="B37" s="6" t="s">
        <v>23</v>
      </c>
      <c r="C37" s="7" t="s">
        <v>225</v>
      </c>
      <c r="D37" s="8" t="s">
        <v>64</v>
      </c>
      <c r="E37" s="12">
        <v>15</v>
      </c>
      <c r="F37" s="43"/>
      <c r="G37" s="34">
        <f t="shared" si="2"/>
        <v>0</v>
      </c>
    </row>
    <row r="38" spans="1:7" x14ac:dyDescent="0.25">
      <c r="A38" s="6" t="s">
        <v>25</v>
      </c>
      <c r="B38" s="6" t="s">
        <v>25</v>
      </c>
      <c r="C38" s="7" t="s">
        <v>226</v>
      </c>
      <c r="D38" s="8" t="s">
        <v>64</v>
      </c>
      <c r="E38" s="12">
        <v>3</v>
      </c>
      <c r="F38" s="43"/>
      <c r="G38" s="34">
        <f t="shared" si="2"/>
        <v>0</v>
      </c>
    </row>
    <row r="39" spans="1:7" x14ac:dyDescent="0.25">
      <c r="A39" s="6" t="s">
        <v>26</v>
      </c>
      <c r="B39" s="6" t="s">
        <v>26</v>
      </c>
      <c r="C39" s="7" t="s">
        <v>227</v>
      </c>
      <c r="D39" s="8" t="s">
        <v>64</v>
      </c>
      <c r="E39" s="12">
        <v>3</v>
      </c>
      <c r="F39" s="43"/>
      <c r="G39" s="34">
        <f t="shared" si="2"/>
        <v>0</v>
      </c>
    </row>
    <row r="40" spans="1:7" x14ac:dyDescent="0.25">
      <c r="A40" s="6" t="s">
        <v>40</v>
      </c>
      <c r="B40" s="6" t="s">
        <v>40</v>
      </c>
      <c r="C40" s="7" t="s">
        <v>228</v>
      </c>
      <c r="D40" s="8" t="s">
        <v>64</v>
      </c>
      <c r="E40" s="12">
        <v>2</v>
      </c>
      <c r="F40" s="43"/>
      <c r="G40" s="34">
        <f t="shared" si="2"/>
        <v>0</v>
      </c>
    </row>
    <row r="41" spans="1:7" x14ac:dyDescent="0.25">
      <c r="A41" s="6" t="s">
        <v>43</v>
      </c>
      <c r="B41" s="6" t="s">
        <v>43</v>
      </c>
      <c r="C41" s="7" t="s">
        <v>229</v>
      </c>
      <c r="D41" s="8" t="s">
        <v>64</v>
      </c>
      <c r="E41" s="12">
        <v>4</v>
      </c>
      <c r="F41" s="43"/>
      <c r="G41" s="34">
        <f t="shared" si="2"/>
        <v>0</v>
      </c>
    </row>
    <row r="42" spans="1:7" x14ac:dyDescent="0.25">
      <c r="A42" s="6" t="s">
        <v>44</v>
      </c>
      <c r="B42" s="6" t="s">
        <v>44</v>
      </c>
      <c r="C42" s="7" t="s">
        <v>230</v>
      </c>
      <c r="D42" s="8" t="s">
        <v>64</v>
      </c>
      <c r="E42" s="12">
        <v>6</v>
      </c>
      <c r="F42" s="43"/>
      <c r="G42" s="34">
        <f t="shared" si="2"/>
        <v>0</v>
      </c>
    </row>
    <row r="43" spans="1:7" x14ac:dyDescent="0.25">
      <c r="A43" s="6" t="s">
        <v>47</v>
      </c>
      <c r="B43" s="6" t="s">
        <v>47</v>
      </c>
      <c r="C43" s="7" t="s">
        <v>231</v>
      </c>
      <c r="D43" s="8" t="s">
        <v>64</v>
      </c>
      <c r="E43" s="12">
        <v>3</v>
      </c>
      <c r="F43" s="43"/>
      <c r="G43" s="34">
        <f t="shared" si="2"/>
        <v>0</v>
      </c>
    </row>
    <row r="44" spans="1:7" x14ac:dyDescent="0.25">
      <c r="A44" s="6" t="s">
        <v>50</v>
      </c>
      <c r="B44" s="6" t="s">
        <v>50</v>
      </c>
      <c r="C44" s="7" t="s">
        <v>232</v>
      </c>
      <c r="D44" s="8" t="s">
        <v>64</v>
      </c>
      <c r="E44" s="12">
        <v>2</v>
      </c>
      <c r="F44" s="43"/>
      <c r="G44" s="34">
        <f t="shared" si="2"/>
        <v>0</v>
      </c>
    </row>
    <row r="45" spans="1:7" x14ac:dyDescent="0.25">
      <c r="A45" s="6" t="s">
        <v>53</v>
      </c>
      <c r="B45" s="6" t="s">
        <v>53</v>
      </c>
      <c r="C45" s="7" t="s">
        <v>233</v>
      </c>
      <c r="D45" s="8" t="s">
        <v>64</v>
      </c>
      <c r="E45" s="12">
        <v>2</v>
      </c>
      <c r="F45" s="43"/>
      <c r="G45" s="34">
        <f t="shared" si="2"/>
        <v>0</v>
      </c>
    </row>
    <row r="46" spans="1:7" x14ac:dyDescent="0.25">
      <c r="A46" s="6" t="s">
        <v>54</v>
      </c>
      <c r="B46" s="6" t="s">
        <v>54</v>
      </c>
      <c r="C46" s="7" t="s">
        <v>234</v>
      </c>
      <c r="D46" s="8" t="s">
        <v>64</v>
      </c>
      <c r="E46" s="12">
        <v>2</v>
      </c>
      <c r="F46" s="43"/>
      <c r="G46" s="34">
        <f t="shared" si="2"/>
        <v>0</v>
      </c>
    </row>
    <row r="47" spans="1:7" x14ac:dyDescent="0.25">
      <c r="A47" s="6" t="s">
        <v>55</v>
      </c>
      <c r="B47" s="6" t="s">
        <v>55</v>
      </c>
      <c r="C47" s="7" t="s">
        <v>235</v>
      </c>
      <c r="D47" s="8" t="s">
        <v>64</v>
      </c>
      <c r="E47" s="12">
        <v>2</v>
      </c>
      <c r="F47" s="43"/>
      <c r="G47" s="34">
        <f t="shared" si="2"/>
        <v>0</v>
      </c>
    </row>
    <row r="48" spans="1:7" x14ac:dyDescent="0.25">
      <c r="A48" s="6" t="s">
        <v>74</v>
      </c>
      <c r="B48" s="6" t="s">
        <v>74</v>
      </c>
      <c r="C48" s="7" t="s">
        <v>236</v>
      </c>
      <c r="D48" s="8" t="s">
        <v>64</v>
      </c>
      <c r="E48" s="12">
        <v>1</v>
      </c>
      <c r="F48" s="43"/>
      <c r="G48" s="34">
        <f t="shared" si="2"/>
        <v>0</v>
      </c>
    </row>
    <row r="49" spans="1:7" x14ac:dyDescent="0.25">
      <c r="A49" s="6" t="s">
        <v>76</v>
      </c>
      <c r="B49" s="6" t="s">
        <v>76</v>
      </c>
      <c r="C49" s="7" t="s">
        <v>237</v>
      </c>
      <c r="D49" s="8" t="s">
        <v>64</v>
      </c>
      <c r="E49" s="12">
        <v>92</v>
      </c>
      <c r="F49" s="43"/>
      <c r="G49" s="34">
        <f t="shared" si="2"/>
        <v>0</v>
      </c>
    </row>
    <row r="50" spans="1:7" x14ac:dyDescent="0.25">
      <c r="A50" s="63" t="s">
        <v>222</v>
      </c>
      <c r="B50" s="63"/>
      <c r="C50" s="63"/>
      <c r="D50" s="63"/>
      <c r="E50" s="63"/>
      <c r="F50" s="63"/>
      <c r="G50" s="35">
        <f>SUM(G51:G96)</f>
        <v>0</v>
      </c>
    </row>
    <row r="51" spans="1:7" ht="22.5" x14ac:dyDescent="0.25">
      <c r="A51" s="6" t="s">
        <v>79</v>
      </c>
      <c r="B51" s="6" t="s">
        <v>79</v>
      </c>
      <c r="C51" s="7" t="s">
        <v>92</v>
      </c>
      <c r="D51" s="8" t="s">
        <v>88</v>
      </c>
      <c r="E51" s="10">
        <v>0.60580000000000001</v>
      </c>
      <c r="F51" s="43"/>
      <c r="G51" s="34">
        <f t="shared" si="2"/>
        <v>0</v>
      </c>
    </row>
    <row r="52" spans="1:7" x14ac:dyDescent="0.25">
      <c r="A52" s="6" t="s">
        <v>81</v>
      </c>
      <c r="B52" s="6" t="s">
        <v>81</v>
      </c>
      <c r="C52" s="7" t="s">
        <v>223</v>
      </c>
      <c r="D52" s="8" t="s">
        <v>64</v>
      </c>
      <c r="E52" s="12">
        <v>3</v>
      </c>
      <c r="F52" s="43"/>
      <c r="G52" s="34">
        <f t="shared" si="2"/>
        <v>0</v>
      </c>
    </row>
    <row r="53" spans="1:7" x14ac:dyDescent="0.25">
      <c r="A53" s="6" t="s">
        <v>83</v>
      </c>
      <c r="B53" s="6" t="s">
        <v>83</v>
      </c>
      <c r="C53" s="7" t="s">
        <v>238</v>
      </c>
      <c r="D53" s="8" t="s">
        <v>64</v>
      </c>
      <c r="E53" s="12">
        <v>21</v>
      </c>
      <c r="F53" s="43"/>
      <c r="G53" s="34">
        <f t="shared" si="2"/>
        <v>0</v>
      </c>
    </row>
    <row r="54" spans="1:7" x14ac:dyDescent="0.25">
      <c r="A54" s="6" t="s">
        <v>108</v>
      </c>
      <c r="B54" s="6" t="s">
        <v>108</v>
      </c>
      <c r="C54" s="7" t="s">
        <v>239</v>
      </c>
      <c r="D54" s="8" t="s">
        <v>64</v>
      </c>
      <c r="E54" s="12">
        <v>7</v>
      </c>
      <c r="F54" s="43"/>
      <c r="G54" s="34">
        <f t="shared" si="2"/>
        <v>0</v>
      </c>
    </row>
    <row r="55" spans="1:7" x14ac:dyDescent="0.25">
      <c r="A55" s="6" t="s">
        <v>109</v>
      </c>
      <c r="B55" s="6" t="s">
        <v>109</v>
      </c>
      <c r="C55" s="7" t="s">
        <v>240</v>
      </c>
      <c r="D55" s="8" t="s">
        <v>64</v>
      </c>
      <c r="E55" s="12">
        <v>8</v>
      </c>
      <c r="F55" s="43"/>
      <c r="G55" s="34">
        <f t="shared" si="2"/>
        <v>0</v>
      </c>
    </row>
    <row r="56" spans="1:7" x14ac:dyDescent="0.25">
      <c r="A56" s="6" t="s">
        <v>111</v>
      </c>
      <c r="B56" s="6" t="s">
        <v>111</v>
      </c>
      <c r="C56" s="7" t="s">
        <v>241</v>
      </c>
      <c r="D56" s="8" t="s">
        <v>64</v>
      </c>
      <c r="E56" s="12">
        <v>4</v>
      </c>
      <c r="F56" s="43"/>
      <c r="G56" s="34">
        <f t="shared" si="2"/>
        <v>0</v>
      </c>
    </row>
    <row r="57" spans="1:7" x14ac:dyDescent="0.25">
      <c r="A57" s="6" t="s">
        <v>112</v>
      </c>
      <c r="B57" s="6" t="s">
        <v>112</v>
      </c>
      <c r="C57" s="7" t="s">
        <v>242</v>
      </c>
      <c r="D57" s="8" t="s">
        <v>64</v>
      </c>
      <c r="E57" s="12">
        <v>1</v>
      </c>
      <c r="F57" s="43"/>
      <c r="G57" s="34">
        <f t="shared" si="2"/>
        <v>0</v>
      </c>
    </row>
    <row r="58" spans="1:7" x14ac:dyDescent="0.25">
      <c r="A58" s="6" t="s">
        <v>114</v>
      </c>
      <c r="B58" s="6" t="s">
        <v>114</v>
      </c>
      <c r="C58" s="7" t="s">
        <v>243</v>
      </c>
      <c r="D58" s="8" t="s">
        <v>64</v>
      </c>
      <c r="E58" s="12">
        <v>3</v>
      </c>
      <c r="F58" s="43"/>
      <c r="G58" s="34">
        <f t="shared" si="2"/>
        <v>0</v>
      </c>
    </row>
    <row r="59" spans="1:7" x14ac:dyDescent="0.25">
      <c r="A59" s="6" t="s">
        <v>115</v>
      </c>
      <c r="B59" s="6" t="s">
        <v>115</v>
      </c>
      <c r="C59" s="7" t="s">
        <v>244</v>
      </c>
      <c r="D59" s="8" t="s">
        <v>64</v>
      </c>
      <c r="E59" s="12">
        <v>1</v>
      </c>
      <c r="F59" s="43"/>
      <c r="G59" s="34">
        <f t="shared" si="2"/>
        <v>0</v>
      </c>
    </row>
    <row r="60" spans="1:7" x14ac:dyDescent="0.25">
      <c r="A60" s="6" t="s">
        <v>116</v>
      </c>
      <c r="B60" s="6" t="s">
        <v>116</v>
      </c>
      <c r="C60" s="7" t="s">
        <v>245</v>
      </c>
      <c r="D60" s="8" t="s">
        <v>64</v>
      </c>
      <c r="E60" s="12">
        <v>4</v>
      </c>
      <c r="F60" s="43"/>
      <c r="G60" s="34">
        <f t="shared" si="2"/>
        <v>0</v>
      </c>
    </row>
    <row r="61" spans="1:7" x14ac:dyDescent="0.25">
      <c r="A61" s="6" t="s">
        <v>118</v>
      </c>
      <c r="B61" s="6" t="s">
        <v>118</v>
      </c>
      <c r="C61" s="7" t="s">
        <v>246</v>
      </c>
      <c r="D61" s="8" t="s">
        <v>64</v>
      </c>
      <c r="E61" s="12">
        <v>9</v>
      </c>
      <c r="F61" s="43"/>
      <c r="G61" s="34">
        <f t="shared" si="2"/>
        <v>0</v>
      </c>
    </row>
    <row r="62" spans="1:7" x14ac:dyDescent="0.25">
      <c r="A62" s="6" t="s">
        <v>120</v>
      </c>
      <c r="B62" s="6" t="s">
        <v>120</v>
      </c>
      <c r="C62" s="7" t="s">
        <v>247</v>
      </c>
      <c r="D62" s="8" t="s">
        <v>64</v>
      </c>
      <c r="E62" s="12">
        <v>1</v>
      </c>
      <c r="F62" s="43"/>
      <c r="G62" s="34">
        <f t="shared" si="2"/>
        <v>0</v>
      </c>
    </row>
    <row r="63" spans="1:7" x14ac:dyDescent="0.25">
      <c r="A63" s="6" t="s">
        <v>121</v>
      </c>
      <c r="B63" s="6" t="s">
        <v>121</v>
      </c>
      <c r="C63" s="7" t="s">
        <v>248</v>
      </c>
      <c r="D63" s="8" t="s">
        <v>64</v>
      </c>
      <c r="E63" s="12">
        <v>1</v>
      </c>
      <c r="F63" s="43"/>
      <c r="G63" s="34">
        <f t="shared" si="2"/>
        <v>0</v>
      </c>
    </row>
    <row r="64" spans="1:7" x14ac:dyDescent="0.25">
      <c r="A64" s="6" t="s">
        <v>122</v>
      </c>
      <c r="B64" s="6" t="s">
        <v>122</v>
      </c>
      <c r="C64" s="7" t="s">
        <v>249</v>
      </c>
      <c r="D64" s="8" t="s">
        <v>64</v>
      </c>
      <c r="E64" s="12">
        <v>1</v>
      </c>
      <c r="F64" s="43"/>
      <c r="G64" s="34">
        <f t="shared" si="2"/>
        <v>0</v>
      </c>
    </row>
    <row r="65" spans="1:7" x14ac:dyDescent="0.25">
      <c r="A65" s="6" t="s">
        <v>123</v>
      </c>
      <c r="B65" s="6" t="s">
        <v>123</v>
      </c>
      <c r="C65" s="7" t="s">
        <v>250</v>
      </c>
      <c r="D65" s="8" t="s">
        <v>64</v>
      </c>
      <c r="E65" s="12">
        <v>1</v>
      </c>
      <c r="F65" s="43"/>
      <c r="G65" s="34">
        <f t="shared" si="2"/>
        <v>0</v>
      </c>
    </row>
    <row r="66" spans="1:7" x14ac:dyDescent="0.25">
      <c r="A66" s="6" t="s">
        <v>124</v>
      </c>
      <c r="B66" s="6" t="s">
        <v>124</v>
      </c>
      <c r="C66" s="7" t="s">
        <v>251</v>
      </c>
      <c r="D66" s="8" t="s">
        <v>64</v>
      </c>
      <c r="E66" s="12">
        <v>1</v>
      </c>
      <c r="F66" s="43"/>
      <c r="G66" s="34">
        <f t="shared" si="2"/>
        <v>0</v>
      </c>
    </row>
    <row r="67" spans="1:7" x14ac:dyDescent="0.25">
      <c r="A67" s="6" t="s">
        <v>125</v>
      </c>
      <c r="B67" s="6" t="s">
        <v>125</v>
      </c>
      <c r="C67" s="7" t="s">
        <v>252</v>
      </c>
      <c r="D67" s="8" t="s">
        <v>64</v>
      </c>
      <c r="E67" s="12">
        <v>1</v>
      </c>
      <c r="F67" s="43"/>
      <c r="G67" s="34">
        <f t="shared" si="2"/>
        <v>0</v>
      </c>
    </row>
    <row r="68" spans="1:7" x14ac:dyDescent="0.25">
      <c r="A68" s="6" t="s">
        <v>127</v>
      </c>
      <c r="B68" s="6" t="s">
        <v>127</v>
      </c>
      <c r="C68" s="7" t="s">
        <v>253</v>
      </c>
      <c r="D68" s="8" t="s">
        <v>64</v>
      </c>
      <c r="E68" s="12">
        <v>1</v>
      </c>
      <c r="F68" s="43"/>
      <c r="G68" s="34">
        <f t="shared" si="2"/>
        <v>0</v>
      </c>
    </row>
    <row r="69" spans="1:7" x14ac:dyDescent="0.25">
      <c r="A69" s="6" t="s">
        <v>129</v>
      </c>
      <c r="B69" s="6" t="s">
        <v>129</v>
      </c>
      <c r="C69" s="7" t="s">
        <v>254</v>
      </c>
      <c r="D69" s="8" t="s">
        <v>64</v>
      </c>
      <c r="E69" s="12">
        <v>4</v>
      </c>
      <c r="F69" s="43"/>
      <c r="G69" s="34">
        <f t="shared" si="2"/>
        <v>0</v>
      </c>
    </row>
    <row r="70" spans="1:7" x14ac:dyDescent="0.25">
      <c r="A70" s="6" t="s">
        <v>131</v>
      </c>
      <c r="B70" s="6" t="s">
        <v>131</v>
      </c>
      <c r="C70" s="7" t="s">
        <v>255</v>
      </c>
      <c r="D70" s="8" t="s">
        <v>64</v>
      </c>
      <c r="E70" s="12">
        <v>1</v>
      </c>
      <c r="F70" s="43"/>
      <c r="G70" s="34">
        <f t="shared" si="2"/>
        <v>0</v>
      </c>
    </row>
    <row r="71" spans="1:7" x14ac:dyDescent="0.25">
      <c r="A71" s="6" t="s">
        <v>132</v>
      </c>
      <c r="B71" s="6" t="s">
        <v>132</v>
      </c>
      <c r="C71" s="7" t="s">
        <v>256</v>
      </c>
      <c r="D71" s="8" t="s">
        <v>64</v>
      </c>
      <c r="E71" s="12">
        <v>1</v>
      </c>
      <c r="F71" s="43"/>
      <c r="G71" s="34">
        <f t="shared" si="2"/>
        <v>0</v>
      </c>
    </row>
    <row r="72" spans="1:7" x14ac:dyDescent="0.25">
      <c r="A72" s="6" t="s">
        <v>135</v>
      </c>
      <c r="B72" s="6" t="s">
        <v>135</v>
      </c>
      <c r="C72" s="7" t="s">
        <v>257</v>
      </c>
      <c r="D72" s="8" t="s">
        <v>64</v>
      </c>
      <c r="E72" s="12">
        <v>1</v>
      </c>
      <c r="F72" s="43"/>
      <c r="G72" s="34">
        <f t="shared" si="2"/>
        <v>0</v>
      </c>
    </row>
    <row r="73" spans="1:7" x14ac:dyDescent="0.25">
      <c r="A73" s="6" t="s">
        <v>138</v>
      </c>
      <c r="B73" s="6" t="s">
        <v>138</v>
      </c>
      <c r="C73" s="7" t="s">
        <v>258</v>
      </c>
      <c r="D73" s="8" t="s">
        <v>64</v>
      </c>
      <c r="E73" s="12">
        <v>1</v>
      </c>
      <c r="F73" s="43"/>
      <c r="G73" s="34">
        <f t="shared" si="2"/>
        <v>0</v>
      </c>
    </row>
    <row r="74" spans="1:7" x14ac:dyDescent="0.25">
      <c r="A74" s="6" t="s">
        <v>139</v>
      </c>
      <c r="B74" s="6" t="s">
        <v>139</v>
      </c>
      <c r="C74" s="7" t="s">
        <v>259</v>
      </c>
      <c r="D74" s="8" t="s">
        <v>64</v>
      </c>
      <c r="E74" s="12">
        <v>1</v>
      </c>
      <c r="F74" s="43"/>
      <c r="G74" s="34">
        <f t="shared" si="2"/>
        <v>0</v>
      </c>
    </row>
    <row r="75" spans="1:7" x14ac:dyDescent="0.25">
      <c r="A75" s="6" t="s">
        <v>141</v>
      </c>
      <c r="B75" s="6" t="s">
        <v>141</v>
      </c>
      <c r="C75" s="7" t="s">
        <v>260</v>
      </c>
      <c r="D75" s="8" t="s">
        <v>64</v>
      </c>
      <c r="E75" s="12">
        <v>1</v>
      </c>
      <c r="F75" s="43"/>
      <c r="G75" s="34">
        <f t="shared" si="2"/>
        <v>0</v>
      </c>
    </row>
    <row r="76" spans="1:7" x14ac:dyDescent="0.25">
      <c r="A76" s="6" t="s">
        <v>142</v>
      </c>
      <c r="B76" s="6" t="s">
        <v>142</v>
      </c>
      <c r="C76" s="7" t="s">
        <v>261</v>
      </c>
      <c r="D76" s="8" t="s">
        <v>64</v>
      </c>
      <c r="E76" s="12">
        <v>1</v>
      </c>
      <c r="F76" s="43"/>
      <c r="G76" s="34">
        <f t="shared" si="2"/>
        <v>0</v>
      </c>
    </row>
    <row r="77" spans="1:7" x14ac:dyDescent="0.25">
      <c r="A77" s="6" t="s">
        <v>143</v>
      </c>
      <c r="B77" s="6" t="s">
        <v>143</v>
      </c>
      <c r="C77" s="7" t="s">
        <v>262</v>
      </c>
      <c r="D77" s="8" t="s">
        <v>64</v>
      </c>
      <c r="E77" s="12">
        <v>1</v>
      </c>
      <c r="F77" s="43"/>
      <c r="G77" s="34">
        <f t="shared" si="2"/>
        <v>0</v>
      </c>
    </row>
    <row r="78" spans="1:7" x14ac:dyDescent="0.25">
      <c r="A78" s="6" t="s">
        <v>144</v>
      </c>
      <c r="B78" s="6" t="s">
        <v>144</v>
      </c>
      <c r="C78" s="7" t="s">
        <v>263</v>
      </c>
      <c r="D78" s="8" t="s">
        <v>64</v>
      </c>
      <c r="E78" s="12">
        <v>1</v>
      </c>
      <c r="F78" s="43"/>
      <c r="G78" s="34">
        <f t="shared" si="2"/>
        <v>0</v>
      </c>
    </row>
    <row r="79" spans="1:7" x14ac:dyDescent="0.25">
      <c r="A79" s="6" t="s">
        <v>145</v>
      </c>
      <c r="B79" s="6" t="s">
        <v>145</v>
      </c>
      <c r="C79" s="7" t="s">
        <v>264</v>
      </c>
      <c r="D79" s="8" t="s">
        <v>64</v>
      </c>
      <c r="E79" s="12">
        <v>1</v>
      </c>
      <c r="F79" s="43"/>
      <c r="G79" s="34">
        <f t="shared" si="2"/>
        <v>0</v>
      </c>
    </row>
    <row r="80" spans="1:7" x14ac:dyDescent="0.25">
      <c r="A80" s="6" t="s">
        <v>146</v>
      </c>
      <c r="B80" s="6" t="s">
        <v>146</v>
      </c>
      <c r="C80" s="7" t="s">
        <v>265</v>
      </c>
      <c r="D80" s="8" t="s">
        <v>64</v>
      </c>
      <c r="E80" s="12">
        <v>1</v>
      </c>
      <c r="F80" s="43"/>
      <c r="G80" s="34">
        <f t="shared" si="2"/>
        <v>0</v>
      </c>
    </row>
    <row r="81" spans="1:7" x14ac:dyDescent="0.25">
      <c r="A81" s="6" t="s">
        <v>147</v>
      </c>
      <c r="B81" s="6" t="s">
        <v>147</v>
      </c>
      <c r="C81" s="7" t="s">
        <v>266</v>
      </c>
      <c r="D81" s="8" t="s">
        <v>64</v>
      </c>
      <c r="E81" s="12">
        <v>1</v>
      </c>
      <c r="F81" s="43"/>
      <c r="G81" s="34">
        <f t="shared" si="2"/>
        <v>0</v>
      </c>
    </row>
    <row r="82" spans="1:7" x14ac:dyDescent="0.25">
      <c r="A82" s="6" t="s">
        <v>148</v>
      </c>
      <c r="B82" s="6" t="s">
        <v>148</v>
      </c>
      <c r="C82" s="7" t="s">
        <v>267</v>
      </c>
      <c r="D82" s="8" t="s">
        <v>64</v>
      </c>
      <c r="E82" s="12">
        <v>7</v>
      </c>
      <c r="F82" s="43"/>
      <c r="G82" s="34">
        <f t="shared" si="2"/>
        <v>0</v>
      </c>
    </row>
    <row r="83" spans="1:7" x14ac:dyDescent="0.25">
      <c r="A83" s="6" t="s">
        <v>149</v>
      </c>
      <c r="B83" s="6" t="s">
        <v>149</v>
      </c>
      <c r="C83" s="7" t="s">
        <v>268</v>
      </c>
      <c r="D83" s="8" t="s">
        <v>64</v>
      </c>
      <c r="E83" s="12">
        <v>1</v>
      </c>
      <c r="F83" s="43"/>
      <c r="G83" s="34">
        <f t="shared" si="2"/>
        <v>0</v>
      </c>
    </row>
    <row r="84" spans="1:7" x14ac:dyDescent="0.25">
      <c r="A84" s="6" t="s">
        <v>151</v>
      </c>
      <c r="B84" s="6" t="s">
        <v>151</v>
      </c>
      <c r="C84" s="7" t="s">
        <v>269</v>
      </c>
      <c r="D84" s="8" t="s">
        <v>64</v>
      </c>
      <c r="E84" s="12">
        <v>5</v>
      </c>
      <c r="F84" s="43"/>
      <c r="G84" s="34">
        <f t="shared" si="2"/>
        <v>0</v>
      </c>
    </row>
    <row r="85" spans="1:7" x14ac:dyDescent="0.25">
      <c r="A85" s="6" t="s">
        <v>154</v>
      </c>
      <c r="B85" s="6" t="s">
        <v>154</v>
      </c>
      <c r="C85" s="7" t="s">
        <v>270</v>
      </c>
      <c r="D85" s="8" t="s">
        <v>64</v>
      </c>
      <c r="E85" s="12">
        <v>1</v>
      </c>
      <c r="F85" s="43"/>
      <c r="G85" s="34">
        <f t="shared" si="2"/>
        <v>0</v>
      </c>
    </row>
    <row r="86" spans="1:7" x14ac:dyDescent="0.25">
      <c r="A86" s="6" t="s">
        <v>156</v>
      </c>
      <c r="B86" s="6" t="s">
        <v>156</v>
      </c>
      <c r="C86" s="7" t="s">
        <v>271</v>
      </c>
      <c r="D86" s="8" t="s">
        <v>64</v>
      </c>
      <c r="E86" s="12">
        <v>1</v>
      </c>
      <c r="F86" s="43"/>
      <c r="G86" s="34">
        <f t="shared" si="2"/>
        <v>0</v>
      </c>
    </row>
    <row r="87" spans="1:7" x14ac:dyDescent="0.25">
      <c r="A87" s="6" t="s">
        <v>159</v>
      </c>
      <c r="B87" s="6" t="s">
        <v>159</v>
      </c>
      <c r="C87" s="7" t="s">
        <v>272</v>
      </c>
      <c r="D87" s="8" t="s">
        <v>64</v>
      </c>
      <c r="E87" s="12">
        <v>1</v>
      </c>
      <c r="F87" s="43"/>
      <c r="G87" s="34">
        <f t="shared" si="2"/>
        <v>0</v>
      </c>
    </row>
    <row r="88" spans="1:7" x14ac:dyDescent="0.25">
      <c r="A88" s="6" t="s">
        <v>161</v>
      </c>
      <c r="B88" s="6" t="s">
        <v>161</v>
      </c>
      <c r="C88" s="7" t="s">
        <v>273</v>
      </c>
      <c r="D88" s="8" t="s">
        <v>64</v>
      </c>
      <c r="E88" s="12">
        <v>1</v>
      </c>
      <c r="F88" s="43"/>
      <c r="G88" s="34">
        <f t="shared" si="2"/>
        <v>0</v>
      </c>
    </row>
    <row r="89" spans="1:7" x14ac:dyDescent="0.25">
      <c r="A89" s="6" t="s">
        <v>162</v>
      </c>
      <c r="B89" s="6" t="s">
        <v>162</v>
      </c>
      <c r="C89" s="7" t="s">
        <v>274</v>
      </c>
      <c r="D89" s="8" t="s">
        <v>64</v>
      </c>
      <c r="E89" s="12">
        <v>1</v>
      </c>
      <c r="F89" s="43"/>
      <c r="G89" s="34">
        <f t="shared" si="2"/>
        <v>0</v>
      </c>
    </row>
    <row r="90" spans="1:7" x14ac:dyDescent="0.25">
      <c r="A90" s="6" t="s">
        <v>163</v>
      </c>
      <c r="B90" s="6" t="s">
        <v>163</v>
      </c>
      <c r="C90" s="7" t="s">
        <v>275</v>
      </c>
      <c r="D90" s="8" t="s">
        <v>64</v>
      </c>
      <c r="E90" s="12">
        <v>1</v>
      </c>
      <c r="F90" s="43"/>
      <c r="G90" s="34">
        <f t="shared" si="2"/>
        <v>0</v>
      </c>
    </row>
    <row r="91" spans="1:7" x14ac:dyDescent="0.25">
      <c r="A91" s="6" t="s">
        <v>166</v>
      </c>
      <c r="B91" s="6" t="s">
        <v>166</v>
      </c>
      <c r="C91" s="7" t="s">
        <v>276</v>
      </c>
      <c r="D91" s="8" t="s">
        <v>64</v>
      </c>
      <c r="E91" s="12">
        <v>1</v>
      </c>
      <c r="F91" s="43"/>
      <c r="G91" s="34">
        <f t="shared" si="2"/>
        <v>0</v>
      </c>
    </row>
    <row r="92" spans="1:7" x14ac:dyDescent="0.25">
      <c r="A92" s="6" t="s">
        <v>167</v>
      </c>
      <c r="B92" s="6" t="s">
        <v>167</v>
      </c>
      <c r="C92" s="7" t="s">
        <v>237</v>
      </c>
      <c r="D92" s="8" t="s">
        <v>64</v>
      </c>
      <c r="E92" s="12">
        <v>140</v>
      </c>
      <c r="F92" s="43"/>
      <c r="G92" s="34">
        <f t="shared" si="2"/>
        <v>0</v>
      </c>
    </row>
    <row r="93" spans="1:7" ht="22.5" x14ac:dyDescent="0.25">
      <c r="A93" s="6" t="s">
        <v>168</v>
      </c>
      <c r="B93" s="6" t="s">
        <v>168</v>
      </c>
      <c r="C93" s="7" t="s">
        <v>277</v>
      </c>
      <c r="D93" s="8" t="s">
        <v>34</v>
      </c>
      <c r="E93" s="15">
        <v>5.6000000000000001E-2</v>
      </c>
      <c r="F93" s="43"/>
      <c r="G93" s="34">
        <f t="shared" si="2"/>
        <v>0</v>
      </c>
    </row>
    <row r="94" spans="1:7" ht="22.5" x14ac:dyDescent="0.25">
      <c r="A94" s="6" t="s">
        <v>170</v>
      </c>
      <c r="B94" s="6" t="s">
        <v>170</v>
      </c>
      <c r="C94" s="7" t="s">
        <v>278</v>
      </c>
      <c r="D94" s="8" t="s">
        <v>279</v>
      </c>
      <c r="E94" s="13">
        <v>0.63</v>
      </c>
      <c r="F94" s="43"/>
      <c r="G94" s="34">
        <f t="shared" si="2"/>
        <v>0</v>
      </c>
    </row>
    <row r="95" spans="1:7" ht="22.5" x14ac:dyDescent="0.25">
      <c r="A95" s="6" t="s">
        <v>171</v>
      </c>
      <c r="B95" s="6" t="s">
        <v>171</v>
      </c>
      <c r="C95" s="7" t="s">
        <v>280</v>
      </c>
      <c r="D95" s="8" t="s">
        <v>14</v>
      </c>
      <c r="E95" s="10">
        <v>-0.78120000000000001</v>
      </c>
      <c r="F95" s="43"/>
      <c r="G95" s="34">
        <f t="shared" si="2"/>
        <v>0</v>
      </c>
    </row>
    <row r="96" spans="1:7" x14ac:dyDescent="0.25">
      <c r="A96" s="6" t="s">
        <v>173</v>
      </c>
      <c r="B96" s="6" t="s">
        <v>173</v>
      </c>
      <c r="C96" s="7" t="s">
        <v>281</v>
      </c>
      <c r="D96" s="8" t="s">
        <v>64</v>
      </c>
      <c r="E96" s="12">
        <v>1</v>
      </c>
      <c r="F96" s="43"/>
      <c r="G96" s="34">
        <f t="shared" ref="G96:G128" si="3">E96*F96</f>
        <v>0</v>
      </c>
    </row>
    <row r="97" spans="1:7" x14ac:dyDescent="0.25">
      <c r="A97" s="63" t="s">
        <v>222</v>
      </c>
      <c r="B97" s="63"/>
      <c r="C97" s="63"/>
      <c r="D97" s="63"/>
      <c r="E97" s="63"/>
      <c r="F97" s="63"/>
      <c r="G97" s="35">
        <f>SUM(G98:G116)</f>
        <v>0</v>
      </c>
    </row>
    <row r="98" spans="1:7" ht="22.5" x14ac:dyDescent="0.25">
      <c r="A98" s="6" t="s">
        <v>175</v>
      </c>
      <c r="B98" s="6" t="s">
        <v>175</v>
      </c>
      <c r="C98" s="7" t="s">
        <v>92</v>
      </c>
      <c r="D98" s="8" t="s">
        <v>88</v>
      </c>
      <c r="E98" s="10">
        <v>0.75339999999999996</v>
      </c>
      <c r="F98" s="43"/>
      <c r="G98" s="34">
        <f t="shared" si="3"/>
        <v>0</v>
      </c>
    </row>
    <row r="99" spans="1:7" x14ac:dyDescent="0.25">
      <c r="A99" s="6" t="s">
        <v>176</v>
      </c>
      <c r="B99" s="6" t="s">
        <v>176</v>
      </c>
      <c r="C99" s="7" t="s">
        <v>282</v>
      </c>
      <c r="D99" s="8" t="s">
        <v>64</v>
      </c>
      <c r="E99" s="12">
        <v>11</v>
      </c>
      <c r="F99" s="43"/>
      <c r="G99" s="34">
        <f t="shared" si="3"/>
        <v>0</v>
      </c>
    </row>
    <row r="100" spans="1:7" x14ac:dyDescent="0.25">
      <c r="A100" s="6" t="s">
        <v>177</v>
      </c>
      <c r="B100" s="6" t="s">
        <v>177</v>
      </c>
      <c r="C100" s="7" t="s">
        <v>283</v>
      </c>
      <c r="D100" s="8" t="s">
        <v>64</v>
      </c>
      <c r="E100" s="12">
        <v>10</v>
      </c>
      <c r="F100" s="43"/>
      <c r="G100" s="34">
        <f t="shared" si="3"/>
        <v>0</v>
      </c>
    </row>
    <row r="101" spans="1:7" x14ac:dyDescent="0.25">
      <c r="A101" s="6" t="s">
        <v>178</v>
      </c>
      <c r="B101" s="6" t="s">
        <v>178</v>
      </c>
      <c r="C101" s="7" t="s">
        <v>227</v>
      </c>
      <c r="D101" s="8" t="s">
        <v>64</v>
      </c>
      <c r="E101" s="12">
        <v>21</v>
      </c>
      <c r="F101" s="43"/>
      <c r="G101" s="34">
        <f t="shared" si="3"/>
        <v>0</v>
      </c>
    </row>
    <row r="102" spans="1:7" x14ac:dyDescent="0.25">
      <c r="A102" s="6" t="s">
        <v>180</v>
      </c>
      <c r="B102" s="6" t="s">
        <v>180</v>
      </c>
      <c r="C102" s="7" t="s">
        <v>284</v>
      </c>
      <c r="D102" s="8" t="s">
        <v>64</v>
      </c>
      <c r="E102" s="12">
        <v>1</v>
      </c>
      <c r="F102" s="43"/>
      <c r="G102" s="34">
        <f t="shared" si="3"/>
        <v>0</v>
      </c>
    </row>
    <row r="103" spans="1:7" x14ac:dyDescent="0.25">
      <c r="A103" s="6" t="s">
        <v>181</v>
      </c>
      <c r="B103" s="6" t="s">
        <v>181</v>
      </c>
      <c r="C103" s="7" t="s">
        <v>285</v>
      </c>
      <c r="D103" s="8" t="s">
        <v>64</v>
      </c>
      <c r="E103" s="12">
        <v>6</v>
      </c>
      <c r="F103" s="43"/>
      <c r="G103" s="34">
        <f t="shared" si="3"/>
        <v>0</v>
      </c>
    </row>
    <row r="104" spans="1:7" x14ac:dyDescent="0.25">
      <c r="A104" s="6" t="s">
        <v>182</v>
      </c>
      <c r="B104" s="6" t="s">
        <v>182</v>
      </c>
      <c r="C104" s="7" t="s">
        <v>286</v>
      </c>
      <c r="D104" s="8" t="s">
        <v>64</v>
      </c>
      <c r="E104" s="12">
        <v>13</v>
      </c>
      <c r="F104" s="43"/>
      <c r="G104" s="34">
        <f t="shared" si="3"/>
        <v>0</v>
      </c>
    </row>
    <row r="105" spans="1:7" x14ac:dyDescent="0.25">
      <c r="A105" s="6" t="s">
        <v>183</v>
      </c>
      <c r="B105" s="6" t="s">
        <v>183</v>
      </c>
      <c r="C105" s="7" t="s">
        <v>287</v>
      </c>
      <c r="D105" s="8" t="s">
        <v>64</v>
      </c>
      <c r="E105" s="12">
        <v>2</v>
      </c>
      <c r="F105" s="43"/>
      <c r="G105" s="34">
        <f t="shared" si="3"/>
        <v>0</v>
      </c>
    </row>
    <row r="106" spans="1:7" x14ac:dyDescent="0.25">
      <c r="A106" s="6" t="s">
        <v>288</v>
      </c>
      <c r="B106" s="6" t="s">
        <v>288</v>
      </c>
      <c r="C106" s="7" t="s">
        <v>289</v>
      </c>
      <c r="D106" s="8" t="s">
        <v>64</v>
      </c>
      <c r="E106" s="12">
        <v>1</v>
      </c>
      <c r="F106" s="43"/>
      <c r="G106" s="34">
        <f t="shared" si="3"/>
        <v>0</v>
      </c>
    </row>
    <row r="107" spans="1:7" x14ac:dyDescent="0.25">
      <c r="A107" s="6" t="s">
        <v>290</v>
      </c>
      <c r="B107" s="6" t="s">
        <v>290</v>
      </c>
      <c r="C107" s="7" t="s">
        <v>291</v>
      </c>
      <c r="D107" s="8" t="s">
        <v>64</v>
      </c>
      <c r="E107" s="12">
        <v>9</v>
      </c>
      <c r="F107" s="43"/>
      <c r="G107" s="34">
        <f t="shared" si="3"/>
        <v>0</v>
      </c>
    </row>
    <row r="108" spans="1:7" x14ac:dyDescent="0.25">
      <c r="A108" s="6" t="s">
        <v>292</v>
      </c>
      <c r="B108" s="6" t="s">
        <v>292</v>
      </c>
      <c r="C108" s="7" t="s">
        <v>293</v>
      </c>
      <c r="D108" s="8" t="s">
        <v>64</v>
      </c>
      <c r="E108" s="12">
        <v>8</v>
      </c>
      <c r="F108" s="43"/>
      <c r="G108" s="34">
        <f t="shared" si="3"/>
        <v>0</v>
      </c>
    </row>
    <row r="109" spans="1:7" x14ac:dyDescent="0.25">
      <c r="A109" s="6" t="s">
        <v>294</v>
      </c>
      <c r="B109" s="6" t="s">
        <v>294</v>
      </c>
      <c r="C109" s="7" t="s">
        <v>295</v>
      </c>
      <c r="D109" s="8" t="s">
        <v>64</v>
      </c>
      <c r="E109" s="12">
        <v>8</v>
      </c>
      <c r="F109" s="43"/>
      <c r="G109" s="34">
        <f t="shared" si="3"/>
        <v>0</v>
      </c>
    </row>
    <row r="110" spans="1:7" x14ac:dyDescent="0.25">
      <c r="A110" s="6" t="s">
        <v>296</v>
      </c>
      <c r="B110" s="6" t="s">
        <v>296</v>
      </c>
      <c r="C110" s="7" t="s">
        <v>251</v>
      </c>
      <c r="D110" s="8" t="s">
        <v>64</v>
      </c>
      <c r="E110" s="12">
        <v>4</v>
      </c>
      <c r="F110" s="43"/>
      <c r="G110" s="34">
        <f t="shared" si="3"/>
        <v>0</v>
      </c>
    </row>
    <row r="111" spans="1:7" x14ac:dyDescent="0.25">
      <c r="A111" s="6" t="s">
        <v>297</v>
      </c>
      <c r="B111" s="6" t="s">
        <v>297</v>
      </c>
      <c r="C111" s="7" t="s">
        <v>298</v>
      </c>
      <c r="D111" s="8" t="s">
        <v>64</v>
      </c>
      <c r="E111" s="12">
        <v>5</v>
      </c>
      <c r="F111" s="43"/>
      <c r="G111" s="34">
        <f t="shared" si="3"/>
        <v>0</v>
      </c>
    </row>
    <row r="112" spans="1:7" x14ac:dyDescent="0.25">
      <c r="A112" s="6" t="s">
        <v>299</v>
      </c>
      <c r="B112" s="6" t="s">
        <v>299</v>
      </c>
      <c r="C112" s="7" t="s">
        <v>237</v>
      </c>
      <c r="D112" s="8" t="s">
        <v>64</v>
      </c>
      <c r="E112" s="12">
        <v>178</v>
      </c>
      <c r="F112" s="43"/>
      <c r="G112" s="34">
        <f t="shared" si="3"/>
        <v>0</v>
      </c>
    </row>
    <row r="113" spans="1:7" ht="22.5" x14ac:dyDescent="0.25">
      <c r="A113" s="6" t="s">
        <v>300</v>
      </c>
      <c r="B113" s="6" t="s">
        <v>300</v>
      </c>
      <c r="C113" s="7" t="s">
        <v>277</v>
      </c>
      <c r="D113" s="8" t="s">
        <v>34</v>
      </c>
      <c r="E113" s="10">
        <v>9.0300000000000005E-2</v>
      </c>
      <c r="F113" s="43"/>
      <c r="G113" s="34">
        <f t="shared" si="3"/>
        <v>0</v>
      </c>
    </row>
    <row r="114" spans="1:7" ht="22.5" x14ac:dyDescent="0.25">
      <c r="A114" s="6" t="s">
        <v>301</v>
      </c>
      <c r="B114" s="6" t="s">
        <v>301</v>
      </c>
      <c r="C114" s="7" t="s">
        <v>278</v>
      </c>
      <c r="D114" s="8" t="s">
        <v>279</v>
      </c>
      <c r="E114" s="13">
        <v>0.64</v>
      </c>
      <c r="F114" s="43"/>
      <c r="G114" s="34">
        <f t="shared" si="3"/>
        <v>0</v>
      </c>
    </row>
    <row r="115" spans="1:7" ht="22.5" x14ac:dyDescent="0.25">
      <c r="A115" s="6" t="s">
        <v>302</v>
      </c>
      <c r="B115" s="6" t="s">
        <v>302</v>
      </c>
      <c r="C115" s="7" t="s">
        <v>280</v>
      </c>
      <c r="D115" s="8" t="s">
        <v>14</v>
      </c>
      <c r="E115" s="10">
        <v>-0.79359999999999997</v>
      </c>
      <c r="F115" s="43"/>
      <c r="G115" s="34">
        <f t="shared" si="3"/>
        <v>0</v>
      </c>
    </row>
    <row r="116" spans="1:7" x14ac:dyDescent="0.25">
      <c r="A116" s="6" t="s">
        <v>303</v>
      </c>
      <c r="B116" s="6" t="s">
        <v>303</v>
      </c>
      <c r="C116" s="7" t="s">
        <v>281</v>
      </c>
      <c r="D116" s="8" t="s">
        <v>64</v>
      </c>
      <c r="E116" s="12">
        <v>1</v>
      </c>
      <c r="F116" s="43"/>
      <c r="G116" s="34">
        <f t="shared" si="3"/>
        <v>0</v>
      </c>
    </row>
    <row r="117" spans="1:7" x14ac:dyDescent="0.25">
      <c r="A117" s="63" t="s">
        <v>304</v>
      </c>
      <c r="B117" s="63"/>
      <c r="C117" s="63"/>
      <c r="D117" s="63"/>
      <c r="E117" s="63"/>
      <c r="F117" s="63"/>
      <c r="G117" s="35">
        <f>SUM(G118:G120)</f>
        <v>0</v>
      </c>
    </row>
    <row r="118" spans="1:7" ht="22.5" x14ac:dyDescent="0.25">
      <c r="A118" s="6" t="s">
        <v>305</v>
      </c>
      <c r="B118" s="6" t="s">
        <v>305</v>
      </c>
      <c r="C118" s="7" t="s">
        <v>306</v>
      </c>
      <c r="D118" s="8" t="s">
        <v>88</v>
      </c>
      <c r="E118" s="10">
        <v>1.0293000000000001</v>
      </c>
      <c r="F118" s="43"/>
      <c r="G118" s="34">
        <f t="shared" si="3"/>
        <v>0</v>
      </c>
    </row>
    <row r="119" spans="1:7" ht="22.5" x14ac:dyDescent="0.25">
      <c r="A119" s="6" t="s">
        <v>307</v>
      </c>
      <c r="B119" s="6" t="s">
        <v>307</v>
      </c>
      <c r="C119" s="7" t="s">
        <v>89</v>
      </c>
      <c r="D119" s="8" t="s">
        <v>34</v>
      </c>
      <c r="E119" s="10">
        <v>1.0293000000000001</v>
      </c>
      <c r="F119" s="43"/>
      <c r="G119" s="34">
        <f t="shared" si="3"/>
        <v>0</v>
      </c>
    </row>
    <row r="120" spans="1:7" x14ac:dyDescent="0.25">
      <c r="A120" s="6" t="s">
        <v>308</v>
      </c>
      <c r="B120" s="6" t="s">
        <v>308</v>
      </c>
      <c r="C120" s="7" t="s">
        <v>281</v>
      </c>
      <c r="D120" s="8" t="s">
        <v>64</v>
      </c>
      <c r="E120" s="12">
        <v>1</v>
      </c>
      <c r="F120" s="43"/>
      <c r="G120" s="34">
        <f t="shared" si="3"/>
        <v>0</v>
      </c>
    </row>
    <row r="121" spans="1:7" x14ac:dyDescent="0.25">
      <c r="A121" s="63" t="s">
        <v>309</v>
      </c>
      <c r="B121" s="63"/>
      <c r="C121" s="63"/>
      <c r="D121" s="63"/>
      <c r="E121" s="63"/>
      <c r="F121" s="63"/>
      <c r="G121" s="35">
        <f>G122+G123</f>
        <v>0</v>
      </c>
    </row>
    <row r="122" spans="1:7" ht="22.5" x14ac:dyDescent="0.25">
      <c r="A122" s="6" t="s">
        <v>310</v>
      </c>
      <c r="B122" s="6" t="s">
        <v>310</v>
      </c>
      <c r="C122" s="7" t="s">
        <v>92</v>
      </c>
      <c r="D122" s="8" t="s">
        <v>88</v>
      </c>
      <c r="E122" s="10">
        <v>3.8815</v>
      </c>
      <c r="F122" s="43"/>
      <c r="G122" s="34">
        <f t="shared" si="3"/>
        <v>0</v>
      </c>
    </row>
    <row r="123" spans="1:7" ht="22.5" x14ac:dyDescent="0.25">
      <c r="A123" s="6" t="s">
        <v>311</v>
      </c>
      <c r="B123" s="6" t="s">
        <v>311</v>
      </c>
      <c r="C123" s="7" t="s">
        <v>89</v>
      </c>
      <c r="D123" s="8" t="s">
        <v>34</v>
      </c>
      <c r="E123" s="10">
        <v>3.8815</v>
      </c>
      <c r="F123" s="43"/>
      <c r="G123" s="34">
        <f t="shared" si="3"/>
        <v>0</v>
      </c>
    </row>
    <row r="124" spans="1:7" x14ac:dyDescent="0.25">
      <c r="A124" s="60" t="s">
        <v>312</v>
      </c>
      <c r="B124" s="61"/>
      <c r="C124" s="61"/>
      <c r="D124" s="61"/>
      <c r="E124" s="61"/>
      <c r="F124" s="61"/>
      <c r="G124" s="38">
        <f>SUM(G125:G128)</f>
        <v>0</v>
      </c>
    </row>
    <row r="125" spans="1:7" ht="33.75" x14ac:dyDescent="0.25">
      <c r="A125" s="6" t="s">
        <v>313</v>
      </c>
      <c r="B125" s="6" t="s">
        <v>313</v>
      </c>
      <c r="C125" s="7" t="s">
        <v>29</v>
      </c>
      <c r="D125" s="8" t="s">
        <v>30</v>
      </c>
      <c r="E125" s="9">
        <v>1199.7</v>
      </c>
      <c r="F125" s="43"/>
      <c r="G125" s="34">
        <f t="shared" si="3"/>
        <v>0</v>
      </c>
    </row>
    <row r="126" spans="1:7" ht="45" x14ac:dyDescent="0.25">
      <c r="A126" s="6" t="s">
        <v>314</v>
      </c>
      <c r="B126" s="6" t="s">
        <v>314</v>
      </c>
      <c r="C126" s="7" t="s">
        <v>45</v>
      </c>
      <c r="D126" s="8" t="s">
        <v>46</v>
      </c>
      <c r="E126" s="9">
        <v>1199.7</v>
      </c>
      <c r="F126" s="43"/>
      <c r="G126" s="34">
        <f t="shared" si="3"/>
        <v>0</v>
      </c>
    </row>
    <row r="127" spans="1:7" ht="45" x14ac:dyDescent="0.25">
      <c r="A127" s="6" t="s">
        <v>315</v>
      </c>
      <c r="B127" s="6" t="s">
        <v>315</v>
      </c>
      <c r="C127" s="7" t="s">
        <v>316</v>
      </c>
      <c r="D127" s="8" t="s">
        <v>49</v>
      </c>
      <c r="E127" s="15">
        <v>11.997</v>
      </c>
      <c r="F127" s="43"/>
      <c r="G127" s="34">
        <f t="shared" si="3"/>
        <v>0</v>
      </c>
    </row>
    <row r="128" spans="1:7" ht="45" x14ac:dyDescent="0.25">
      <c r="A128" s="6" t="s">
        <v>317</v>
      </c>
      <c r="B128" s="6" t="s">
        <v>317</v>
      </c>
      <c r="C128" s="7" t="s">
        <v>51</v>
      </c>
      <c r="D128" s="8" t="s">
        <v>49</v>
      </c>
      <c r="E128" s="15">
        <v>11.997</v>
      </c>
      <c r="F128" s="43"/>
      <c r="G128" s="34">
        <f t="shared" si="3"/>
        <v>0</v>
      </c>
    </row>
    <row r="129" spans="1:7" x14ac:dyDescent="0.25">
      <c r="A129" s="26"/>
      <c r="B129" s="20"/>
      <c r="C129" s="21"/>
      <c r="D129" s="22"/>
      <c r="E129" s="29"/>
      <c r="F129" s="21"/>
    </row>
    <row r="130" spans="1:7" x14ac:dyDescent="0.25">
      <c r="A130" s="26"/>
      <c r="B130" s="20"/>
      <c r="C130" s="21"/>
      <c r="D130" s="22"/>
      <c r="E130" s="29"/>
      <c r="F130" s="21"/>
    </row>
    <row r="131" spans="1:7" x14ac:dyDescent="0.25">
      <c r="A131" s="24" t="s">
        <v>343</v>
      </c>
    </row>
    <row r="132" spans="1:7" ht="22.5" customHeight="1" x14ac:dyDescent="0.25">
      <c r="A132" s="1" t="s">
        <v>0</v>
      </c>
      <c r="B132" s="2" t="s">
        <v>1</v>
      </c>
      <c r="C132" s="2" t="s">
        <v>2</v>
      </c>
      <c r="D132" s="2" t="s">
        <v>3</v>
      </c>
      <c r="E132" s="2" t="s">
        <v>4</v>
      </c>
      <c r="F132" s="32" t="s">
        <v>345</v>
      </c>
      <c r="G132" s="32" t="s">
        <v>336</v>
      </c>
    </row>
    <row r="133" spans="1:7" x14ac:dyDescent="0.25">
      <c r="A133" s="3">
        <v>1</v>
      </c>
      <c r="B133" s="4">
        <v>2</v>
      </c>
      <c r="C133" s="4">
        <v>3</v>
      </c>
      <c r="D133" s="4">
        <v>4</v>
      </c>
      <c r="E133" s="4">
        <v>5</v>
      </c>
      <c r="F133" s="4">
        <v>6</v>
      </c>
      <c r="G133" s="4">
        <v>7</v>
      </c>
    </row>
    <row r="134" spans="1:7" x14ac:dyDescent="0.25">
      <c r="A134" s="60" t="s">
        <v>184</v>
      </c>
      <c r="B134" s="61"/>
      <c r="C134" s="61"/>
      <c r="D134" s="61"/>
      <c r="E134" s="61"/>
      <c r="F134" s="61"/>
      <c r="G134" s="38">
        <f>G135+G138</f>
        <v>0</v>
      </c>
    </row>
    <row r="135" spans="1:7" x14ac:dyDescent="0.25">
      <c r="A135" s="63" t="s">
        <v>185</v>
      </c>
      <c r="B135" s="63"/>
      <c r="C135" s="63"/>
      <c r="D135" s="63"/>
      <c r="E135" s="63"/>
      <c r="F135" s="63"/>
      <c r="G135" s="35">
        <f>G136+G137</f>
        <v>0</v>
      </c>
    </row>
    <row r="136" spans="1:7" ht="22.5" x14ac:dyDescent="0.25">
      <c r="A136" s="6" t="s">
        <v>6</v>
      </c>
      <c r="B136" s="6" t="s">
        <v>6</v>
      </c>
      <c r="C136" s="7" t="s">
        <v>186</v>
      </c>
      <c r="D136" s="8" t="s">
        <v>187</v>
      </c>
      <c r="E136" s="15">
        <v>0.105</v>
      </c>
      <c r="F136" s="43"/>
      <c r="G136" s="34">
        <f t="shared" ref="G136:G142" si="4">E136*F136</f>
        <v>0</v>
      </c>
    </row>
    <row r="137" spans="1:7" x14ac:dyDescent="0.25">
      <c r="A137" s="6" t="s">
        <v>9</v>
      </c>
      <c r="B137" s="6" t="s">
        <v>9</v>
      </c>
      <c r="C137" s="7" t="s">
        <v>188</v>
      </c>
      <c r="D137" s="8" t="s">
        <v>189</v>
      </c>
      <c r="E137" s="13">
        <v>1.05</v>
      </c>
      <c r="F137" s="43"/>
      <c r="G137" s="34">
        <f t="shared" si="4"/>
        <v>0</v>
      </c>
    </row>
    <row r="138" spans="1:7" x14ac:dyDescent="0.25">
      <c r="A138" s="63" t="s">
        <v>190</v>
      </c>
      <c r="B138" s="63"/>
      <c r="C138" s="63"/>
      <c r="D138" s="63"/>
      <c r="E138" s="63"/>
      <c r="F138" s="63"/>
      <c r="G138" s="35">
        <f>SUM(G139:G142)</f>
        <v>0</v>
      </c>
    </row>
    <row r="139" spans="1:7" ht="33.75" x14ac:dyDescent="0.25">
      <c r="A139" s="6" t="s">
        <v>12</v>
      </c>
      <c r="B139" s="6" t="s">
        <v>12</v>
      </c>
      <c r="C139" s="7" t="s">
        <v>191</v>
      </c>
      <c r="D139" s="8" t="s">
        <v>189</v>
      </c>
      <c r="E139" s="13">
        <v>1.05</v>
      </c>
      <c r="F139" s="43"/>
      <c r="G139" s="34">
        <f t="shared" si="4"/>
        <v>0</v>
      </c>
    </row>
    <row r="140" spans="1:7" ht="33.75" x14ac:dyDescent="0.25">
      <c r="A140" s="6" t="s">
        <v>23</v>
      </c>
      <c r="B140" s="6" t="s">
        <v>23</v>
      </c>
      <c r="C140" s="7" t="s">
        <v>200</v>
      </c>
      <c r="D140" s="8" t="s">
        <v>193</v>
      </c>
      <c r="E140" s="13">
        <v>10.71</v>
      </c>
      <c r="F140" s="43"/>
      <c r="G140" s="34">
        <f t="shared" si="4"/>
        <v>0</v>
      </c>
    </row>
    <row r="141" spans="1:7" ht="45" x14ac:dyDescent="0.25">
      <c r="A141" s="6" t="s">
        <v>25</v>
      </c>
      <c r="B141" s="6" t="s">
        <v>25</v>
      </c>
      <c r="C141" s="7" t="s">
        <v>194</v>
      </c>
      <c r="D141" s="8" t="s">
        <v>189</v>
      </c>
      <c r="E141" s="13">
        <v>1.05</v>
      </c>
      <c r="F141" s="43"/>
      <c r="G141" s="34">
        <f t="shared" si="4"/>
        <v>0</v>
      </c>
    </row>
    <row r="142" spans="1:7" ht="22.5" x14ac:dyDescent="0.25">
      <c r="A142" s="6" t="s">
        <v>26</v>
      </c>
      <c r="B142" s="6" t="s">
        <v>26</v>
      </c>
      <c r="C142" s="7" t="s">
        <v>218</v>
      </c>
      <c r="D142" s="8" t="s">
        <v>207</v>
      </c>
      <c r="E142" s="9">
        <v>107.1</v>
      </c>
      <c r="F142" s="43"/>
      <c r="G142" s="34">
        <f t="shared" si="4"/>
        <v>0</v>
      </c>
    </row>
    <row r="143" spans="1:7" x14ac:dyDescent="0.25">
      <c r="A143" s="26"/>
      <c r="B143" s="20"/>
      <c r="C143" s="21"/>
      <c r="D143" s="22"/>
      <c r="E143" s="30"/>
      <c r="F143" s="21"/>
    </row>
    <row r="144" spans="1:7" x14ac:dyDescent="0.25">
      <c r="A144" s="26"/>
      <c r="B144" s="20"/>
      <c r="C144" s="21"/>
      <c r="D144" s="22"/>
      <c r="E144" s="30"/>
      <c r="F144" s="21"/>
    </row>
    <row r="145" spans="1:7" x14ac:dyDescent="0.25">
      <c r="A145" s="24" t="s">
        <v>344</v>
      </c>
    </row>
    <row r="146" spans="1:7" ht="22.5" customHeight="1" x14ac:dyDescent="0.25">
      <c r="A146" s="1" t="s">
        <v>0</v>
      </c>
      <c r="B146" s="2" t="s">
        <v>1</v>
      </c>
      <c r="C146" s="2" t="s">
        <v>2</v>
      </c>
      <c r="D146" s="2" t="s">
        <v>3</v>
      </c>
      <c r="E146" s="2" t="s">
        <v>4</v>
      </c>
      <c r="F146" s="32" t="s">
        <v>345</v>
      </c>
      <c r="G146" s="32" t="s">
        <v>336</v>
      </c>
    </row>
    <row r="147" spans="1:7" x14ac:dyDescent="0.25">
      <c r="A147" s="3">
        <v>1</v>
      </c>
      <c r="B147" s="4">
        <v>2</v>
      </c>
      <c r="C147" s="4">
        <v>3</v>
      </c>
      <c r="D147" s="4">
        <v>4</v>
      </c>
      <c r="E147" s="4">
        <v>5</v>
      </c>
      <c r="F147" s="4">
        <v>6</v>
      </c>
      <c r="G147" s="4">
        <v>7</v>
      </c>
    </row>
    <row r="148" spans="1:7" x14ac:dyDescent="0.25">
      <c r="A148" s="60" t="s">
        <v>199</v>
      </c>
      <c r="B148" s="61"/>
      <c r="C148" s="61"/>
      <c r="D148" s="61"/>
      <c r="E148" s="61"/>
      <c r="F148" s="61"/>
      <c r="G148" s="38">
        <f>G149+G152</f>
        <v>0</v>
      </c>
    </row>
    <row r="149" spans="1:7" x14ac:dyDescent="0.25">
      <c r="A149" s="63" t="s">
        <v>185</v>
      </c>
      <c r="B149" s="63"/>
      <c r="C149" s="63"/>
      <c r="D149" s="63"/>
      <c r="E149" s="63"/>
      <c r="F149" s="63"/>
      <c r="G149" s="35">
        <f>G150+G151</f>
        <v>0</v>
      </c>
    </row>
    <row r="150" spans="1:7" ht="22.5" x14ac:dyDescent="0.25">
      <c r="A150" s="6" t="s">
        <v>6</v>
      </c>
      <c r="B150" s="6" t="s">
        <v>6</v>
      </c>
      <c r="C150" s="7" t="s">
        <v>186</v>
      </c>
      <c r="D150" s="8" t="s">
        <v>187</v>
      </c>
      <c r="E150" s="15">
        <v>1.2090000000000001</v>
      </c>
      <c r="F150" s="43"/>
      <c r="G150" s="34">
        <f t="shared" ref="G150:G169" si="5">E150*F150</f>
        <v>0</v>
      </c>
    </row>
    <row r="151" spans="1:7" x14ac:dyDescent="0.25">
      <c r="A151" s="6" t="s">
        <v>9</v>
      </c>
      <c r="B151" s="6" t="s">
        <v>9</v>
      </c>
      <c r="C151" s="7" t="s">
        <v>188</v>
      </c>
      <c r="D151" s="8" t="s">
        <v>189</v>
      </c>
      <c r="E151" s="13">
        <v>12.84</v>
      </c>
      <c r="F151" s="43"/>
      <c r="G151" s="34">
        <f t="shared" si="5"/>
        <v>0</v>
      </c>
    </row>
    <row r="152" spans="1:7" x14ac:dyDescent="0.25">
      <c r="A152" s="63" t="s">
        <v>190</v>
      </c>
      <c r="B152" s="63"/>
      <c r="C152" s="63"/>
      <c r="D152" s="63"/>
      <c r="E152" s="63"/>
      <c r="F152" s="63"/>
      <c r="G152" s="35">
        <f>SUM(G153:G169)</f>
        <v>0</v>
      </c>
    </row>
    <row r="153" spans="1:7" ht="33.75" x14ac:dyDescent="0.25">
      <c r="A153" s="6" t="s">
        <v>12</v>
      </c>
      <c r="B153" s="6" t="s">
        <v>12</v>
      </c>
      <c r="C153" s="7" t="s">
        <v>191</v>
      </c>
      <c r="D153" s="8" t="s">
        <v>189</v>
      </c>
      <c r="E153" s="13">
        <v>4.47</v>
      </c>
      <c r="F153" s="43"/>
      <c r="G153" s="34">
        <f t="shared" si="5"/>
        <v>0</v>
      </c>
    </row>
    <row r="154" spans="1:7" ht="33.75" x14ac:dyDescent="0.25">
      <c r="A154" s="6" t="s">
        <v>23</v>
      </c>
      <c r="B154" s="6" t="s">
        <v>23</v>
      </c>
      <c r="C154" s="7" t="s">
        <v>200</v>
      </c>
      <c r="D154" s="8" t="s">
        <v>193</v>
      </c>
      <c r="E154" s="15">
        <v>45.594000000000001</v>
      </c>
      <c r="F154" s="43"/>
      <c r="G154" s="34">
        <f t="shared" si="5"/>
        <v>0</v>
      </c>
    </row>
    <row r="155" spans="1:7" ht="33.75" x14ac:dyDescent="0.25">
      <c r="A155" s="6" t="s">
        <v>25</v>
      </c>
      <c r="B155" s="6" t="s">
        <v>25</v>
      </c>
      <c r="C155" s="7" t="s">
        <v>203</v>
      </c>
      <c r="D155" s="8" t="s">
        <v>189</v>
      </c>
      <c r="E155" s="13">
        <v>1.52</v>
      </c>
      <c r="F155" s="43"/>
      <c r="G155" s="34">
        <f t="shared" si="5"/>
        <v>0</v>
      </c>
    </row>
    <row r="156" spans="1:7" ht="22.5" x14ac:dyDescent="0.25">
      <c r="A156" s="6" t="s">
        <v>26</v>
      </c>
      <c r="B156" s="6" t="s">
        <v>26</v>
      </c>
      <c r="C156" s="7" t="s">
        <v>204</v>
      </c>
      <c r="D156" s="8" t="s">
        <v>193</v>
      </c>
      <c r="E156" s="15">
        <v>15.504</v>
      </c>
      <c r="F156" s="43"/>
      <c r="G156" s="34">
        <f t="shared" si="5"/>
        <v>0</v>
      </c>
    </row>
    <row r="157" spans="1:7" ht="33.75" x14ac:dyDescent="0.25">
      <c r="A157" s="6" t="s">
        <v>40</v>
      </c>
      <c r="B157" s="6" t="s">
        <v>40</v>
      </c>
      <c r="C157" s="7" t="s">
        <v>201</v>
      </c>
      <c r="D157" s="8" t="s">
        <v>189</v>
      </c>
      <c r="E157" s="9">
        <v>6.1</v>
      </c>
      <c r="F157" s="43"/>
      <c r="G157" s="34">
        <f t="shared" si="5"/>
        <v>0</v>
      </c>
    </row>
    <row r="158" spans="1:7" ht="22.5" x14ac:dyDescent="0.25">
      <c r="A158" s="6" t="s">
        <v>43</v>
      </c>
      <c r="B158" s="6" t="s">
        <v>43</v>
      </c>
      <c r="C158" s="7" t="s">
        <v>318</v>
      </c>
      <c r="D158" s="8" t="s">
        <v>193</v>
      </c>
      <c r="E158" s="13">
        <v>62.22</v>
      </c>
      <c r="F158" s="43"/>
      <c r="G158" s="34">
        <f t="shared" si="5"/>
        <v>0</v>
      </c>
    </row>
    <row r="159" spans="1:7" ht="45" x14ac:dyDescent="0.25">
      <c r="A159" s="6" t="s">
        <v>44</v>
      </c>
      <c r="B159" s="6" t="s">
        <v>44</v>
      </c>
      <c r="C159" s="7" t="s">
        <v>205</v>
      </c>
      <c r="D159" s="8" t="s">
        <v>189</v>
      </c>
      <c r="E159" s="13">
        <v>3.44</v>
      </c>
      <c r="F159" s="43"/>
      <c r="G159" s="34">
        <f t="shared" si="5"/>
        <v>0</v>
      </c>
    </row>
    <row r="160" spans="1:7" ht="22.5" x14ac:dyDescent="0.25">
      <c r="A160" s="6" t="s">
        <v>47</v>
      </c>
      <c r="B160" s="6" t="s">
        <v>47</v>
      </c>
      <c r="C160" s="7" t="s">
        <v>319</v>
      </c>
      <c r="D160" s="8" t="s">
        <v>207</v>
      </c>
      <c r="E160" s="13">
        <v>350.88</v>
      </c>
      <c r="F160" s="43"/>
      <c r="G160" s="34">
        <f t="shared" si="5"/>
        <v>0</v>
      </c>
    </row>
    <row r="161" spans="1:7" ht="45" x14ac:dyDescent="0.25">
      <c r="A161" s="6" t="s">
        <v>50</v>
      </c>
      <c r="B161" s="6" t="s">
        <v>50</v>
      </c>
      <c r="C161" s="7" t="s">
        <v>209</v>
      </c>
      <c r="D161" s="8" t="s">
        <v>189</v>
      </c>
      <c r="E161" s="9">
        <v>3.9</v>
      </c>
      <c r="F161" s="43"/>
      <c r="G161" s="34">
        <f t="shared" si="5"/>
        <v>0</v>
      </c>
    </row>
    <row r="162" spans="1:7" ht="22.5" x14ac:dyDescent="0.25">
      <c r="A162" s="6" t="s">
        <v>53</v>
      </c>
      <c r="B162" s="6" t="s">
        <v>53</v>
      </c>
      <c r="C162" s="7" t="s">
        <v>320</v>
      </c>
      <c r="D162" s="8" t="s">
        <v>207</v>
      </c>
      <c r="E162" s="9">
        <v>397.8</v>
      </c>
      <c r="F162" s="43"/>
      <c r="G162" s="34">
        <f t="shared" si="5"/>
        <v>0</v>
      </c>
    </row>
    <row r="163" spans="1:7" ht="45" x14ac:dyDescent="0.25">
      <c r="A163" s="6" t="s">
        <v>54</v>
      </c>
      <c r="B163" s="6" t="s">
        <v>54</v>
      </c>
      <c r="C163" s="7" t="s">
        <v>194</v>
      </c>
      <c r="D163" s="8" t="s">
        <v>189</v>
      </c>
      <c r="E163" s="12">
        <v>1</v>
      </c>
      <c r="F163" s="43"/>
      <c r="G163" s="34">
        <f t="shared" si="5"/>
        <v>0</v>
      </c>
    </row>
    <row r="164" spans="1:7" ht="45" x14ac:dyDescent="0.25">
      <c r="A164" s="6" t="s">
        <v>55</v>
      </c>
      <c r="B164" s="6" t="s">
        <v>55</v>
      </c>
      <c r="C164" s="7" t="s">
        <v>321</v>
      </c>
      <c r="D164" s="8" t="s">
        <v>196</v>
      </c>
      <c r="E164" s="15">
        <v>0.10199999999999999</v>
      </c>
      <c r="F164" s="43"/>
      <c r="G164" s="34">
        <f t="shared" si="5"/>
        <v>0</v>
      </c>
    </row>
    <row r="165" spans="1:7" ht="45" x14ac:dyDescent="0.25">
      <c r="A165" s="6" t="s">
        <v>74</v>
      </c>
      <c r="B165" s="6" t="s">
        <v>74</v>
      </c>
      <c r="C165" s="7" t="s">
        <v>197</v>
      </c>
      <c r="D165" s="8" t="s">
        <v>189</v>
      </c>
      <c r="E165" s="13">
        <v>0.94</v>
      </c>
      <c r="F165" s="43"/>
      <c r="G165" s="34">
        <f t="shared" si="5"/>
        <v>0</v>
      </c>
    </row>
    <row r="166" spans="1:7" ht="45" x14ac:dyDescent="0.25">
      <c r="A166" s="6" t="s">
        <v>76</v>
      </c>
      <c r="B166" s="6" t="s">
        <v>76</v>
      </c>
      <c r="C166" s="7" t="s">
        <v>214</v>
      </c>
      <c r="D166" s="8" t="s">
        <v>196</v>
      </c>
      <c r="E166" s="16">
        <v>9.5880000000000007E-2</v>
      </c>
      <c r="F166" s="43"/>
      <c r="G166" s="34">
        <f t="shared" si="5"/>
        <v>0</v>
      </c>
    </row>
    <row r="167" spans="1:7" ht="45" x14ac:dyDescent="0.25">
      <c r="A167" s="6" t="s">
        <v>79</v>
      </c>
      <c r="B167" s="6" t="s">
        <v>79</v>
      </c>
      <c r="C167" s="7" t="s">
        <v>215</v>
      </c>
      <c r="D167" s="8" t="s">
        <v>189</v>
      </c>
      <c r="E167" s="13">
        <v>3.56</v>
      </c>
      <c r="F167" s="43"/>
      <c r="G167" s="34">
        <f t="shared" si="5"/>
        <v>0</v>
      </c>
    </row>
    <row r="168" spans="1:7" ht="45" x14ac:dyDescent="0.25">
      <c r="A168" s="6" t="s">
        <v>81</v>
      </c>
      <c r="B168" s="6" t="s">
        <v>81</v>
      </c>
      <c r="C168" s="7" t="s">
        <v>322</v>
      </c>
      <c r="D168" s="8" t="s">
        <v>196</v>
      </c>
      <c r="E168" s="16">
        <v>0.10506</v>
      </c>
      <c r="F168" s="43"/>
      <c r="G168" s="34">
        <f t="shared" si="5"/>
        <v>0</v>
      </c>
    </row>
    <row r="169" spans="1:7" ht="22.5" x14ac:dyDescent="0.25">
      <c r="A169" s="6" t="s">
        <v>83</v>
      </c>
      <c r="B169" s="6" t="s">
        <v>83</v>
      </c>
      <c r="C169" s="7" t="s">
        <v>323</v>
      </c>
      <c r="D169" s="8" t="s">
        <v>207</v>
      </c>
      <c r="E169" s="13">
        <v>258.06</v>
      </c>
      <c r="F169" s="43"/>
      <c r="G169" s="34">
        <f t="shared" si="5"/>
        <v>0</v>
      </c>
    </row>
  </sheetData>
  <mergeCells count="17">
    <mergeCell ref="A148:F148"/>
    <mergeCell ref="A149:F149"/>
    <mergeCell ref="A152:F152"/>
    <mergeCell ref="A134:F134"/>
    <mergeCell ref="A135:F135"/>
    <mergeCell ref="A138:F138"/>
    <mergeCell ref="A50:F50"/>
    <mergeCell ref="A97:F97"/>
    <mergeCell ref="A117:F117"/>
    <mergeCell ref="A121:F121"/>
    <mergeCell ref="A124:F124"/>
    <mergeCell ref="A16:F16"/>
    <mergeCell ref="A21:F21"/>
    <mergeCell ref="A32:F32"/>
    <mergeCell ref="A33:F33"/>
    <mergeCell ref="A5:F5"/>
    <mergeCell ref="A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инструкция по заполнению КП</vt:lpstr>
      <vt:lpstr>КП</vt:lpstr>
      <vt:lpstr>ВОР ГТ 2016</vt:lpstr>
      <vt:lpstr>ВОР ЗП 2006</vt:lpstr>
      <vt:lpstr>ВОР ПС 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2024-04-04T06:17:51Z</dcterms:modified>
</cp:coreProperties>
</file>