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Z:\1.5_Отдел тендеров и закупок\! ТЕКУЩИЕ ТЕНДЕРЫ\2024\4_ИТ\свыше 800 тыс. руб\29_Разработка сайта\4_ОЗП\2_На ЭТП\"/>
    </mc:Choice>
  </mc:AlternateContent>
  <xr:revisionPtr revIDLastSave="0" documentId="13_ncr:1_{D00B621E-72B0-46E0-8E83-B27189EBD44F}" xr6:coauthVersionLast="36" xr6:coauthVersionMax="36" xr10:uidLastSave="{00000000-0000-0000-0000-000000000000}"/>
  <bookViews>
    <workbookView xWindow="0" yWindow="0" windowWidth="23040" windowHeight="8775" tabRatio="500" xr2:uid="{00000000-000D-0000-FFFF-FFFF00000000}"/>
  </bookViews>
  <sheets>
    <sheet name="Методика оценки заявок" sheetId="1" r:id="rId1"/>
    <sheet name="Оценка_ИТОГО_пример" sheetId="2" state="hidden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2" l="1"/>
  <c r="F9" i="2"/>
  <c r="F10" i="2"/>
  <c r="F11" i="2"/>
  <c r="F12" i="2"/>
  <c r="H9" i="2"/>
  <c r="H10" i="2"/>
  <c r="H11" i="2"/>
  <c r="H12" i="2"/>
  <c r="K12" i="2"/>
  <c r="J13" i="2"/>
  <c r="J16" i="2"/>
  <c r="H13" i="2"/>
  <c r="H14" i="2"/>
  <c r="H16" i="2"/>
  <c r="F14" i="2"/>
  <c r="F16" i="2"/>
  <c r="K14" i="2"/>
  <c r="J14" i="2"/>
  <c r="K9" i="2"/>
  <c r="J9" i="2"/>
  <c r="K10" i="2"/>
  <c r="J10" i="2"/>
  <c r="K11" i="2"/>
  <c r="J11" i="2"/>
  <c r="J12" i="2"/>
  <c r="K5" i="2"/>
  <c r="H5" i="2"/>
  <c r="K7" i="2"/>
  <c r="H7" i="2"/>
  <c r="J5" i="2"/>
  <c r="J7" i="2"/>
  <c r="F5" i="2"/>
  <c r="F7" i="2"/>
</calcChain>
</file>

<file path=xl/sharedStrings.xml><?xml version="1.0" encoding="utf-8"?>
<sst xmlns="http://schemas.openxmlformats.org/spreadsheetml/2006/main" count="67" uniqueCount="60">
  <si>
    <t>Наименование критерия</t>
  </si>
  <si>
    <t>Вес критерия, h</t>
  </si>
  <si>
    <t>Методика оценки заявок</t>
  </si>
  <si>
    <t>Ценовой критерий:</t>
  </si>
  <si>
    <t>Расчет оценки по критерию «Стоимость работ» оценивается по формуле:
Ц_(ДОГОВОР,i)=ЦЕНА_min/ЦЕНА_i*5
где:
Ц_(ДОГОВОР,i) – рассчитанная оценка предпочтительности i-й заявки по критерию «Cтоимость работ» в баллах;
ЦЕНА_i –Cтоимость работ, указанная в i-ой заявке;
ЦЕНА_min – минимальная цена (из всех допущенных до стадии оценки заявок участников);
 5 - расчетный балл</t>
  </si>
  <si>
    <t>Неценовые критерии:</t>
  </si>
  <si>
    <t>Итоговый рейтинг Участников</t>
  </si>
  <si>
    <t>Порядок расчета итогового рейтинга Участников</t>
  </si>
  <si>
    <t>Основание для Оценки</t>
  </si>
  <si>
    <t>Критерий</t>
  </si>
  <si>
    <t>Вес критерия, %</t>
  </si>
  <si>
    <t>Участник 1</t>
  </si>
  <si>
    <t>Участник 2</t>
  </si>
  <si>
    <t>Участник 3</t>
  </si>
  <si>
    <t>Значение (для ценового критерия - стоимость, для неценового - балл)</t>
  </si>
  <si>
    <t xml:space="preserve">Рейтинг </t>
  </si>
  <si>
    <t>Рейтинг</t>
  </si>
  <si>
    <t>Мин</t>
  </si>
  <si>
    <t>Итоговая стоимость услуг</t>
  </si>
  <si>
    <t>Неценовые критерии</t>
  </si>
  <si>
    <t>Вес критерия</t>
  </si>
  <si>
    <t>ИТОГОВЫЙ РЕЙТИНГ:</t>
  </si>
  <si>
    <t>Наличие опыта участника</t>
  </si>
  <si>
    <t>Квалификация команды</t>
  </si>
  <si>
    <t>Общее количество сертификатов (дипломов) работников, закрепленных в составе команды</t>
  </si>
  <si>
    <t>Опыт участия в проектах всех членов команды</t>
  </si>
  <si>
    <t>Стаж работы членов команды</t>
  </si>
  <si>
    <t>Качество предложения</t>
  </si>
  <si>
    <t>Ценовой  критерий</t>
  </si>
  <si>
    <t>Макс</t>
  </si>
  <si>
    <t>К_(ОПЫТ,i)=ОПЫТ_i/ОПЫТ_max ×5,</t>
  </si>
  <si>
    <t>Ц_(ДОГОВОР,i)=ЦЕНА_min/ЦЕНА_i*5</t>
  </si>
  <si>
    <t xml:space="preserve">К_(Сертификаты, i) =35%*Сертификаты_i/Сертификаты_max×5, </t>
  </si>
  <si>
    <t>К_(Участие в проектах, i)= 35%*Участие в проектах _i/ Участие в проектах _max ×5,</t>
  </si>
  <si>
    <t>К_(Стаж работы ,i)=30%* Стаж работы_i/ Стаж работы_max ×5</t>
  </si>
  <si>
    <t>К_(КАЧЕСТВО,i)= КАЧЕСТВО_i/ КАЧЕСТВО _max ×5</t>
  </si>
  <si>
    <t>Вес подкритерия</t>
  </si>
  <si>
    <t>ИТОГО СУММА БАЛЛОВ:</t>
  </si>
  <si>
    <t>Рейтинг без учета веса критерия</t>
  </si>
  <si>
    <t>Коммерческое предложение Участника (по форме Приложения №3 к Извещению).</t>
  </si>
  <si>
    <t>Квалификация специалистов</t>
  </si>
  <si>
    <t>1. Справка о кадровых ресурсах (по форме Приложения №5 к Извещению).</t>
  </si>
  <si>
    <t>Подкритерий 2. Количество проектов по разработке сайтов на 1С-Битрикс: Управление сайтом</t>
  </si>
  <si>
    <t xml:space="preserve">Подкритерии </t>
  </si>
  <si>
    <t>1.1.</t>
  </si>
  <si>
    <t>2.</t>
  </si>
  <si>
    <t>1.</t>
  </si>
  <si>
    <t>2.1</t>
  </si>
  <si>
    <t>2.2</t>
  </si>
  <si>
    <t>2.2.1</t>
  </si>
  <si>
    <t>2.2.2</t>
  </si>
  <si>
    <t>Наличие опыта работ по разработке и технической поддержки сайта на 1С-Битрикс: Управление сайтом.</t>
  </si>
  <si>
    <t xml:space="preserve">Расчет оценки по критерию «Наличие опыта работ по разработке и технической поддержки сайта на 1С-Битрикс: Управление сайтом» 
К_(ОПЫТ,i)=ОПЫТ_i/ОПЫТ_max ×5,
Где:
К_(ОПЫТ,i) –  рассчитанная оценка предпочтительности i-й заявки по критерию «Наличие опыта работ по разработке и технической поддержки сайта на 1С-Битрикс: Управление сайтом» в баллах;
ОПЫТ_i – количество договоров i-го Участника закупки;
ОПЫТ_max – максимальное количество договоров (из всех допущенных до стадии оценки заявок участников);
5 - расчетный балл. 
</t>
  </si>
  <si>
    <t>Стоимость работ</t>
  </si>
  <si>
    <t xml:space="preserve">1. Справка об опыте работ (по форме Приложения №5 к Извещению).                        
2. Скан копии договоров и актов к ним. 
Предметом оценки по критерию является количество договоров, подтверждающих опыт работ по разработке и технической поддержки сайта на 1С-Битрикс: Управление сайтом (в случае если в договоре содержится информация, защищенная NDA, допускается ее вымарывание).
3. Общее количество направленных для рассмотрения и оценки договоров не должно превышать 15 (десяти) штук. </t>
  </si>
  <si>
    <t>Подкритерий 1. Стаж работников, закрепленных в составе команды на выполнение работ в данной должности (количество полных лет).</t>
  </si>
  <si>
    <t>Расчет оценки по критерию рассчитывается по формуле: :                                                                                                           
К_(КВАЛИФИКАЦИЯ_i) = К_(Стаж_i) + К_(Количество проектов_i) 
К_(КВАЛИФИКАЦИЯ_i) – рейтинг i-й заявки по критерию «Квалификация специалистов» в баллах.
К_(Стаж_i)  - рейтинг i-й заявки по критерию «Стаж работы специалистов на данной должности (количество полных лет)» в баллах.
К_(Количество проектов_i)  - рейтинг i-й заявки по критерию «Количество проектов по разработке сайтов на 1С-Битрикс: Управление сайтом» в баллах.</t>
  </si>
  <si>
    <t>Итоговый рейтинг заявки рассчитывается путем сложения рассчитанных оценок предпочтительности умноженных на вес критерия. 
ОЦЕНКА,I = Ц_(ДОГОВОР, i) * h(ДОГОВОР) + K_(ОПЫТ,i) * h(ОПЫТ) + К_(КВАЛИФИКАЦИЯ_i) * h(КВАЛИФИКАЦИЯ)
где:
h(ДОГОВОР) - вес ценового критерия;
h(ОПЫТ) - вес критерия «Наличие опыта работ по разработке и технической поддержки сайта на 1С-Битрикс: Управление сайтом»;
h(КВАЛИФИКАЦИЯ)- вес критерия «Квалификация специалистов».
Ц_(ДОГОВОР,i) - рассчитанная оценка предпочтительности i-й заявки по критерию «Стоимость работ» в баллах;
К_(ОПЫТ,i) –  рассчитанная оценка предпочтительности i-й заявки по критерию «Наличие опыта работ по разработке и технической поддержки сайта на 1С-Битрикс: Управление сайтом» в баллах;
К_(КВАЛИФИКАЦИЯ_i) – рейтинг i-й заявки по критерию «Квалификация специалистов» в баллах.</t>
  </si>
  <si>
    <t xml:space="preserve">Расчет оценки по критерию «Количество проектов по разработке сайтов на 1С-Битрикс: Управление сайтом» 
1) на основании данных, предоставленных в форме «Справка о кадровых ресурсах», рассчитывается совокупное количество проектов по разработке сайтов на 1С-Битрикс: Управление сайтом всех членов команды. Путём деления на общее кол-во участников команды определяется среднее количество проектов.
2) расчет рейтинга по критерию «Количество проектов по разработке сайтов на 1С-Битрикс: Управление сайтом», оценивается по формуле:
К_(Количество проектов,i)=50%*Количество проектов_i/Количество проектов_max ×5,
Где:
К_(Количество проектов,i) –  рассчитанная оценка предпочтительности i-й заявки по критерию «Количество проектов по разработке сайтов на 1С-Битрикс: Управление сайтом»  в баллах;
Количество проектов_i –среднее количество проектов членов команды i-го Участника закупки;
Количество проектов_max – максимальное среднее количество проектов (из всех допущенных до стадии оценки заявок участников);  
5 - расчетный балл. </t>
  </si>
  <si>
    <t xml:space="preserve">Расчет оценки по критерию «Стаж работы работников, закрепленных в составе команды на выполнение работ в данной  должности (количество полных лет)» 
1) на основании данных, предоставленных в форме «Справка о кадровых ресурсах», рассчитывается совокупный стаж работы работников, закрепленных в составе команды на выполнение работ, в данной должности. Путём деления на общее кол-во участников команды определяется средний стаж.
2) расчет рейтинга по критерию «Стаж работы работников, закрепленных в составе команды на выполнение работ в данной  должности (количество полных лет)», оценивается по формуле:
К_(Стаж работы,i)=50%*Стаж работы_i/Стаж работы_max ×5,
Где:
К_(Стаж работы,i) –  рассчитанная оценка предпочтительности i-й заявки по критерию «Стаж работы работников, закрепленных в составе команды на выполнение работ в данной  должности (количество полных лет)» в баллах;
Стаж работы_i – средний стаж работы членов команды i-го Участника закупки;
Стаж работы_max – максимальный средний стаж работы членов команды (из всех допущенных до стадии оценки заявок участников);  
5 - расчетный балл.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</si>
</sst>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_-* #,##0.00_-;\-* #,##0.00_-;_-* &quot;-&quot;??_-;_-@_-"/>
    <numFmt numFmtId="166" formatCode="#,##0.00_ ;\-#,##0.00\ "/>
  </numFmts>
  <fonts count="2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6" fillId="0" borderId="0" applyBorder="0" applyProtection="0"/>
    <xf numFmtId="0" fontId="9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Fill="1" applyAlignment="1" applyProtection="1"/>
    <xf numFmtId="0" fontId="8" fillId="0" borderId="0" xfId="0" applyFont="1" applyFill="1" applyAlignment="1" applyProtection="1">
      <alignment vertical="center" wrapText="1"/>
    </xf>
    <xf numFmtId="0" fontId="0" fillId="0" borderId="0" xfId="0" applyFill="1"/>
    <xf numFmtId="0" fontId="7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 wrapText="1"/>
    </xf>
    <xf numFmtId="0" fontId="1" fillId="0" borderId="0" xfId="3"/>
    <xf numFmtId="0" fontId="11" fillId="0" borderId="0" xfId="3" applyFont="1" applyBorder="1" applyAlignment="1">
      <alignment horizontal="center" vertical="center"/>
    </xf>
    <xf numFmtId="0" fontId="13" fillId="0" borderId="0" xfId="3" applyFont="1"/>
    <xf numFmtId="0" fontId="10" fillId="0" borderId="0" xfId="3" applyFont="1" applyBorder="1" applyAlignment="1">
      <alignment horizontal="center" vertical="center" wrapText="1"/>
    </xf>
    <xf numFmtId="0" fontId="6" fillId="0" borderId="0" xfId="2" applyFont="1" applyBorder="1" applyAlignment="1">
      <alignment horizontal="left"/>
    </xf>
    <xf numFmtId="0" fontId="12" fillId="0" borderId="7" xfId="3" applyFont="1" applyBorder="1" applyAlignment="1">
      <alignment horizontal="left" vertical="center" wrapText="1"/>
    </xf>
    <xf numFmtId="166" fontId="14" fillId="0" borderId="10" xfId="5" applyNumberFormat="1" applyFont="1" applyBorder="1" applyAlignment="1">
      <alignment horizontal="center" vertical="center" wrapText="1"/>
    </xf>
    <xf numFmtId="166" fontId="15" fillId="0" borderId="11" xfId="5" applyNumberFormat="1" applyFont="1" applyBorder="1" applyAlignment="1">
      <alignment horizontal="center" vertical="center" wrapText="1"/>
    </xf>
    <xf numFmtId="166" fontId="14" fillId="0" borderId="0" xfId="5" applyNumberFormat="1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1" fontId="12" fillId="0" borderId="0" xfId="3" applyNumberFormat="1" applyFont="1" applyBorder="1" applyAlignment="1">
      <alignment horizontal="center" vertical="center"/>
    </xf>
    <xf numFmtId="166" fontId="16" fillId="0" borderId="20" xfId="3" applyNumberFormat="1" applyFont="1" applyBorder="1" applyAlignment="1">
      <alignment horizontal="center" vertical="center"/>
    </xf>
    <xf numFmtId="166" fontId="16" fillId="3" borderId="20" xfId="3" applyNumberFormat="1" applyFont="1" applyFill="1" applyBorder="1" applyAlignment="1">
      <alignment horizontal="center" vertical="center"/>
    </xf>
    <xf numFmtId="1" fontId="12" fillId="0" borderId="2" xfId="3" applyNumberFormat="1" applyFont="1" applyBorder="1" applyAlignment="1">
      <alignment horizontal="center" vertical="center"/>
    </xf>
    <xf numFmtId="1" fontId="12" fillId="0" borderId="3" xfId="3" applyNumberFormat="1" applyFont="1" applyBorder="1" applyAlignment="1">
      <alignment horizontal="center" vertical="center"/>
    </xf>
    <xf numFmtId="1" fontId="12" fillId="0" borderId="13" xfId="3" applyNumberFormat="1" applyFont="1" applyBorder="1" applyAlignment="1">
      <alignment horizontal="center" vertical="center"/>
    </xf>
    <xf numFmtId="0" fontId="14" fillId="0" borderId="10" xfId="3" applyFont="1" applyBorder="1" applyAlignment="1">
      <alignment horizontal="left" vertical="center" wrapText="1"/>
    </xf>
    <xf numFmtId="1" fontId="12" fillId="0" borderId="7" xfId="3" applyNumberFormat="1" applyFont="1" applyBorder="1" applyAlignment="1">
      <alignment horizontal="center" vertical="center"/>
    </xf>
    <xf numFmtId="1" fontId="12" fillId="0" borderId="8" xfId="3" applyNumberFormat="1" applyFont="1" applyBorder="1" applyAlignment="1">
      <alignment horizontal="center" vertical="center"/>
    </xf>
    <xf numFmtId="9" fontId="14" fillId="0" borderId="2" xfId="3" applyNumberFormat="1" applyFont="1" applyBorder="1" applyAlignment="1">
      <alignment horizontal="center" vertical="center" wrapText="1"/>
    </xf>
    <xf numFmtId="9" fontId="14" fillId="0" borderId="12" xfId="3" applyNumberFormat="1" applyFont="1" applyBorder="1" applyAlignment="1">
      <alignment horizontal="center" vertical="center" wrapText="1"/>
    </xf>
    <xf numFmtId="2" fontId="13" fillId="0" borderId="26" xfId="3" applyNumberFormat="1" applyFont="1" applyBorder="1" applyAlignment="1">
      <alignment horizontal="center" vertical="center"/>
    </xf>
    <xf numFmtId="2" fontId="13" fillId="0" borderId="27" xfId="3" applyNumberFormat="1" applyFont="1" applyBorder="1" applyAlignment="1">
      <alignment horizontal="center" vertical="center"/>
    </xf>
    <xf numFmtId="1" fontId="13" fillId="0" borderId="28" xfId="4" applyNumberFormat="1" applyFont="1" applyBorder="1" applyAlignment="1">
      <alignment horizontal="center" vertical="center"/>
    </xf>
    <xf numFmtId="1" fontId="13" fillId="0" borderId="29" xfId="4" applyNumberFormat="1" applyFont="1" applyBorder="1" applyAlignment="1">
      <alignment horizontal="center" vertical="center"/>
    </xf>
    <xf numFmtId="2" fontId="2" fillId="0" borderId="26" xfId="5" applyNumberFormat="1" applyFont="1" applyBorder="1" applyAlignment="1">
      <alignment horizontal="center" vertical="center" wrapText="1"/>
    </xf>
    <xf numFmtId="2" fontId="2" fillId="0" borderId="27" xfId="5" applyNumberFormat="1" applyFont="1" applyBorder="1" applyAlignment="1">
      <alignment horizontal="center" vertical="center" wrapText="1"/>
    </xf>
    <xf numFmtId="2" fontId="2" fillId="0" borderId="30" xfId="5" applyNumberFormat="1" applyFont="1" applyBorder="1" applyAlignment="1">
      <alignment horizontal="center" vertical="center" wrapText="1"/>
    </xf>
    <xf numFmtId="2" fontId="2" fillId="0" borderId="31" xfId="5" applyNumberFormat="1" applyFont="1" applyBorder="1" applyAlignment="1">
      <alignment horizontal="center" vertical="center" wrapText="1"/>
    </xf>
    <xf numFmtId="2" fontId="13" fillId="0" borderId="34" xfId="3" applyNumberFormat="1" applyFont="1" applyBorder="1" applyAlignment="1">
      <alignment horizontal="center" vertical="center"/>
    </xf>
    <xf numFmtId="2" fontId="2" fillId="0" borderId="34" xfId="5" applyNumberFormat="1" applyFont="1" applyBorder="1" applyAlignment="1">
      <alignment horizontal="center" vertical="center" wrapText="1"/>
    </xf>
    <xf numFmtId="2" fontId="2" fillId="0" borderId="35" xfId="5" applyNumberFormat="1" applyFont="1" applyBorder="1" applyAlignment="1">
      <alignment horizontal="center" vertical="center" wrapText="1"/>
    </xf>
    <xf numFmtId="0" fontId="14" fillId="0" borderId="20" xfId="3" applyFont="1" applyBorder="1" applyAlignment="1">
      <alignment horizontal="left" vertical="center" wrapText="1"/>
    </xf>
    <xf numFmtId="0" fontId="17" fillId="0" borderId="23" xfId="3" applyFont="1" applyBorder="1" applyAlignment="1">
      <alignment horizontal="left" vertical="center" wrapText="1"/>
    </xf>
    <xf numFmtId="0" fontId="15" fillId="0" borderId="2" xfId="3" applyFont="1" applyBorder="1" applyAlignment="1">
      <alignment horizontal="left" vertical="center" wrapText="1"/>
    </xf>
    <xf numFmtId="0" fontId="10" fillId="0" borderId="37" xfId="3" applyFont="1" applyBorder="1" applyAlignment="1">
      <alignment horizontal="center" vertical="center" wrapText="1"/>
    </xf>
    <xf numFmtId="0" fontId="10" fillId="0" borderId="38" xfId="3" applyFont="1" applyBorder="1" applyAlignment="1">
      <alignment horizontal="center" vertical="center" wrapText="1"/>
    </xf>
    <xf numFmtId="0" fontId="10" fillId="0" borderId="39" xfId="3" applyFont="1" applyBorder="1" applyAlignment="1">
      <alignment horizontal="center" vertical="center" wrapText="1"/>
    </xf>
    <xf numFmtId="0" fontId="17" fillId="0" borderId="32" xfId="3" applyFont="1" applyBorder="1" applyAlignment="1">
      <alignment horizontal="left" vertical="center" wrapText="1"/>
    </xf>
    <xf numFmtId="1" fontId="13" fillId="0" borderId="33" xfId="4" applyNumberFormat="1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1" fontId="13" fillId="0" borderId="18" xfId="4" applyNumberFormat="1" applyFont="1" applyBorder="1" applyAlignment="1">
      <alignment horizontal="center" vertical="center"/>
    </xf>
    <xf numFmtId="0" fontId="13" fillId="0" borderId="0" xfId="3" applyFont="1" applyBorder="1" applyAlignment="1">
      <alignment horizontal="left" vertical="center" wrapText="1"/>
    </xf>
    <xf numFmtId="2" fontId="13" fillId="4" borderId="2" xfId="3" applyNumberFormat="1" applyFont="1" applyFill="1" applyBorder="1" applyAlignment="1">
      <alignment horizontal="center" vertical="center"/>
    </xf>
    <xf numFmtId="1" fontId="13" fillId="4" borderId="14" xfId="4" applyNumberFormat="1" applyFont="1" applyFill="1" applyBorder="1" applyAlignment="1">
      <alignment horizontal="center" vertical="center"/>
    </xf>
    <xf numFmtId="2" fontId="2" fillId="4" borderId="3" xfId="5" applyNumberFormat="1" applyFont="1" applyFill="1" applyBorder="1" applyAlignment="1">
      <alignment horizontal="center" vertical="center" wrapText="1"/>
    </xf>
    <xf numFmtId="2" fontId="2" fillId="4" borderId="13" xfId="5" applyNumberFormat="1" applyFont="1" applyFill="1" applyBorder="1" applyAlignment="1">
      <alignment horizontal="center" vertical="center" wrapText="1"/>
    </xf>
    <xf numFmtId="2" fontId="12" fillId="0" borderId="0" xfId="3" applyNumberFormat="1" applyFont="1" applyBorder="1" applyAlignment="1">
      <alignment horizontal="center" vertical="center"/>
    </xf>
    <xf numFmtId="2" fontId="12" fillId="0" borderId="8" xfId="3" applyNumberFormat="1" applyFont="1" applyBorder="1" applyAlignment="1">
      <alignment horizontal="center" vertical="center"/>
    </xf>
    <xf numFmtId="2" fontId="12" fillId="0" borderId="9" xfId="3" applyNumberFormat="1" applyFont="1" applyBorder="1" applyAlignment="1">
      <alignment horizontal="center" vertical="center"/>
    </xf>
    <xf numFmtId="2" fontId="13" fillId="0" borderId="0" xfId="3" applyNumberFormat="1" applyFont="1"/>
    <xf numFmtId="2" fontId="13" fillId="0" borderId="0" xfId="3" applyNumberFormat="1" applyFont="1" applyAlignment="1">
      <alignment horizontal="center"/>
    </xf>
    <xf numFmtId="2" fontId="11" fillId="0" borderId="0" xfId="3" applyNumberFormat="1" applyFont="1" applyAlignment="1">
      <alignment horizontal="center"/>
    </xf>
    <xf numFmtId="2" fontId="13" fillId="2" borderId="7" xfId="3" applyNumberFormat="1" applyFont="1" applyFill="1" applyBorder="1" applyAlignment="1">
      <alignment horizontal="center" vertical="center"/>
    </xf>
    <xf numFmtId="1" fontId="13" fillId="2" borderId="20" xfId="4" applyNumberFormat="1" applyFont="1" applyFill="1" applyBorder="1" applyAlignment="1">
      <alignment horizontal="center" vertical="center"/>
    </xf>
    <xf numFmtId="2" fontId="2" fillId="2" borderId="8" xfId="5" applyNumberFormat="1" applyFont="1" applyFill="1" applyBorder="1" applyAlignment="1">
      <alignment horizontal="center" vertical="center" wrapText="1"/>
    </xf>
    <xf numFmtId="2" fontId="2" fillId="2" borderId="9" xfId="5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0" fontId="20" fillId="0" borderId="50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left" vertical="center"/>
    </xf>
    <xf numFmtId="0" fontId="2" fillId="0" borderId="29" xfId="0" applyFont="1" applyFill="1" applyBorder="1" applyAlignment="1" applyProtection="1">
      <alignment horizontal="left" vertical="center"/>
    </xf>
    <xf numFmtId="16" fontId="2" fillId="0" borderId="29" xfId="0" quotePrefix="1" applyNumberFormat="1" applyFont="1" applyFill="1" applyBorder="1" applyAlignment="1" applyProtection="1">
      <alignment horizontal="left" vertical="center"/>
    </xf>
    <xf numFmtId="0" fontId="2" fillId="0" borderId="29" xfId="0" quotePrefix="1" applyFont="1" applyFill="1" applyBorder="1" applyAlignment="1" applyProtection="1">
      <alignment horizontal="left" vertical="center"/>
    </xf>
    <xf numFmtId="0" fontId="2" fillId="0" borderId="54" xfId="0" applyFont="1" applyFill="1" applyBorder="1" applyAlignment="1" applyProtection="1">
      <alignment horizontal="left" vertical="center"/>
    </xf>
    <xf numFmtId="0" fontId="20" fillId="0" borderId="49" xfId="0" applyFont="1" applyFill="1" applyBorder="1" applyAlignment="1" applyProtection="1">
      <alignment horizontal="left" vertical="center" wrapText="1"/>
    </xf>
    <xf numFmtId="9" fontId="19" fillId="0" borderId="6" xfId="0" applyNumberFormat="1" applyFont="1" applyFill="1" applyBorder="1" applyAlignment="1">
      <alignment horizontal="center" vertical="center"/>
    </xf>
    <xf numFmtId="9" fontId="19" fillId="0" borderId="6" xfId="0" applyNumberFormat="1" applyFont="1" applyFill="1" applyBorder="1" applyAlignment="1" applyProtection="1">
      <alignment horizontal="left" vertical="center" wrapText="1"/>
    </xf>
    <xf numFmtId="0" fontId="19" fillId="0" borderId="36" xfId="0" applyFont="1" applyFill="1" applyBorder="1" applyAlignment="1">
      <alignment vertical="top" wrapText="1"/>
    </xf>
    <xf numFmtId="0" fontId="19" fillId="0" borderId="51" xfId="0" applyFont="1" applyFill="1" applyBorder="1" applyAlignment="1" applyProtection="1">
      <alignment horizontal="left" vertical="center" wrapText="1"/>
    </xf>
    <xf numFmtId="9" fontId="19" fillId="0" borderId="46" xfId="0" applyNumberFormat="1" applyFont="1" applyFill="1" applyBorder="1" applyAlignment="1">
      <alignment horizontal="center" vertical="center"/>
    </xf>
    <xf numFmtId="0" fontId="19" fillId="0" borderId="36" xfId="0" applyFont="1" applyFill="1" applyBorder="1" applyAlignment="1" applyProtection="1">
      <alignment vertical="top" wrapText="1"/>
    </xf>
    <xf numFmtId="9" fontId="19" fillId="0" borderId="46" xfId="0" applyNumberFormat="1" applyFont="1" applyFill="1" applyBorder="1" applyAlignment="1" applyProtection="1">
      <alignment horizontal="left" vertical="center" wrapText="1"/>
    </xf>
    <xf numFmtId="0" fontId="19" fillId="0" borderId="36" xfId="0" applyFont="1" applyFill="1" applyBorder="1" applyAlignment="1" applyProtection="1">
      <alignment vertical="center" wrapText="1"/>
    </xf>
    <xf numFmtId="9" fontId="19" fillId="0" borderId="40" xfId="0" applyNumberFormat="1" applyFont="1" applyFill="1" applyBorder="1" applyAlignment="1" applyProtection="1">
      <alignment horizontal="center" vertical="center" wrapText="1"/>
    </xf>
    <xf numFmtId="0" fontId="19" fillId="0" borderId="40" xfId="2" applyFont="1" applyFill="1" applyBorder="1" applyAlignment="1" applyProtection="1">
      <alignment horizontal="left" vertical="center" wrapText="1"/>
    </xf>
    <xf numFmtId="0" fontId="19" fillId="0" borderId="11" xfId="0" applyFont="1" applyFill="1" applyBorder="1" applyAlignment="1" applyProtection="1">
      <alignment vertical="top" wrapText="1"/>
    </xf>
    <xf numFmtId="0" fontId="19" fillId="0" borderId="49" xfId="0" applyFont="1" applyFill="1" applyBorder="1" applyAlignment="1" applyProtection="1">
      <alignment horizontal="left" vertical="center" wrapText="1"/>
    </xf>
    <xf numFmtId="9" fontId="19" fillId="0" borderId="6" xfId="0" applyNumberFormat="1" applyFont="1" applyFill="1" applyBorder="1" applyAlignment="1" applyProtection="1">
      <alignment horizontal="center" vertical="center"/>
    </xf>
    <xf numFmtId="0" fontId="19" fillId="0" borderId="46" xfId="0" applyFont="1" applyFill="1" applyBorder="1" applyAlignment="1" applyProtection="1">
      <alignment vertical="center" wrapText="1"/>
    </xf>
    <xf numFmtId="0" fontId="19" fillId="0" borderId="41" xfId="0" applyFont="1" applyFill="1" applyBorder="1" applyAlignment="1" applyProtection="1">
      <alignment vertical="center" wrapText="1"/>
    </xf>
    <xf numFmtId="0" fontId="20" fillId="0" borderId="49" xfId="0" applyFont="1" applyFill="1" applyBorder="1" applyAlignment="1" applyProtection="1">
      <alignment horizontal="left" vertical="center"/>
    </xf>
    <xf numFmtId="0" fontId="20" fillId="0" borderId="6" xfId="0" applyFont="1" applyFill="1" applyBorder="1" applyAlignment="1" applyProtection="1">
      <alignment horizontal="left" vertical="center"/>
    </xf>
    <xf numFmtId="0" fontId="20" fillId="0" borderId="36" xfId="0" applyFont="1" applyFill="1" applyBorder="1" applyAlignment="1" applyProtection="1">
      <alignment horizontal="left" vertical="center"/>
    </xf>
    <xf numFmtId="0" fontId="20" fillId="0" borderId="50" xfId="0" applyFont="1" applyFill="1" applyBorder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left" vertical="center"/>
    </xf>
    <xf numFmtId="0" fontId="20" fillId="0" borderId="16" xfId="0" applyFont="1" applyFill="1" applyBorder="1" applyAlignment="1" applyProtection="1">
      <alignment horizontal="left" vertical="center"/>
    </xf>
    <xf numFmtId="0" fontId="3" fillId="0" borderId="52" xfId="0" applyFont="1" applyFill="1" applyBorder="1" applyAlignment="1" applyProtection="1">
      <alignment horizontal="left" vertical="center" wrapText="1"/>
    </xf>
    <xf numFmtId="0" fontId="3" fillId="0" borderId="47" xfId="0" applyFont="1" applyFill="1" applyBorder="1" applyAlignment="1" applyProtection="1">
      <alignment horizontal="left" vertical="center" wrapText="1"/>
    </xf>
    <xf numFmtId="0" fontId="3" fillId="0" borderId="48" xfId="0" applyFont="1" applyFill="1" applyBorder="1" applyAlignment="1" applyProtection="1">
      <alignment horizontal="left" vertical="center" wrapText="1"/>
    </xf>
    <xf numFmtId="0" fontId="2" fillId="0" borderId="44" xfId="0" applyFont="1" applyFill="1" applyBorder="1" applyAlignment="1" applyProtection="1">
      <alignment horizontal="left" vertical="center" wrapText="1"/>
    </xf>
    <xf numFmtId="0" fontId="2" fillId="0" borderId="45" xfId="0" applyFont="1" applyFill="1" applyBorder="1" applyAlignment="1" applyProtection="1">
      <alignment horizontal="left" vertical="center" wrapText="1"/>
    </xf>
    <xf numFmtId="0" fontId="5" fillId="0" borderId="53" xfId="0" applyFont="1" applyFill="1" applyBorder="1" applyAlignment="1" applyProtection="1">
      <alignment horizontal="left" vertical="center"/>
    </xf>
    <xf numFmtId="0" fontId="5" fillId="0" borderId="43" xfId="0" applyFont="1" applyFill="1" applyBorder="1" applyAlignment="1" applyProtection="1">
      <alignment horizontal="left" vertical="center"/>
    </xf>
    <xf numFmtId="0" fontId="12" fillId="0" borderId="0" xfId="3" applyFont="1" applyAlignment="1">
      <alignment horizontal="center" vertical="center" wrapText="1"/>
    </xf>
    <xf numFmtId="0" fontId="10" fillId="0" borderId="7" xfId="3" applyFont="1" applyBorder="1" applyAlignment="1">
      <alignment horizontal="left"/>
    </xf>
    <xf numFmtId="0" fontId="10" fillId="0" borderId="8" xfId="3" applyFont="1" applyBorder="1" applyAlignment="1">
      <alignment horizontal="left"/>
    </xf>
    <xf numFmtId="0" fontId="6" fillId="0" borderId="8" xfId="2" applyFont="1" applyBorder="1" applyAlignment="1">
      <alignment horizontal="left"/>
    </xf>
    <xf numFmtId="0" fontId="6" fillId="0" borderId="9" xfId="2" applyFont="1" applyBorder="1" applyAlignment="1">
      <alignment horizontal="left"/>
    </xf>
    <xf numFmtId="9" fontId="14" fillId="0" borderId="7" xfId="3" applyNumberFormat="1" applyFont="1" applyBorder="1" applyAlignment="1">
      <alignment horizontal="center" vertical="center" wrapText="1"/>
    </xf>
    <xf numFmtId="9" fontId="14" fillId="0" borderId="8" xfId="3" applyNumberFormat="1" applyFont="1" applyBorder="1" applyAlignment="1">
      <alignment horizontal="center" vertical="center" wrapText="1"/>
    </xf>
    <xf numFmtId="9" fontId="14" fillId="0" borderId="9" xfId="3" applyNumberFormat="1" applyFont="1" applyBorder="1" applyAlignment="1">
      <alignment horizontal="center" vertical="center" wrapText="1"/>
    </xf>
    <xf numFmtId="1" fontId="12" fillId="0" borderId="2" xfId="3" applyNumberFormat="1" applyFont="1" applyBorder="1" applyAlignment="1">
      <alignment horizontal="center" vertical="center"/>
    </xf>
    <xf numFmtId="1" fontId="12" fillId="0" borderId="3" xfId="3" applyNumberFormat="1" applyFont="1" applyBorder="1" applyAlignment="1">
      <alignment horizontal="center" vertical="center"/>
    </xf>
    <xf numFmtId="1" fontId="12" fillId="0" borderId="13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1" fillId="0" borderId="41" xfId="3" applyFont="1" applyBorder="1" applyAlignment="1">
      <alignment horizontal="center" vertical="center"/>
    </xf>
    <xf numFmtId="0" fontId="11" fillId="0" borderId="40" xfId="3" applyFont="1" applyBorder="1" applyAlignment="1">
      <alignment horizontal="center" vertical="center"/>
    </xf>
    <xf numFmtId="0" fontId="11" fillId="0" borderId="40" xfId="4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/>
    </xf>
    <xf numFmtId="0" fontId="11" fillId="0" borderId="3" xfId="3" applyFont="1" applyBorder="1" applyAlignment="1">
      <alignment horizontal="right"/>
    </xf>
    <xf numFmtId="0" fontId="14" fillId="0" borderId="2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9" fontId="14" fillId="0" borderId="21" xfId="3" applyNumberFormat="1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9" fontId="14" fillId="0" borderId="2" xfId="3" applyNumberFormat="1" applyFont="1" applyBorder="1" applyAlignment="1">
      <alignment horizontal="center" vertical="center" wrapText="1"/>
    </xf>
    <xf numFmtId="9" fontId="14" fillId="0" borderId="13" xfId="3" applyNumberFormat="1" applyFont="1" applyBorder="1" applyAlignment="1">
      <alignment horizontal="center" vertical="center" wrapText="1"/>
    </xf>
    <xf numFmtId="9" fontId="14" fillId="0" borderId="12" xfId="3" applyNumberFormat="1" applyFont="1" applyBorder="1" applyAlignment="1">
      <alignment horizontal="center" vertical="center" wrapText="1"/>
    </xf>
    <xf numFmtId="9" fontId="14" fillId="0" borderId="17" xfId="3" applyNumberFormat="1" applyFont="1" applyBorder="1" applyAlignment="1">
      <alignment horizontal="center" vertical="center" wrapText="1"/>
    </xf>
    <xf numFmtId="9" fontId="14" fillId="0" borderId="24" xfId="3" applyNumberFormat="1" applyFont="1" applyBorder="1" applyAlignment="1">
      <alignment horizontal="center" vertical="center" wrapText="1"/>
    </xf>
    <xf numFmtId="9" fontId="14" fillId="0" borderId="42" xfId="3" applyNumberFormat="1" applyFont="1" applyBorder="1" applyAlignment="1">
      <alignment horizontal="center" vertical="center" wrapText="1"/>
    </xf>
    <xf numFmtId="9" fontId="14" fillId="0" borderId="25" xfId="3" applyNumberFormat="1" applyFont="1" applyBorder="1" applyAlignment="1">
      <alignment horizontal="center" vertical="center" wrapText="1"/>
    </xf>
    <xf numFmtId="0" fontId="14" fillId="0" borderId="2" xfId="3" applyFont="1" applyBorder="1" applyAlignment="1">
      <alignment horizontal="left" vertical="center" wrapText="1"/>
    </xf>
    <xf numFmtId="0" fontId="14" fillId="0" borderId="5" xfId="3" applyFont="1" applyBorder="1" applyAlignment="1">
      <alignment horizontal="left" vertical="center" wrapText="1"/>
    </xf>
    <xf numFmtId="0" fontId="14" fillId="0" borderId="15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right" vertical="center" wrapText="1"/>
    </xf>
    <xf numFmtId="0" fontId="17" fillId="0" borderId="8" xfId="3" applyFont="1" applyBorder="1" applyAlignment="1">
      <alignment horizontal="right" vertical="center" wrapText="1"/>
    </xf>
    <xf numFmtId="0" fontId="17" fillId="0" borderId="9" xfId="3" applyFont="1" applyBorder="1" applyAlignment="1">
      <alignment horizontal="right" vertical="center" wrapText="1"/>
    </xf>
    <xf numFmtId="2" fontId="2" fillId="0" borderId="14" xfId="5" applyNumberFormat="1" applyFont="1" applyBorder="1" applyAlignment="1">
      <alignment horizontal="center" vertical="center" wrapText="1"/>
    </xf>
    <xf numFmtId="2" fontId="2" fillId="0" borderId="19" xfId="5" applyNumberFormat="1" applyFont="1" applyBorder="1" applyAlignment="1">
      <alignment horizontal="center" vertical="center" wrapText="1"/>
    </xf>
    <xf numFmtId="0" fontId="13" fillId="0" borderId="12" xfId="3" applyFont="1" applyBorder="1" applyAlignment="1">
      <alignment horizontal="left" vertical="center" wrapText="1"/>
    </xf>
    <xf numFmtId="0" fontId="13" fillId="0" borderId="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12" fillId="0" borderId="0" xfId="3" applyFont="1" applyAlignment="1">
      <alignment horizontal="left" vertical="center" wrapText="1"/>
    </xf>
    <xf numFmtId="1" fontId="13" fillId="0" borderId="14" xfId="4" applyNumberFormat="1" applyFont="1" applyBorder="1" applyAlignment="1">
      <alignment horizontal="center" vertical="center"/>
    </xf>
    <xf numFmtId="1" fontId="13" fillId="0" borderId="19" xfId="4" applyNumberFormat="1" applyFont="1" applyBorder="1" applyAlignment="1">
      <alignment horizontal="center" vertical="center"/>
    </xf>
    <xf numFmtId="2" fontId="13" fillId="0" borderId="14" xfId="3" applyNumberFormat="1" applyFont="1" applyBorder="1" applyAlignment="1">
      <alignment horizontal="center" vertical="center"/>
    </xf>
    <xf numFmtId="2" fontId="13" fillId="0" borderId="19" xfId="3" applyNumberFormat="1" applyFont="1" applyBorder="1" applyAlignment="1">
      <alignment horizontal="center" vertical="center"/>
    </xf>
  </cellXfs>
  <cellStyles count="6">
    <cellStyle name="Обычный" xfId="0" builtinId="0"/>
    <cellStyle name="Обычный 2" xfId="2" xr:uid="{33895D7F-2CDC-44B2-81AD-2E69A877E140}"/>
    <cellStyle name="Обычный 6" xfId="3" xr:uid="{FDC31BED-FBCF-4067-9418-C8D21F026EF2}"/>
    <cellStyle name="Обычный 7" xfId="4" xr:uid="{4830B1C6-ECDC-40E9-988B-FF04BA1EAD6D}"/>
    <cellStyle name="Финансовый 2" xfId="1" xr:uid="{00000000-0005-0000-0000-000006000000}"/>
    <cellStyle name="Финансовый 2 2" xfId="5" xr:uid="{614E3E98-84B5-4DB5-9F6A-2C0CE09540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topLeftCell="B1" zoomScale="80" zoomScaleNormal="80" workbookViewId="0">
      <selection activeCell="C3" sqref="C3"/>
    </sheetView>
  </sheetViews>
  <sheetFormatPr defaultColWidth="8.7109375" defaultRowHeight="15" x14ac:dyDescent="0.25"/>
  <cols>
    <col min="1" max="1" width="3.7109375" style="3" customWidth="1"/>
    <col min="2" max="2" width="6" style="66" customWidth="1"/>
    <col min="3" max="3" width="73.28515625" style="3" customWidth="1"/>
    <col min="4" max="4" width="11.42578125" style="3" customWidth="1"/>
    <col min="5" max="5" width="77.42578125" style="3" customWidth="1"/>
    <col min="6" max="6" width="120" style="3" customWidth="1"/>
    <col min="7" max="7" width="68.28515625" style="3" customWidth="1"/>
    <col min="8" max="16384" width="8.7109375" style="3"/>
  </cols>
  <sheetData>
    <row r="1" spans="1:7" s="1" customFormat="1" ht="52.5" customHeight="1" x14ac:dyDescent="0.2">
      <c r="B1" s="68"/>
      <c r="C1" s="67" t="s">
        <v>0</v>
      </c>
      <c r="D1" s="64" t="s">
        <v>1</v>
      </c>
      <c r="E1" s="64" t="s">
        <v>8</v>
      </c>
      <c r="F1" s="65" t="s">
        <v>2</v>
      </c>
    </row>
    <row r="2" spans="1:7" s="1" customFormat="1" ht="15.75" thickBot="1" x14ac:dyDescent="0.25">
      <c r="B2" s="69" t="s">
        <v>46</v>
      </c>
      <c r="C2" s="89" t="s">
        <v>3</v>
      </c>
      <c r="D2" s="90"/>
      <c r="E2" s="90"/>
      <c r="F2" s="91"/>
    </row>
    <row r="3" spans="1:7" s="1" customFormat="1" ht="104.25" customHeight="1" thickBot="1" x14ac:dyDescent="0.25">
      <c r="B3" s="69" t="s">
        <v>44</v>
      </c>
      <c r="C3" s="88" t="s">
        <v>53</v>
      </c>
      <c r="D3" s="82">
        <v>0.5</v>
      </c>
      <c r="E3" s="83" t="s">
        <v>39</v>
      </c>
      <c r="F3" s="84" t="s">
        <v>4</v>
      </c>
    </row>
    <row r="4" spans="1:7" s="1" customFormat="1" ht="21.75" customHeight="1" x14ac:dyDescent="0.2">
      <c r="B4" s="69" t="s">
        <v>45</v>
      </c>
      <c r="C4" s="92" t="s">
        <v>5</v>
      </c>
      <c r="D4" s="93"/>
      <c r="E4" s="93"/>
      <c r="F4" s="94"/>
    </row>
    <row r="5" spans="1:7" s="1" customFormat="1" ht="156.75" x14ac:dyDescent="0.2">
      <c r="B5" s="70" t="s">
        <v>47</v>
      </c>
      <c r="C5" s="85" t="s">
        <v>51</v>
      </c>
      <c r="D5" s="86">
        <v>0.3</v>
      </c>
      <c r="E5" s="75" t="s">
        <v>54</v>
      </c>
      <c r="F5" s="81" t="s">
        <v>52</v>
      </c>
      <c r="G5" s="2"/>
    </row>
    <row r="6" spans="1:7" s="1" customFormat="1" ht="156.75" x14ac:dyDescent="0.2">
      <c r="B6" s="71" t="s">
        <v>48</v>
      </c>
      <c r="C6" s="85" t="s">
        <v>40</v>
      </c>
      <c r="D6" s="74">
        <v>0.2</v>
      </c>
      <c r="E6" s="75" t="s">
        <v>41</v>
      </c>
      <c r="F6" s="76" t="s">
        <v>56</v>
      </c>
    </row>
    <row r="7" spans="1:7" s="1" customFormat="1" x14ac:dyDescent="0.2">
      <c r="B7" s="69"/>
      <c r="C7" s="73" t="s">
        <v>43</v>
      </c>
      <c r="D7" s="74"/>
      <c r="E7" s="75"/>
      <c r="F7" s="76"/>
    </row>
    <row r="8" spans="1:7" s="1" customFormat="1" ht="229.5" customHeight="1" x14ac:dyDescent="0.2">
      <c r="B8" s="71" t="s">
        <v>49</v>
      </c>
      <c r="C8" s="77" t="s">
        <v>55</v>
      </c>
      <c r="D8" s="78">
        <v>0.5</v>
      </c>
      <c r="E8" s="75" t="s">
        <v>41</v>
      </c>
      <c r="F8" s="79" t="s">
        <v>59</v>
      </c>
    </row>
    <row r="9" spans="1:7" s="1" customFormat="1" ht="215.25" customHeight="1" x14ac:dyDescent="0.2">
      <c r="B9" s="71" t="s">
        <v>50</v>
      </c>
      <c r="C9" s="77" t="s">
        <v>42</v>
      </c>
      <c r="D9" s="78">
        <v>0.5</v>
      </c>
      <c r="E9" s="80" t="s">
        <v>41</v>
      </c>
      <c r="F9" s="87" t="s">
        <v>58</v>
      </c>
    </row>
    <row r="10" spans="1:7" s="1" customFormat="1" ht="12.75" customHeight="1" x14ac:dyDescent="0.2">
      <c r="B10" s="69"/>
      <c r="C10" s="95" t="s">
        <v>6</v>
      </c>
      <c r="D10" s="96"/>
      <c r="E10" s="96"/>
      <c r="F10" s="97"/>
    </row>
    <row r="11" spans="1:7" s="1" customFormat="1" ht="222.6" customHeight="1" thickBot="1" x14ac:dyDescent="0.25">
      <c r="B11" s="72"/>
      <c r="C11" s="100" t="s">
        <v>7</v>
      </c>
      <c r="D11" s="101"/>
      <c r="E11" s="98" t="s">
        <v>57</v>
      </c>
      <c r="F11" s="99"/>
    </row>
    <row r="12" spans="1:7" s="1" customFormat="1" x14ac:dyDescent="0.25">
      <c r="A12" s="3"/>
      <c r="B12" s="66"/>
      <c r="C12" s="3"/>
      <c r="D12" s="3"/>
      <c r="E12" s="3"/>
      <c r="F12" s="3"/>
    </row>
    <row r="13" spans="1:7" s="1" customFormat="1" x14ac:dyDescent="0.25">
      <c r="A13" s="3"/>
      <c r="B13" s="66"/>
      <c r="C13" s="3"/>
      <c r="D13" s="3"/>
      <c r="E13" s="3"/>
      <c r="F13" s="3"/>
    </row>
    <row r="14" spans="1:7" s="1" customFormat="1" x14ac:dyDescent="0.25">
      <c r="A14" s="3"/>
      <c r="B14" s="66"/>
      <c r="C14" s="3"/>
      <c r="D14" s="3"/>
      <c r="E14" s="3"/>
      <c r="F14" s="3"/>
    </row>
  </sheetData>
  <mergeCells count="5">
    <mergeCell ref="C2:F2"/>
    <mergeCell ref="C4:F4"/>
    <mergeCell ref="C10:F10"/>
    <mergeCell ref="E11:F11"/>
    <mergeCell ref="C11:D11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504E-8C50-475F-B227-1C1B2FCDB431}">
  <dimension ref="A1:AB26"/>
  <sheetViews>
    <sheetView zoomScale="80" zoomScaleNormal="80" workbookViewId="0">
      <selection activeCell="E19" sqref="E19"/>
    </sheetView>
  </sheetViews>
  <sheetFormatPr defaultColWidth="9.140625" defaultRowHeight="15" x14ac:dyDescent="0.25"/>
  <cols>
    <col min="1" max="1" width="61.28515625" style="6" customWidth="1"/>
    <col min="2" max="3" width="11.28515625" style="6" customWidth="1"/>
    <col min="4" max="4" width="20.5703125" style="6" customWidth="1"/>
    <col min="5" max="5" width="20.85546875" style="6" customWidth="1"/>
    <col min="6" max="6" width="23.42578125" style="6" customWidth="1"/>
    <col min="7" max="7" width="20.85546875" style="6" customWidth="1"/>
    <col min="8" max="8" width="19.7109375" style="6" customWidth="1"/>
    <col min="9" max="9" width="21.7109375" style="6" customWidth="1"/>
    <col min="10" max="11" width="20.85546875" style="6" customWidth="1"/>
    <col min="12" max="16384" width="9.140625" style="6"/>
  </cols>
  <sheetData>
    <row r="1" spans="1:28" ht="15" customHeight="1" thickBot="1" x14ac:dyDescent="0.3">
      <c r="A1" s="4"/>
      <c r="B1" s="4"/>
      <c r="C1" s="4"/>
      <c r="D1" s="4"/>
      <c r="E1" s="113"/>
      <c r="F1" s="113"/>
      <c r="G1" s="113"/>
      <c r="H1" s="113"/>
      <c r="I1" s="113"/>
      <c r="J1" s="113"/>
      <c r="K1" s="5"/>
    </row>
    <row r="2" spans="1:28" ht="16.5" customHeight="1" thickBot="1" x14ac:dyDescent="0.3">
      <c r="A2" s="114" t="s">
        <v>9</v>
      </c>
      <c r="B2" s="116" t="s">
        <v>10</v>
      </c>
      <c r="C2" s="117"/>
      <c r="D2" s="118"/>
      <c r="E2" s="122" t="s">
        <v>11</v>
      </c>
      <c r="F2" s="123"/>
      <c r="G2" s="124" t="s">
        <v>12</v>
      </c>
      <c r="H2" s="124"/>
      <c r="I2" s="123" t="s">
        <v>13</v>
      </c>
      <c r="J2" s="125"/>
      <c r="K2" s="7"/>
      <c r="L2" s="102"/>
      <c r="M2" s="8"/>
      <c r="N2" s="8"/>
      <c r="O2" s="8"/>
      <c r="P2" s="8"/>
    </row>
    <row r="3" spans="1:28" ht="86.25" customHeight="1" thickBot="1" x14ac:dyDescent="0.3">
      <c r="A3" s="115"/>
      <c r="B3" s="119"/>
      <c r="C3" s="120"/>
      <c r="D3" s="121"/>
      <c r="E3" s="41" t="s">
        <v>14</v>
      </c>
      <c r="F3" s="42" t="s">
        <v>15</v>
      </c>
      <c r="G3" s="42" t="s">
        <v>14</v>
      </c>
      <c r="H3" s="42" t="s">
        <v>15</v>
      </c>
      <c r="I3" s="42" t="s">
        <v>14</v>
      </c>
      <c r="J3" s="43" t="s">
        <v>16</v>
      </c>
      <c r="K3" s="9"/>
      <c r="L3" s="102"/>
      <c r="M3" s="8"/>
      <c r="N3" s="8"/>
      <c r="O3" s="8"/>
      <c r="P3" s="8"/>
    </row>
    <row r="4" spans="1:28" ht="17.25" customHeight="1" thickBot="1" x14ac:dyDescent="0.3">
      <c r="A4" s="103" t="s">
        <v>28</v>
      </c>
      <c r="B4" s="104"/>
      <c r="C4" s="104"/>
      <c r="D4" s="104"/>
      <c r="E4" s="104"/>
      <c r="F4" s="104"/>
      <c r="G4" s="104"/>
      <c r="H4" s="104"/>
      <c r="I4" s="105"/>
      <c r="J4" s="106"/>
      <c r="K4" s="10" t="s">
        <v>17</v>
      </c>
      <c r="L4" s="8"/>
      <c r="M4" s="8"/>
      <c r="N4" s="8"/>
      <c r="O4" s="8"/>
      <c r="P4" s="8"/>
    </row>
    <row r="5" spans="1:28" ht="41.25" customHeight="1" thickBot="1" x14ac:dyDescent="0.3">
      <c r="A5" s="11" t="s">
        <v>18</v>
      </c>
      <c r="B5" s="107">
        <v>0.5</v>
      </c>
      <c r="C5" s="108"/>
      <c r="D5" s="109"/>
      <c r="E5" s="12">
        <v>1700000</v>
      </c>
      <c r="F5" s="13">
        <f>K5/E5*5</f>
        <v>3.8235294117647056</v>
      </c>
      <c r="G5" s="12">
        <v>1400000</v>
      </c>
      <c r="H5" s="13">
        <f>K5/G5*5</f>
        <v>4.6428571428571432</v>
      </c>
      <c r="I5" s="12">
        <v>1300000</v>
      </c>
      <c r="J5" s="13">
        <f>K5/I5*5</f>
        <v>5</v>
      </c>
      <c r="K5" s="14">
        <f>MIN(E5,G5,I5)</f>
        <v>1300000</v>
      </c>
      <c r="L5" s="150" t="s">
        <v>31</v>
      </c>
      <c r="M5" s="151"/>
      <c r="N5" s="151"/>
      <c r="O5" s="151"/>
      <c r="P5" s="151"/>
    </row>
    <row r="6" spans="1:28" ht="26.25" customHeight="1" thickBot="1" x14ac:dyDescent="0.3">
      <c r="A6" s="40" t="s">
        <v>19</v>
      </c>
      <c r="B6" s="127" t="s">
        <v>20</v>
      </c>
      <c r="C6" s="132"/>
      <c r="D6" s="128"/>
      <c r="E6" s="110"/>
      <c r="F6" s="111"/>
      <c r="G6" s="111"/>
      <c r="H6" s="111"/>
      <c r="I6" s="111"/>
      <c r="J6" s="112"/>
      <c r="K6" s="10" t="s">
        <v>29</v>
      </c>
      <c r="L6" s="46"/>
      <c r="M6" s="46"/>
      <c r="N6" s="46"/>
      <c r="O6" s="46"/>
      <c r="P6" s="46"/>
    </row>
    <row r="7" spans="1:28" ht="24" customHeight="1" thickBot="1" x14ac:dyDescent="0.3">
      <c r="A7" s="22" t="s">
        <v>22</v>
      </c>
      <c r="B7" s="129">
        <v>0.15</v>
      </c>
      <c r="C7" s="130"/>
      <c r="D7" s="131"/>
      <c r="E7" s="23">
        <v>3</v>
      </c>
      <c r="F7" s="55">
        <f>E7/K7*5</f>
        <v>2.1428571428571428</v>
      </c>
      <c r="G7" s="24">
        <v>5</v>
      </c>
      <c r="H7" s="55">
        <f>G7/K7*5</f>
        <v>3.5714285714285716</v>
      </c>
      <c r="I7" s="24">
        <v>7</v>
      </c>
      <c r="J7" s="56">
        <f>I7/K7*5</f>
        <v>5</v>
      </c>
      <c r="K7" s="16">
        <f>MAX(E7,G7,I7)</f>
        <v>7</v>
      </c>
      <c r="L7" s="46" t="s">
        <v>30</v>
      </c>
      <c r="M7" s="46"/>
      <c r="N7" s="46"/>
      <c r="O7" s="46"/>
      <c r="P7" s="46"/>
    </row>
    <row r="8" spans="1:28" ht="25.5" customHeight="1" thickBot="1" x14ac:dyDescent="0.3">
      <c r="A8" s="38" t="s">
        <v>23</v>
      </c>
      <c r="B8" s="127" t="s">
        <v>20</v>
      </c>
      <c r="C8" s="128"/>
      <c r="D8" s="15" t="s">
        <v>36</v>
      </c>
      <c r="E8" s="19"/>
      <c r="F8" s="20"/>
      <c r="G8" s="20"/>
      <c r="H8" s="20"/>
      <c r="I8" s="20"/>
      <c r="J8" s="21"/>
      <c r="K8" s="16"/>
      <c r="L8" s="8"/>
      <c r="M8" s="8"/>
      <c r="N8" s="8"/>
      <c r="O8" s="8"/>
      <c r="P8" s="8"/>
    </row>
    <row r="9" spans="1:28" ht="33.75" customHeight="1" x14ac:dyDescent="0.25">
      <c r="A9" s="39" t="s">
        <v>24</v>
      </c>
      <c r="B9" s="133">
        <v>0.15</v>
      </c>
      <c r="C9" s="134"/>
      <c r="D9" s="25">
        <v>0.35</v>
      </c>
      <c r="E9" s="29">
        <v>1</v>
      </c>
      <c r="F9" s="27">
        <f>D9*(E9/K9)*5</f>
        <v>0.875</v>
      </c>
      <c r="G9" s="29">
        <v>2</v>
      </c>
      <c r="H9" s="31">
        <f>D9*(G9/K9)*5</f>
        <v>1.75</v>
      </c>
      <c r="I9" s="29">
        <v>1</v>
      </c>
      <c r="J9" s="33">
        <f>D9*(I9/K9)*5</f>
        <v>0.875</v>
      </c>
      <c r="K9" s="16">
        <f t="shared" ref="K9:K14" si="0">MAX(E9,G9,I9)</f>
        <v>2</v>
      </c>
      <c r="L9" s="151" t="s">
        <v>32</v>
      </c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</row>
    <row r="10" spans="1:28" ht="21.75" customHeight="1" x14ac:dyDescent="0.25">
      <c r="A10" s="39" t="s">
        <v>25</v>
      </c>
      <c r="B10" s="135"/>
      <c r="C10" s="136"/>
      <c r="D10" s="26">
        <v>0.35</v>
      </c>
      <c r="E10" s="30">
        <v>3</v>
      </c>
      <c r="F10" s="28">
        <f>D10*(E10/K10)*5</f>
        <v>1.3124999999999998</v>
      </c>
      <c r="G10" s="30">
        <v>4</v>
      </c>
      <c r="H10" s="32">
        <f>D10*(G10/K10)*5</f>
        <v>1.75</v>
      </c>
      <c r="I10" s="30">
        <v>2</v>
      </c>
      <c r="J10" s="34">
        <f>D10*(I10/K10)*5</f>
        <v>0.875</v>
      </c>
      <c r="K10" s="16">
        <f t="shared" si="0"/>
        <v>4</v>
      </c>
      <c r="L10" s="151" t="s">
        <v>33</v>
      </c>
      <c r="M10" s="151"/>
      <c r="N10" s="151"/>
      <c r="O10" s="151"/>
      <c r="P10" s="151"/>
      <c r="Q10" s="151"/>
      <c r="R10" s="151"/>
      <c r="S10" s="151"/>
      <c r="T10" s="151"/>
      <c r="U10" s="47"/>
      <c r="V10" s="47"/>
      <c r="W10" s="47"/>
      <c r="X10" s="47"/>
      <c r="Y10" s="47"/>
      <c r="Z10" s="47"/>
      <c r="AA10" s="47"/>
      <c r="AB10" s="47"/>
    </row>
    <row r="11" spans="1:28" ht="23.25" customHeight="1" thickBot="1" x14ac:dyDescent="0.3">
      <c r="A11" s="44" t="s">
        <v>26</v>
      </c>
      <c r="B11" s="135"/>
      <c r="C11" s="136"/>
      <c r="D11" s="26">
        <v>0.3</v>
      </c>
      <c r="E11" s="45">
        <v>5</v>
      </c>
      <c r="F11" s="35">
        <f>D11*(E11/K11)*5</f>
        <v>0.83333333333333326</v>
      </c>
      <c r="G11" s="45">
        <v>7</v>
      </c>
      <c r="H11" s="36">
        <f>D11*(G11/K11)*5</f>
        <v>1.1666666666666667</v>
      </c>
      <c r="I11" s="45">
        <v>9</v>
      </c>
      <c r="J11" s="37">
        <f>D11*(I11/K11)*5</f>
        <v>1.5</v>
      </c>
      <c r="K11" s="16">
        <f t="shared" si="0"/>
        <v>9</v>
      </c>
      <c r="L11" s="151" t="s">
        <v>34</v>
      </c>
      <c r="M11" s="151"/>
      <c r="N11" s="151"/>
      <c r="O11" s="151"/>
      <c r="P11" s="151"/>
      <c r="Q11" s="151"/>
      <c r="R11" s="151"/>
      <c r="S11" s="151"/>
      <c r="T11" s="151"/>
    </row>
    <row r="12" spans="1:28" ht="23.25" customHeight="1" thickBot="1" x14ac:dyDescent="0.3">
      <c r="A12" s="145" t="s">
        <v>37</v>
      </c>
      <c r="B12" s="146"/>
      <c r="C12" s="146"/>
      <c r="D12" s="147"/>
      <c r="E12" s="48"/>
      <c r="F12" s="60">
        <f>SUM(F9:F11)</f>
        <v>3.020833333333333</v>
      </c>
      <c r="G12" s="61"/>
      <c r="H12" s="62">
        <f>SUM(H9:H11)</f>
        <v>4.666666666666667</v>
      </c>
      <c r="I12" s="61"/>
      <c r="J12" s="63">
        <f>SUM(J9:J11)</f>
        <v>3.25</v>
      </c>
      <c r="K12" s="54">
        <f>MAX(F12,H12,J12)</f>
        <v>4.666666666666667</v>
      </c>
      <c r="L12" s="49"/>
      <c r="M12" s="49"/>
      <c r="N12" s="49"/>
      <c r="O12" s="49"/>
      <c r="P12" s="49"/>
      <c r="Q12" s="49"/>
      <c r="R12" s="49"/>
      <c r="S12" s="49"/>
      <c r="T12" s="49"/>
    </row>
    <row r="13" spans="1:28" ht="23.25" customHeight="1" thickBot="1" x14ac:dyDescent="0.3">
      <c r="A13" s="145" t="s">
        <v>38</v>
      </c>
      <c r="B13" s="146"/>
      <c r="C13" s="146"/>
      <c r="D13" s="147"/>
      <c r="E13" s="48"/>
      <c r="F13" s="50">
        <f>F12/K12*5</f>
        <v>3.2366071428571423</v>
      </c>
      <c r="G13" s="51"/>
      <c r="H13" s="52">
        <f>H12/K12*5</f>
        <v>5</v>
      </c>
      <c r="I13" s="51"/>
      <c r="J13" s="53">
        <f>J12/K12*5</f>
        <v>3.4821428571428568</v>
      </c>
      <c r="K13" s="16"/>
      <c r="L13" s="49"/>
      <c r="M13" s="49"/>
      <c r="N13" s="49"/>
      <c r="O13" s="49"/>
      <c r="P13" s="49"/>
      <c r="Q13" s="49"/>
      <c r="R13" s="49"/>
      <c r="S13" s="49"/>
      <c r="T13" s="49"/>
    </row>
    <row r="14" spans="1:28" ht="19.5" customHeight="1" x14ac:dyDescent="0.25">
      <c r="A14" s="140" t="s">
        <v>27</v>
      </c>
      <c r="B14" s="142" t="s">
        <v>20</v>
      </c>
      <c r="C14" s="143"/>
      <c r="D14" s="144"/>
      <c r="E14" s="154">
        <v>5</v>
      </c>
      <c r="F14" s="156">
        <f>(E14/K14)*5</f>
        <v>5</v>
      </c>
      <c r="G14" s="154">
        <v>4</v>
      </c>
      <c r="H14" s="148">
        <f>G14/K14*5</f>
        <v>4</v>
      </c>
      <c r="I14" s="154">
        <v>2</v>
      </c>
      <c r="J14" s="148">
        <f>I14/K14*5</f>
        <v>2</v>
      </c>
      <c r="K14" s="16">
        <f t="shared" si="0"/>
        <v>5</v>
      </c>
      <c r="L14" s="151" t="s">
        <v>35</v>
      </c>
      <c r="M14" s="151"/>
      <c r="N14" s="151"/>
      <c r="O14" s="151"/>
      <c r="P14" s="151"/>
      <c r="Q14" s="151"/>
      <c r="R14" s="151"/>
      <c r="S14" s="151"/>
    </row>
    <row r="15" spans="1:28" ht="19.5" customHeight="1" thickBot="1" x14ac:dyDescent="0.3">
      <c r="A15" s="141"/>
      <c r="B15" s="137">
        <v>0.2</v>
      </c>
      <c r="C15" s="138"/>
      <c r="D15" s="139"/>
      <c r="E15" s="155"/>
      <c r="F15" s="157"/>
      <c r="G15" s="155"/>
      <c r="H15" s="149"/>
      <c r="I15" s="155"/>
      <c r="J15" s="149"/>
      <c r="K15" s="16"/>
      <c r="L15" s="152"/>
      <c r="M15" s="153"/>
      <c r="N15" s="153"/>
      <c r="O15" s="153"/>
      <c r="P15" s="8"/>
    </row>
    <row r="16" spans="1:28" ht="18.75" thickBot="1" x14ac:dyDescent="0.3">
      <c r="A16" s="126" t="s">
        <v>21</v>
      </c>
      <c r="B16" s="126"/>
      <c r="C16" s="126"/>
      <c r="D16" s="8"/>
      <c r="E16" s="8"/>
      <c r="F16" s="17">
        <f>F5*B5+F7*B7+F13*B9+F14*B15</f>
        <v>3.7186843487394956</v>
      </c>
      <c r="G16" s="8"/>
      <c r="H16" s="18">
        <f>H5*B5+H7*B7+H13*B9+H14*B15</f>
        <v>4.4071428571428575</v>
      </c>
      <c r="I16" s="8"/>
      <c r="J16" s="17">
        <f>J5*B5+J7*B7+J13*B9+J14*B15</f>
        <v>4.1723214285714283</v>
      </c>
      <c r="K16" s="8"/>
      <c r="L16" s="8"/>
      <c r="M16" s="8"/>
      <c r="N16" s="8"/>
      <c r="O16" s="8"/>
      <c r="P16" s="8"/>
    </row>
    <row r="17" spans="1:16" x14ac:dyDescent="0.25">
      <c r="A17" s="8"/>
      <c r="B17" s="8"/>
      <c r="C17" s="8"/>
      <c r="D17" s="8"/>
      <c r="E17" s="8"/>
      <c r="F17" s="58"/>
      <c r="G17" s="8"/>
      <c r="H17" s="58"/>
      <c r="I17" s="8"/>
      <c r="J17" s="58"/>
      <c r="K17" s="8"/>
      <c r="L17" s="8"/>
      <c r="M17" s="8"/>
      <c r="N17" s="8"/>
      <c r="O17" s="8"/>
      <c r="P17" s="8"/>
    </row>
    <row r="18" spans="1:16" x14ac:dyDescent="0.25">
      <c r="A18" s="8"/>
      <c r="B18" s="8"/>
      <c r="C18" s="8"/>
      <c r="D18" s="8"/>
      <c r="E18" s="8"/>
      <c r="F18" s="58"/>
      <c r="G18" s="8"/>
      <c r="H18" s="58"/>
      <c r="I18" s="8"/>
      <c r="J18" s="58"/>
      <c r="K18" s="8"/>
      <c r="L18" s="8"/>
      <c r="M18" s="8"/>
      <c r="N18" s="8"/>
      <c r="O18" s="8"/>
      <c r="P18" s="8"/>
    </row>
    <row r="19" spans="1:16" x14ac:dyDescent="0.25">
      <c r="A19" s="8"/>
      <c r="B19" s="8"/>
      <c r="C19" s="8"/>
      <c r="D19" s="8"/>
      <c r="E19" s="8"/>
      <c r="F19" s="58"/>
      <c r="G19" s="8"/>
      <c r="H19" s="58"/>
      <c r="I19" s="8"/>
      <c r="J19" s="58"/>
      <c r="K19" s="8"/>
      <c r="L19" s="8"/>
      <c r="M19" s="8"/>
      <c r="N19" s="8"/>
      <c r="O19" s="8"/>
      <c r="P19" s="8"/>
    </row>
    <row r="20" spans="1:16" x14ac:dyDescent="0.25">
      <c r="A20" s="8"/>
      <c r="B20" s="8"/>
      <c r="C20" s="8"/>
      <c r="D20" s="8"/>
      <c r="E20" s="8"/>
      <c r="F20" s="58"/>
      <c r="G20" s="8"/>
      <c r="H20" s="58"/>
      <c r="I20" s="8"/>
      <c r="J20" s="58"/>
      <c r="K20" s="8"/>
      <c r="L20" s="8"/>
      <c r="M20" s="8"/>
      <c r="N20" s="8"/>
      <c r="O20" s="8"/>
      <c r="P20" s="8"/>
    </row>
    <row r="21" spans="1:16" x14ac:dyDescent="0.25">
      <c r="A21" s="8"/>
      <c r="B21" s="8"/>
      <c r="C21" s="8"/>
      <c r="D21" s="8"/>
      <c r="E21" s="8"/>
      <c r="F21" s="59"/>
      <c r="G21" s="59"/>
      <c r="H21" s="59"/>
      <c r="I21" s="59"/>
      <c r="J21" s="59"/>
      <c r="K21" s="8"/>
      <c r="L21" s="8"/>
      <c r="M21" s="8"/>
      <c r="N21" s="8"/>
      <c r="O21" s="8"/>
      <c r="P21" s="8"/>
    </row>
    <row r="22" spans="1:16" x14ac:dyDescent="0.25">
      <c r="A22" s="8"/>
      <c r="B22" s="8"/>
      <c r="C22" s="8"/>
      <c r="D22" s="8"/>
      <c r="E22" s="8"/>
      <c r="F22" s="57"/>
      <c r="G22" s="8"/>
      <c r="H22" s="57"/>
      <c r="I22" s="8"/>
      <c r="J22" s="57"/>
      <c r="K22" s="8"/>
      <c r="L22" s="8"/>
      <c r="M22" s="8"/>
      <c r="N22" s="8"/>
      <c r="O22" s="8"/>
      <c r="P22" s="8"/>
    </row>
    <row r="23" spans="1:16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</sheetData>
  <mergeCells count="34">
    <mergeCell ref="E14:E15"/>
    <mergeCell ref="F14:F15"/>
    <mergeCell ref="G14:G15"/>
    <mergeCell ref="H14:H15"/>
    <mergeCell ref="I14:I15"/>
    <mergeCell ref="J14:J15"/>
    <mergeCell ref="L5:P5"/>
    <mergeCell ref="L9:AB9"/>
    <mergeCell ref="L10:T10"/>
    <mergeCell ref="L11:T11"/>
    <mergeCell ref="L14:S14"/>
    <mergeCell ref="L15:O15"/>
    <mergeCell ref="A16:C16"/>
    <mergeCell ref="B8:C8"/>
    <mergeCell ref="B7:D7"/>
    <mergeCell ref="B6:D6"/>
    <mergeCell ref="B9:C11"/>
    <mergeCell ref="B15:D15"/>
    <mergeCell ref="A14:A15"/>
    <mergeCell ref="B14:D14"/>
    <mergeCell ref="A12:D12"/>
    <mergeCell ref="A13:D13"/>
    <mergeCell ref="L2:L3"/>
    <mergeCell ref="A4:J4"/>
    <mergeCell ref="B5:D5"/>
    <mergeCell ref="E6:J6"/>
    <mergeCell ref="E1:F1"/>
    <mergeCell ref="G1:H1"/>
    <mergeCell ref="I1:J1"/>
    <mergeCell ref="A2:A3"/>
    <mergeCell ref="B2:D3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Методика оценки заявок</vt:lpstr>
      <vt:lpstr>Оценка_ИТОГО_пример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Малова Ирина Геннадьевна</dc:creator>
  <dc:description/>
  <cp:lastModifiedBy>Хохлова Екатерина Александровна</cp:lastModifiedBy>
  <cp:revision>1</cp:revision>
  <dcterms:created xsi:type="dcterms:W3CDTF">2023-07-24T12:28:18Z</dcterms:created>
  <dcterms:modified xsi:type="dcterms:W3CDTF">2024-10-04T07:43:20Z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215633708</vt:i4>
  </property>
  <property fmtid="{D5CDD505-2E9C-101B-9397-08002B2CF9AE}" pid="3" name="_NewReviewCycle">
    <vt:lpwstr/>
  </property>
  <property fmtid="{D5CDD505-2E9C-101B-9397-08002B2CF9AE}" pid="4" name="_EmailSubject">
    <vt:lpwstr> Р7 Офис_методика оценки + критерии отбора фин</vt:lpwstr>
  </property>
  <property fmtid="{D5CDD505-2E9C-101B-9397-08002B2CF9AE}" pid="5" name="_AuthorEmail">
    <vt:lpwstr>irina.malova@rnrc.ru</vt:lpwstr>
  </property>
  <property fmtid="{D5CDD505-2E9C-101B-9397-08002B2CF9AE}" pid="6" name="_AuthorEmailDisplayName">
    <vt:lpwstr>Малова Ирина Геннадьевна</vt:lpwstr>
  </property>
  <property fmtid="{D5CDD505-2E9C-101B-9397-08002B2CF9AE}" pid="7" name="_PreviousAdHocReviewCycleID">
    <vt:i4>-1450619236</vt:i4>
  </property>
  <property fmtid="{D5CDD505-2E9C-101B-9397-08002B2CF9AE}" pid="8" name="_ReviewingToolsShownOnce">
    <vt:lpwstr/>
  </property>
</Properties>
</file>