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gulyaev_ev\Desktop\"/>
    </mc:Choice>
  </mc:AlternateContent>
  <bookViews>
    <workbookView xWindow="0" yWindow="0" windowWidth="20304" windowHeight="7512"/>
  </bookViews>
  <sheets>
    <sheet name="ОС (Котл+шпунт)" sheetId="6" r:id="rId1"/>
  </sheets>
  <calcPr calcId="162913" fullPrecision="0"/>
</workbook>
</file>

<file path=xl/calcChain.xml><?xml version="1.0" encoding="utf-8"?>
<calcChain xmlns="http://schemas.openxmlformats.org/spreadsheetml/2006/main">
  <c r="H34" i="6" l="1"/>
  <c r="H26" i="6"/>
  <c r="G26" i="6"/>
  <c r="F26" i="6"/>
  <c r="E26" i="6"/>
  <c r="D26" i="6"/>
  <c r="J25" i="6"/>
  <c r="J26" i="6" s="1"/>
  <c r="J24" i="6"/>
  <c r="H29" i="6" l="1"/>
  <c r="H32" i="6" s="1"/>
  <c r="J29" i="6"/>
  <c r="H30" i="6" l="1"/>
  <c r="H33" i="6" s="1"/>
  <c r="J32" i="6"/>
  <c r="J30" i="6"/>
  <c r="J28" i="6" s="1"/>
  <c r="J35" i="6" s="1"/>
  <c r="H31" i="6"/>
  <c r="H28" i="6" s="1"/>
  <c r="H35" i="6" s="1"/>
  <c r="J31" i="6"/>
  <c r="H36" i="6" l="1"/>
  <c r="H37" i="6" s="1"/>
  <c r="J36" i="6"/>
  <c r="J37" i="6" s="1"/>
  <c r="I37" i="6" l="1"/>
  <c r="D8" i="6"/>
</calcChain>
</file>

<file path=xl/sharedStrings.xml><?xml version="1.0" encoding="utf-8"?>
<sst xmlns="http://schemas.openxmlformats.org/spreadsheetml/2006/main" count="45" uniqueCount="43">
  <si>
    <t>Форма № 1</t>
  </si>
  <si>
    <t>Заказчик</t>
  </si>
  <si>
    <t>(наименование организации)</t>
  </si>
  <si>
    <t>"Утвержден" "___"______________________2023г</t>
  </si>
  <si>
    <t>В том числе возвратных сумм  руб.</t>
  </si>
  <si>
    <t>(ссылка на документ об утверждении)</t>
  </si>
  <si>
    <t>Терминал по перевалке минеральных удобрений в Морском торговом порту Усть-Луга. Береговые объекты Терминала</t>
  </si>
  <si>
    <t>(наименование стройки)</t>
  </si>
  <si>
    <t>№ п/п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</si>
  <si>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</si>
  <si>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</si>
  <si>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</si>
  <si>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</si>
  <si>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</si>
  <si>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</t>
  </si>
  <si>
    <t>прочих затрат</t>
  </si>
  <si>
    <t>1</t>
  </si>
  <si>
    <t>2</t>
  </si>
  <si>
    <t>Итого по сводному расчету</t>
  </si>
  <si>
    <t xml:space="preserve">СВОДНЫЙ РАСЧЕТ </t>
  </si>
  <si>
    <t>ООО "ЕТУ"</t>
  </si>
  <si>
    <t>Номера объектных смет</t>
  </si>
  <si>
    <t>Составлен(а) в базисном (текущем) уровне цен  на 3 кв. 2023 г.</t>
  </si>
  <si>
    <t>Лимитированные затраты, в т.ч.</t>
  </si>
  <si>
    <t>Временные здания и сооружения</t>
  </si>
  <si>
    <t>Зимнее удорожание</t>
  </si>
  <si>
    <t>2,1%</t>
  </si>
  <si>
    <t>Вахтовый метод производства работ/Производство работ командированием рабочих</t>
  </si>
  <si>
    <t>Перевозка работников свыше 3 км</t>
  </si>
  <si>
    <t>Перебазировка машин и механизмов</t>
  </si>
  <si>
    <t>Непредвиденные затраты</t>
  </si>
  <si>
    <t>3%</t>
  </si>
  <si>
    <t>Итого  по сводному расчету с учетом лимитированных затрат</t>
  </si>
  <si>
    <t>Размещение (утилизация)  грунта</t>
  </si>
  <si>
    <t>Итого  по сводному расчету с учетом лимитированных и непредвиденных затрат, без учета НДС</t>
  </si>
  <si>
    <t xml:space="preserve">Сводный сметный расчет в сумме, руб. </t>
  </si>
  <si>
    <t>материал</t>
  </si>
  <si>
    <t>Работа</t>
  </si>
  <si>
    <t>Очистные сооружения поверхностных (ливневых) и хозбытовых стоков (Котлован, шпунт)</t>
  </si>
  <si>
    <t>Очистные сооружения поверхностных (ливневых) и хозбытовых стоков (СМР)</t>
  </si>
  <si>
    <t>№1</t>
  </si>
  <si>
    <t>№2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</si>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</sst>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.00\ _₽_-;\-* #,##0.00\ _₽_-;_-* &quot;-&quot;??\ _₽_-;_-@_-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6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0" fillId="0" borderId="4" xfId="0" applyBorder="1"/>
    <xf numFmtId="0" fontId="9" fillId="0" borderId="4" xfId="0" applyNumberFormat="1" applyFont="1" applyFill="1" applyBorder="1" applyAlignment="1" applyProtection="1"/>
    <xf numFmtId="0" fontId="10" fillId="0" borderId="4" xfId="0" applyNumberFormat="1" applyFont="1" applyFill="1" applyBorder="1" applyAlignment="1" applyProtection="1"/>
    <xf numFmtId="49" fontId="10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wrapText="1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0" fontId="10" fillId="0" borderId="4" xfId="0" applyNumberFormat="1" applyFont="1" applyBorder="1" applyAlignment="1">
      <alignment horizontal="center"/>
    </xf>
    <xf numFmtId="0" fontId="12" fillId="0" borderId="4" xfId="0" applyNumberFormat="1" applyFont="1" applyFill="1" applyBorder="1" applyAlignment="1" applyProtection="1">
      <alignment horizontal="right" wrapText="1"/>
    </xf>
    <xf numFmtId="4" fontId="1" fillId="0" borderId="4" xfId="0" applyNumberFormat="1" applyFont="1" applyFill="1" applyBorder="1" applyAlignment="1" applyProtection="1"/>
    <xf numFmtId="4" fontId="10" fillId="0" borderId="4" xfId="0" applyNumberFormat="1" applyFont="1" applyBorder="1"/>
    <xf numFmtId="4" fontId="9" fillId="0" borderId="4" xfId="0" applyNumberFormat="1" applyFont="1" applyFill="1" applyBorder="1" applyAlignment="1" applyProtection="1"/>
    <xf numFmtId="4" fontId="1" fillId="0" borderId="4" xfId="0" applyNumberFormat="1" applyFont="1" applyFill="1" applyBorder="1" applyAlignment="1" applyProtection="1">
      <alignment horizontal="right"/>
    </xf>
    <xf numFmtId="0" fontId="9" fillId="0" borderId="4" xfId="0" applyNumberFormat="1" applyFont="1" applyFill="1" applyBorder="1" applyAlignment="1" applyProtection="1">
      <alignment horizontal="right" wrapText="1"/>
    </xf>
    <xf numFmtId="4" fontId="12" fillId="0" borderId="0" xfId="0" applyNumberFormat="1" applyFont="1" applyFill="1" applyBorder="1" applyAlignment="1" applyProtection="1">
      <alignment horizontal="center"/>
    </xf>
    <xf numFmtId="49" fontId="12" fillId="0" borderId="0" xfId="0" applyNumberFormat="1" applyFont="1" applyFill="1" applyBorder="1" applyAlignment="1" applyProtection="1"/>
    <xf numFmtId="4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/>
    </xf>
    <xf numFmtId="165" fontId="1" fillId="0" borderId="0" xfId="0" applyNumberFormat="1" applyFont="1" applyFill="1" applyBorder="1" applyAlignment="1" applyProtection="1"/>
    <xf numFmtId="43" fontId="11" fillId="0" borderId="0" xfId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4" fontId="1" fillId="2" borderId="4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wrapText="1"/>
    </xf>
    <xf numFmtId="4" fontId="1" fillId="0" borderId="10" xfId="0" applyNumberFormat="1" applyFont="1" applyFill="1" applyBorder="1" applyAlignment="1" applyProtection="1">
      <alignment horizontal="center"/>
    </xf>
    <xf numFmtId="4" fontId="9" fillId="2" borderId="4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4" fillId="0" borderId="10" xfId="0" applyNumberFormat="1" applyFont="1" applyFill="1" applyBorder="1" applyAlignment="1" applyProtection="1">
      <alignment horizontal="right" vertical="top" wrapText="1"/>
    </xf>
    <xf numFmtId="4" fontId="9" fillId="0" borderId="0" xfId="0" applyNumberFormat="1" applyFont="1" applyFill="1" applyBorder="1" applyAlignment="1" applyProtection="1"/>
    <xf numFmtId="0" fontId="0" fillId="0" borderId="0" xfId="0" applyBorder="1"/>
    <xf numFmtId="0" fontId="14" fillId="0" borderId="0" xfId="0" applyFont="1" applyBorder="1"/>
    <xf numFmtId="43" fontId="14" fillId="0" borderId="0" xfId="1" applyFont="1" applyBorder="1"/>
    <xf numFmtId="43" fontId="17" fillId="0" borderId="0" xfId="1" applyFont="1" applyBorder="1"/>
    <xf numFmtId="4" fontId="9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1" fillId="0" borderId="4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4" fillId="0" borderId="10" xfId="0" applyNumberFormat="1" applyFont="1" applyFill="1" applyBorder="1" applyAlignment="1" applyProtection="1">
      <alignment horizontal="right" vertical="top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47"/>
  <sheetViews>
    <sheetView tabSelected="1" topLeftCell="A29" workbookViewId="0">
      <selection activeCell="J41" sqref="J41"/>
    </sheetView>
  </sheetViews>
  <sheetFormatPr defaultColWidth="9.109375" defaultRowHeight="10.199999999999999" x14ac:dyDescent="0.2"/>
  <cols>
    <col min="1" max="1" width="6.6640625" style="1" customWidth="1"/>
    <col min="2" max="2" width="20.109375" style="1" customWidth="1"/>
    <col min="3" max="3" width="32.6640625" style="2" customWidth="1"/>
    <col min="4" max="7" width="14" style="2" customWidth="1"/>
    <col min="8" max="9" width="14" style="2" hidden="1" customWidth="1"/>
    <col min="10" max="10" width="14" style="2" customWidth="1"/>
    <col min="11" max="11" width="15.109375" style="2" customWidth="1"/>
    <col min="12" max="12" width="88.6640625" style="3" hidden="1" customWidth="1"/>
    <col min="13" max="13" width="108.88671875" style="3" hidden="1" customWidth="1"/>
    <col min="14" max="14" width="129.5546875" style="3" hidden="1" customWidth="1"/>
    <col min="15" max="15" width="52.88671875" style="3" hidden="1" customWidth="1"/>
    <col min="16" max="16" width="3.6640625" style="3" hidden="1" customWidth="1"/>
    <col min="17" max="17" width="15.6640625" style="2" customWidth="1"/>
    <col min="18" max="18" width="27.33203125" style="2" customWidth="1"/>
    <col min="19" max="19" width="12.44140625" style="2" customWidth="1"/>
    <col min="20" max="16384" width="9.109375" style="2"/>
  </cols>
  <sheetData>
    <row r="1" spans="1:18" customFormat="1" ht="14.4" x14ac:dyDescent="0.3">
      <c r="J1" s="4" t="s">
        <v>0</v>
      </c>
      <c r="K1" s="66"/>
      <c r="L1" s="66"/>
      <c r="M1" s="66"/>
      <c r="N1" s="66"/>
      <c r="O1" s="66"/>
      <c r="P1" s="66"/>
      <c r="Q1" s="66"/>
      <c r="R1" s="66"/>
    </row>
    <row r="2" spans="1:18" customFormat="1" ht="14.4" x14ac:dyDescent="0.3">
      <c r="A2" s="5"/>
      <c r="B2" s="5"/>
      <c r="C2" s="6"/>
      <c r="D2" s="6"/>
      <c r="E2" s="6"/>
      <c r="F2" s="6"/>
      <c r="G2" s="6"/>
      <c r="H2" s="6"/>
      <c r="I2" s="6"/>
      <c r="J2" s="4"/>
      <c r="K2" s="66"/>
      <c r="L2" s="66"/>
      <c r="M2" s="66"/>
      <c r="N2" s="66"/>
      <c r="O2" s="66"/>
      <c r="P2" s="66"/>
      <c r="Q2" s="66"/>
      <c r="R2" s="66"/>
    </row>
    <row r="3" spans="1:18" customFormat="1" ht="14.4" x14ac:dyDescent="0.3">
      <c r="A3" s="5"/>
      <c r="B3" s="5"/>
      <c r="C3" s="6"/>
      <c r="D3" s="6"/>
      <c r="E3" s="6"/>
      <c r="F3" s="6"/>
      <c r="G3" s="6"/>
      <c r="H3" s="6"/>
      <c r="I3" s="6"/>
      <c r="J3" s="4"/>
      <c r="K3" s="66"/>
      <c r="L3" s="66"/>
      <c r="M3" s="66"/>
      <c r="N3" s="66"/>
      <c r="O3" s="66"/>
      <c r="P3" s="66"/>
      <c r="Q3" s="66"/>
      <c r="R3" s="66"/>
    </row>
    <row r="4" spans="1:18" customFormat="1" ht="14.4" x14ac:dyDescent="0.3">
      <c r="A4" s="5"/>
      <c r="B4" s="5" t="s">
        <v>1</v>
      </c>
      <c r="C4" s="76" t="s">
        <v>20</v>
      </c>
      <c r="D4" s="76"/>
      <c r="E4" s="76"/>
      <c r="F4" s="76"/>
      <c r="G4" s="76"/>
      <c r="H4" s="49"/>
      <c r="I4" s="49"/>
      <c r="J4" s="6"/>
      <c r="K4" s="66"/>
      <c r="L4" s="7"/>
      <c r="M4" s="66"/>
      <c r="N4" s="66"/>
      <c r="O4" s="66"/>
      <c r="P4" s="66"/>
      <c r="Q4" s="66"/>
      <c r="R4" s="66"/>
    </row>
    <row r="5" spans="1:18" customFormat="1" ht="10.5" customHeight="1" x14ac:dyDescent="0.3">
      <c r="A5" s="5"/>
      <c r="B5" s="5"/>
      <c r="C5" s="77" t="s">
        <v>2</v>
      </c>
      <c r="D5" s="77"/>
      <c r="E5" s="77"/>
      <c r="F5" s="77"/>
      <c r="G5" s="77"/>
      <c r="H5" s="14"/>
      <c r="I5" s="14"/>
      <c r="J5" s="6"/>
      <c r="K5" s="66"/>
      <c r="L5" s="66"/>
      <c r="M5" s="66"/>
      <c r="N5" s="66"/>
      <c r="O5" s="66"/>
      <c r="P5" s="66"/>
      <c r="Q5" s="66"/>
      <c r="R5" s="66"/>
    </row>
    <row r="6" spans="1:18" customFormat="1" ht="17.25" customHeight="1" x14ac:dyDescent="0.3">
      <c r="A6" s="5"/>
      <c r="B6" s="6" t="s">
        <v>3</v>
      </c>
      <c r="C6" s="8"/>
      <c r="D6" s="8"/>
      <c r="E6" s="8"/>
      <c r="F6" s="8"/>
      <c r="G6" s="8"/>
      <c r="H6" s="8"/>
      <c r="I6" s="8"/>
      <c r="J6" s="6"/>
      <c r="K6" s="66"/>
      <c r="L6" s="66"/>
      <c r="M6" s="66"/>
      <c r="N6" s="66"/>
      <c r="O6" s="66"/>
      <c r="P6" s="66"/>
      <c r="Q6" s="66"/>
      <c r="R6" s="66"/>
    </row>
    <row r="7" spans="1:18" customFormat="1" ht="17.25" customHeight="1" x14ac:dyDescent="0.3">
      <c r="A7" s="5"/>
      <c r="B7" s="5"/>
      <c r="C7" s="8"/>
      <c r="D7" s="8"/>
      <c r="E7" s="8"/>
      <c r="F7" s="8"/>
      <c r="G7" s="8"/>
      <c r="H7" s="8"/>
      <c r="I7" s="8"/>
      <c r="J7" s="6"/>
      <c r="K7" s="66"/>
      <c r="L7" s="66"/>
      <c r="M7" s="66"/>
      <c r="N7" s="66"/>
      <c r="O7" s="66"/>
      <c r="P7" s="66"/>
      <c r="Q7" s="66"/>
      <c r="R7" s="66"/>
    </row>
    <row r="8" spans="1:18" customFormat="1" ht="17.25" customHeight="1" x14ac:dyDescent="0.3">
      <c r="A8" s="5"/>
      <c r="B8" s="44" t="s">
        <v>35</v>
      </c>
      <c r="C8" s="8"/>
      <c r="D8" s="43">
        <f>J37</f>
        <v>149804502.31999999</v>
      </c>
      <c r="E8" s="8"/>
      <c r="F8" s="8"/>
      <c r="G8" s="8"/>
      <c r="H8" s="8"/>
      <c r="I8" s="8"/>
      <c r="J8" s="6"/>
      <c r="K8" s="66"/>
      <c r="L8" s="66"/>
      <c r="M8" s="66"/>
      <c r="N8" s="66"/>
      <c r="O8" s="66"/>
      <c r="P8" s="66"/>
      <c r="Q8" s="66"/>
      <c r="R8" s="66"/>
    </row>
    <row r="9" spans="1:18" customFormat="1" ht="17.25" customHeight="1" x14ac:dyDescent="0.3">
      <c r="A9" s="5"/>
      <c r="B9" s="1" t="s">
        <v>4</v>
      </c>
      <c r="D9" s="4"/>
      <c r="E9" s="8"/>
      <c r="F9" s="8"/>
      <c r="G9" s="8"/>
      <c r="H9" s="8"/>
      <c r="I9" s="8"/>
      <c r="J9" s="6"/>
      <c r="K9" s="66"/>
      <c r="L9" s="66"/>
      <c r="M9" s="66"/>
      <c r="N9" s="66"/>
      <c r="O9" s="66"/>
      <c r="P9" s="66"/>
      <c r="Q9" s="66"/>
      <c r="R9" s="66"/>
    </row>
    <row r="10" spans="1:18" customFormat="1" ht="11.25" customHeight="1" x14ac:dyDescent="0.3">
      <c r="A10" s="9"/>
      <c r="B10" s="9"/>
      <c r="C10" s="77" t="s">
        <v>5</v>
      </c>
      <c r="D10" s="77"/>
      <c r="E10" s="77"/>
      <c r="F10" s="77"/>
      <c r="G10" s="77"/>
      <c r="H10" s="14"/>
      <c r="I10" s="14"/>
      <c r="J10" s="10"/>
      <c r="K10" s="66"/>
      <c r="L10" s="66"/>
      <c r="M10" s="66"/>
      <c r="N10" s="66"/>
      <c r="O10" s="66"/>
      <c r="P10" s="66"/>
      <c r="Q10" s="66"/>
      <c r="R10" s="66"/>
    </row>
    <row r="11" spans="1:18" customFormat="1" ht="11.25" customHeight="1" x14ac:dyDescent="0.3">
      <c r="A11" s="9"/>
      <c r="B11" s="9"/>
      <c r="C11" s="8"/>
      <c r="D11" s="8"/>
      <c r="E11" s="8"/>
      <c r="F11" s="8"/>
      <c r="G11" s="8"/>
      <c r="H11" s="8"/>
      <c r="I11" s="8"/>
      <c r="J11" s="10"/>
      <c r="K11" s="66"/>
      <c r="L11" s="66"/>
      <c r="M11" s="66"/>
      <c r="N11" s="66"/>
      <c r="O11" s="66"/>
      <c r="P11" s="66"/>
      <c r="Q11" s="66"/>
      <c r="R11" s="66"/>
    </row>
    <row r="12" spans="1:18" customFormat="1" ht="17.399999999999999" x14ac:dyDescent="0.3">
      <c r="A12" s="9"/>
      <c r="B12" s="78" t="s">
        <v>19</v>
      </c>
      <c r="C12" s="78"/>
      <c r="D12" s="78"/>
      <c r="E12" s="78"/>
      <c r="F12" s="78"/>
      <c r="G12" s="78"/>
      <c r="H12" s="58"/>
      <c r="I12" s="58"/>
      <c r="J12" s="10"/>
      <c r="K12" s="66"/>
      <c r="L12" s="66"/>
      <c r="M12" s="66"/>
      <c r="N12" s="66"/>
      <c r="O12" s="66"/>
      <c r="P12" s="66"/>
      <c r="Q12" s="66"/>
      <c r="R12" s="66"/>
    </row>
    <row r="13" spans="1:18" customFormat="1" ht="11.25" customHeight="1" x14ac:dyDescent="0.3">
      <c r="A13" s="9"/>
      <c r="B13" s="9"/>
      <c r="C13" s="8"/>
      <c r="D13" s="8"/>
      <c r="E13" s="8"/>
      <c r="F13" s="8"/>
      <c r="G13" s="8"/>
      <c r="H13" s="8"/>
      <c r="I13" s="8"/>
      <c r="J13" s="10"/>
      <c r="K13" s="66"/>
      <c r="L13" s="66"/>
      <c r="M13" s="66"/>
      <c r="N13" s="66"/>
      <c r="O13" s="66"/>
      <c r="P13" s="66"/>
      <c r="Q13" s="66"/>
      <c r="R13" s="66"/>
    </row>
    <row r="14" spans="1:18" customFormat="1" ht="14.4" x14ac:dyDescent="0.3">
      <c r="A14" s="11"/>
      <c r="B14" s="79" t="s">
        <v>6</v>
      </c>
      <c r="C14" s="79"/>
      <c r="D14" s="79"/>
      <c r="E14" s="79"/>
      <c r="F14" s="79"/>
      <c r="G14" s="79"/>
      <c r="H14" s="59"/>
      <c r="I14" s="59"/>
      <c r="J14" s="7"/>
      <c r="K14" s="66"/>
      <c r="L14" s="66"/>
      <c r="M14" s="7"/>
      <c r="N14" s="66"/>
      <c r="O14" s="66"/>
      <c r="P14" s="66"/>
      <c r="Q14" s="66"/>
      <c r="R14" s="66"/>
    </row>
    <row r="15" spans="1:18" customFormat="1" ht="13.5" customHeight="1" x14ac:dyDescent="0.3">
      <c r="A15" s="12"/>
      <c r="B15" s="74" t="s">
        <v>7</v>
      </c>
      <c r="C15" s="74"/>
      <c r="D15" s="74"/>
      <c r="E15" s="74"/>
      <c r="F15" s="74"/>
      <c r="G15" s="74"/>
      <c r="H15" s="50"/>
      <c r="I15" s="50"/>
      <c r="J15" s="13"/>
      <c r="K15" s="66"/>
      <c r="L15" s="66"/>
      <c r="M15" s="66"/>
      <c r="N15" s="66"/>
      <c r="O15" s="66"/>
      <c r="P15" s="66"/>
      <c r="Q15" s="66"/>
      <c r="R15" s="66"/>
    </row>
    <row r="16" spans="1:18" customFormat="1" ht="9.75" customHeight="1" x14ac:dyDescent="0.3">
      <c r="A16" s="5"/>
      <c r="B16" s="5"/>
      <c r="C16" s="6"/>
      <c r="D16" s="14"/>
      <c r="E16" s="14"/>
      <c r="F16" s="14"/>
      <c r="G16" s="15"/>
      <c r="H16" s="15"/>
      <c r="I16" s="15"/>
      <c r="J16" s="15"/>
      <c r="K16" s="66"/>
      <c r="L16" s="66"/>
      <c r="M16" s="66"/>
      <c r="N16" s="66"/>
      <c r="O16" s="66"/>
      <c r="P16" s="66"/>
      <c r="Q16" s="66"/>
      <c r="R16" s="66"/>
    </row>
    <row r="17" spans="1:18" customFormat="1" ht="14.4" x14ac:dyDescent="0.3">
      <c r="A17" s="16"/>
      <c r="B17" s="85" t="s">
        <v>22</v>
      </c>
      <c r="C17" s="85"/>
      <c r="D17" s="85"/>
      <c r="E17" s="85"/>
      <c r="F17" s="85"/>
      <c r="G17" s="85"/>
      <c r="H17" s="60"/>
      <c r="I17" s="60"/>
      <c r="J17" s="8"/>
      <c r="K17" s="66"/>
      <c r="L17" s="66"/>
      <c r="M17" s="66"/>
      <c r="N17" s="66"/>
      <c r="O17" s="66"/>
      <c r="P17" s="66"/>
      <c r="Q17" s="66"/>
      <c r="R17" s="66"/>
    </row>
    <row r="18" spans="1:18" customFormat="1" ht="9.75" customHeight="1" x14ac:dyDescent="0.3">
      <c r="A18" s="5"/>
      <c r="B18" s="5"/>
      <c r="C18" s="6"/>
      <c r="D18" s="8"/>
      <c r="E18" s="8"/>
      <c r="F18" s="8"/>
      <c r="G18" s="8"/>
      <c r="H18" s="8"/>
      <c r="I18" s="8"/>
      <c r="J18" s="8"/>
      <c r="K18" s="66"/>
      <c r="L18" s="66"/>
      <c r="M18" s="66"/>
      <c r="N18" s="66"/>
      <c r="O18" s="66"/>
      <c r="P18" s="66"/>
      <c r="Q18" s="66"/>
      <c r="R18" s="66"/>
    </row>
    <row r="19" spans="1:18" customFormat="1" ht="16.5" customHeight="1" x14ac:dyDescent="0.3">
      <c r="A19" s="86" t="s">
        <v>8</v>
      </c>
      <c r="B19" s="86" t="s">
        <v>21</v>
      </c>
      <c r="C19" s="81" t="s">
        <v>9</v>
      </c>
      <c r="D19" s="80" t="s">
        <v>10</v>
      </c>
      <c r="E19" s="80"/>
      <c r="F19" s="80"/>
      <c r="G19" s="80"/>
      <c r="H19" s="57"/>
      <c r="I19" s="57"/>
      <c r="J19" s="80" t="s">
        <v>11</v>
      </c>
      <c r="K19" s="66"/>
      <c r="L19" s="66"/>
      <c r="M19" s="66"/>
      <c r="N19" s="66"/>
      <c r="O19" s="66"/>
      <c r="P19" s="66"/>
      <c r="Q19" s="66"/>
      <c r="R19" s="75"/>
    </row>
    <row r="20" spans="1:18" customFormat="1" ht="41.25" customHeight="1" x14ac:dyDescent="0.3">
      <c r="A20" s="87"/>
      <c r="B20" s="87"/>
      <c r="C20" s="89"/>
      <c r="D20" s="81" t="s">
        <v>12</v>
      </c>
      <c r="E20" s="81" t="s">
        <v>13</v>
      </c>
      <c r="F20" s="81" t="s">
        <v>14</v>
      </c>
      <c r="G20" s="83" t="s">
        <v>15</v>
      </c>
      <c r="H20" s="61" t="s">
        <v>36</v>
      </c>
      <c r="I20" s="57" t="s">
        <v>37</v>
      </c>
      <c r="J20" s="80"/>
      <c r="K20" s="66"/>
      <c r="L20" s="66"/>
      <c r="M20" s="66"/>
      <c r="N20" s="66"/>
      <c r="O20" s="66"/>
      <c r="P20" s="66"/>
      <c r="Q20" s="66"/>
      <c r="R20" s="75"/>
    </row>
    <row r="21" spans="1:18" customFormat="1" ht="3.75" customHeight="1" x14ac:dyDescent="0.3">
      <c r="A21" s="88"/>
      <c r="B21" s="88"/>
      <c r="C21" s="82"/>
      <c r="D21" s="82"/>
      <c r="E21" s="82"/>
      <c r="F21" s="82"/>
      <c r="G21" s="84"/>
      <c r="H21" s="62"/>
      <c r="I21" s="57"/>
      <c r="J21" s="80"/>
      <c r="K21" s="66"/>
      <c r="L21" s="66"/>
      <c r="M21" s="66"/>
      <c r="N21" s="66"/>
      <c r="O21" s="66"/>
      <c r="P21" s="66"/>
      <c r="Q21" s="66"/>
      <c r="R21" s="66"/>
    </row>
    <row r="22" spans="1:18" customFormat="1" ht="14.4" x14ac:dyDescent="0.3">
      <c r="A22" s="17">
        <v>1</v>
      </c>
      <c r="B22" s="17">
        <v>2</v>
      </c>
      <c r="C22" s="18">
        <v>3</v>
      </c>
      <c r="D22" s="18">
        <v>4</v>
      </c>
      <c r="E22" s="18">
        <v>5</v>
      </c>
      <c r="F22" s="18">
        <v>6</v>
      </c>
      <c r="G22" s="18">
        <v>7</v>
      </c>
      <c r="H22" s="18"/>
      <c r="I22" s="18"/>
      <c r="J22" s="18">
        <v>8</v>
      </c>
      <c r="K22" s="66"/>
      <c r="L22" s="66"/>
      <c r="M22" s="66"/>
      <c r="N22" s="66"/>
      <c r="O22" s="66"/>
      <c r="P22" s="66"/>
      <c r="Q22" s="67"/>
      <c r="R22" s="67"/>
    </row>
    <row r="23" spans="1:18" customFormat="1" ht="9.75" customHeight="1" x14ac:dyDescent="0.3">
      <c r="A23" s="17"/>
      <c r="B23" s="20"/>
      <c r="C23" s="21"/>
      <c r="D23" s="22"/>
      <c r="E23" s="22"/>
      <c r="F23" s="22"/>
      <c r="G23" s="23"/>
      <c r="H23" s="23"/>
      <c r="I23" s="23"/>
      <c r="J23" s="22"/>
      <c r="K23" s="66"/>
      <c r="L23" s="66"/>
      <c r="M23" s="66"/>
      <c r="N23" s="19"/>
      <c r="O23" s="66"/>
      <c r="P23" s="66"/>
      <c r="Q23" s="68"/>
      <c r="R23" s="68"/>
    </row>
    <row r="24" spans="1:18" customFormat="1" ht="33.75" customHeight="1" x14ac:dyDescent="0.3">
      <c r="A24" s="17" t="s">
        <v>16</v>
      </c>
      <c r="B24" s="20" t="s">
        <v>40</v>
      </c>
      <c r="C24" s="21" t="s">
        <v>38</v>
      </c>
      <c r="D24" s="22">
        <v>133716961.23</v>
      </c>
      <c r="E24" s="22"/>
      <c r="F24" s="22"/>
      <c r="G24" s="23"/>
      <c r="H24" s="23">
        <v>107302544.5</v>
      </c>
      <c r="I24" s="23"/>
      <c r="J24" s="46">
        <f>D24+E24+F24+G24</f>
        <v>133716961.23</v>
      </c>
      <c r="K24" s="66"/>
      <c r="L24" s="66"/>
      <c r="M24" s="66"/>
      <c r="N24" s="19"/>
      <c r="O24" s="66"/>
      <c r="P24" s="66"/>
      <c r="Q24" s="68"/>
      <c r="R24" s="68"/>
    </row>
    <row r="25" spans="1:18" customFormat="1" ht="33.75" hidden="1" customHeight="1" x14ac:dyDescent="0.4">
      <c r="A25" s="17" t="s">
        <v>17</v>
      </c>
      <c r="B25" s="20" t="s">
        <v>41</v>
      </c>
      <c r="C25" s="21" t="s">
        <v>39</v>
      </c>
      <c r="D25" s="22"/>
      <c r="E25" s="22"/>
      <c r="F25" s="24"/>
      <c r="G25" s="24"/>
      <c r="H25" s="22">
        <v>100222047.08</v>
      </c>
      <c r="I25" s="22"/>
      <c r="J25" s="22">
        <f>D25+E25</f>
        <v>0</v>
      </c>
      <c r="K25" s="66"/>
      <c r="L25" s="66"/>
      <c r="M25" s="66"/>
      <c r="N25" s="19"/>
      <c r="O25" s="66"/>
      <c r="P25" s="66"/>
      <c r="Q25" s="48"/>
      <c r="R25" s="69"/>
    </row>
    <row r="26" spans="1:18" customFormat="1" ht="28.5" customHeight="1" x14ac:dyDescent="0.3">
      <c r="A26" s="25"/>
      <c r="B26" s="93" t="s">
        <v>18</v>
      </c>
      <c r="C26" s="94"/>
      <c r="D26" s="45">
        <f>D24+D25</f>
        <v>133716961.23</v>
      </c>
      <c r="E26" s="45">
        <f>E24+E25</f>
        <v>0</v>
      </c>
      <c r="F26" s="45">
        <f t="shared" ref="F26:G26" si="0">F23+F25</f>
        <v>0</v>
      </c>
      <c r="G26" s="45">
        <f t="shared" si="0"/>
        <v>0</v>
      </c>
      <c r="H26" s="45">
        <f>H24+H25</f>
        <v>207524591.58000001</v>
      </c>
      <c r="I26" s="45"/>
      <c r="J26" s="45">
        <f>J24+J25</f>
        <v>133716961.23</v>
      </c>
      <c r="K26" s="66"/>
      <c r="L26" s="66"/>
      <c r="M26" s="66"/>
      <c r="N26" s="19"/>
      <c r="O26" s="26"/>
      <c r="P26" s="27"/>
      <c r="Q26" s="66"/>
      <c r="R26" s="66"/>
    </row>
    <row r="27" spans="1:18" customFormat="1" ht="14.4" x14ac:dyDescent="0.3">
      <c r="A27" s="25"/>
      <c r="B27" s="63"/>
      <c r="C27" s="64"/>
      <c r="D27" s="45"/>
      <c r="E27" s="45"/>
      <c r="F27" s="45"/>
      <c r="G27" s="45"/>
      <c r="H27" s="45"/>
      <c r="I27" s="45"/>
      <c r="J27" s="46"/>
      <c r="K27" s="66"/>
      <c r="L27" s="66"/>
      <c r="M27" s="66"/>
      <c r="N27" s="19"/>
      <c r="O27" s="26"/>
      <c r="P27" s="27"/>
      <c r="Q27" s="66"/>
      <c r="R27" s="66"/>
    </row>
    <row r="28" spans="1:18" ht="21.9" customHeight="1" x14ac:dyDescent="0.2">
      <c r="A28" s="28"/>
      <c r="B28" s="28"/>
      <c r="C28" s="31" t="s">
        <v>23</v>
      </c>
      <c r="D28" s="29"/>
      <c r="E28" s="29"/>
      <c r="F28" s="29"/>
      <c r="G28" s="29"/>
      <c r="H28" s="40">
        <f>SUM(H29:H34)</f>
        <v>18195756.199999999</v>
      </c>
      <c r="I28" s="40"/>
      <c r="J28" s="40">
        <f>SUM(J29:J34)</f>
        <v>11724303.16</v>
      </c>
    </row>
    <row r="29" spans="1:18" ht="18.899999999999999" customHeight="1" x14ac:dyDescent="0.2">
      <c r="A29" s="28"/>
      <c r="B29" s="73" t="s">
        <v>31</v>
      </c>
      <c r="C29" s="34" t="s">
        <v>24</v>
      </c>
      <c r="D29" s="90"/>
      <c r="E29" s="91"/>
      <c r="F29" s="91"/>
      <c r="G29" s="92"/>
      <c r="H29" s="55">
        <f>H26*B29</f>
        <v>6225737.75</v>
      </c>
      <c r="I29" s="72"/>
      <c r="J29" s="38">
        <f>(J26-F26-G26)*B29</f>
        <v>4011508.84</v>
      </c>
    </row>
    <row r="30" spans="1:18" ht="15.9" customHeight="1" x14ac:dyDescent="0.2">
      <c r="A30" s="28"/>
      <c r="B30" s="33" t="s">
        <v>26</v>
      </c>
      <c r="C30" s="34" t="s">
        <v>25</v>
      </c>
      <c r="D30" s="90"/>
      <c r="E30" s="91"/>
      <c r="F30" s="91"/>
      <c r="G30" s="92"/>
      <c r="H30" s="55">
        <f>(H26+H29)*B30</f>
        <v>4488756.92</v>
      </c>
      <c r="I30" s="72"/>
      <c r="J30" s="38">
        <f>(J26-F26-G26+J29)*B30</f>
        <v>2892297.87</v>
      </c>
    </row>
    <row r="31" spans="1:18" customFormat="1" ht="30.6" x14ac:dyDescent="0.3">
      <c r="A31" s="30"/>
      <c r="B31" s="36">
        <v>3.5000000000000003E-2</v>
      </c>
      <c r="C31" s="35" t="s">
        <v>27</v>
      </c>
      <c r="D31" s="95"/>
      <c r="E31" s="96"/>
      <c r="F31" s="96"/>
      <c r="G31" s="97"/>
      <c r="H31" s="55">
        <f>(H26+H29)*B31</f>
        <v>7481261.5300000003</v>
      </c>
      <c r="I31" s="72"/>
      <c r="J31" s="39">
        <f>(J26-F26-G26+J29)*B31</f>
        <v>4820496.45</v>
      </c>
      <c r="K31" s="66"/>
      <c r="L31" s="66"/>
      <c r="M31" s="66"/>
      <c r="N31" s="66"/>
      <c r="O31" s="66"/>
      <c r="P31" s="66"/>
      <c r="Q31" s="66"/>
      <c r="R31" s="66"/>
    </row>
    <row r="32" spans="1:18" ht="15" customHeight="1" x14ac:dyDescent="0.2">
      <c r="A32" s="28"/>
      <c r="B32" s="73" t="s">
        <v>42</v>
      </c>
      <c r="C32" s="34" t="s">
        <v>28</v>
      </c>
      <c r="D32" s="90"/>
      <c r="E32" s="91"/>
      <c r="F32" s="91"/>
      <c r="G32" s="92"/>
      <c r="H32" s="55">
        <f>(H26+H29)*B32</f>
        <v>0</v>
      </c>
      <c r="I32" s="72"/>
      <c r="J32" s="38">
        <f>(J26-G26-F26+J29)*B32</f>
        <v>0</v>
      </c>
    </row>
    <row r="33" spans="1:18" ht="14.1" customHeight="1" x14ac:dyDescent="0.2">
      <c r="A33" s="28"/>
      <c r="B33" s="73" t="s">
        <v>42</v>
      </c>
      <c r="C33" s="34" t="s">
        <v>29</v>
      </c>
      <c r="D33" s="90"/>
      <c r="E33" s="91"/>
      <c r="F33" s="91"/>
      <c r="G33" s="92"/>
      <c r="H33" s="55">
        <f>(H26+H30)*B33</f>
        <v>0</v>
      </c>
      <c r="I33" s="73"/>
      <c r="J33" s="38">
        <v>0</v>
      </c>
    </row>
    <row r="34" spans="1:18" ht="20.399999999999999" hidden="1" customHeight="1" x14ac:dyDescent="0.2">
      <c r="A34" s="28"/>
      <c r="B34" s="28"/>
      <c r="C34" s="34" t="s">
        <v>33</v>
      </c>
      <c r="D34" s="90"/>
      <c r="E34" s="91"/>
      <c r="F34" s="91"/>
      <c r="G34" s="92"/>
      <c r="H34" s="55">
        <f>J34</f>
        <v>0</v>
      </c>
      <c r="I34" s="72"/>
      <c r="J34" s="38">
        <v>0</v>
      </c>
    </row>
    <row r="35" spans="1:18" ht="24.9" customHeight="1" x14ac:dyDescent="0.2">
      <c r="A35" s="28"/>
      <c r="B35" s="28"/>
      <c r="C35" s="37" t="s">
        <v>32</v>
      </c>
      <c r="D35" s="29"/>
      <c r="E35" s="29"/>
      <c r="F35" s="29"/>
      <c r="G35" s="29"/>
      <c r="H35" s="38">
        <f>H25+H28</f>
        <v>118417803.28</v>
      </c>
      <c r="I35" s="38"/>
      <c r="J35" s="40">
        <f>J26+J28</f>
        <v>145441264.38999999</v>
      </c>
    </row>
    <row r="36" spans="1:18" ht="25.5" customHeight="1" x14ac:dyDescent="0.2">
      <c r="A36" s="28"/>
      <c r="B36" s="33" t="s">
        <v>31</v>
      </c>
      <c r="C36" s="32" t="s">
        <v>30</v>
      </c>
      <c r="D36" s="90"/>
      <c r="E36" s="91"/>
      <c r="F36" s="91"/>
      <c r="G36" s="92"/>
      <c r="H36" s="41">
        <f>H35*B36</f>
        <v>3552534.1</v>
      </c>
      <c r="I36" s="41"/>
      <c r="J36" s="41">
        <f>J35*B36</f>
        <v>4363237.93</v>
      </c>
    </row>
    <row r="37" spans="1:18" ht="39" customHeight="1" x14ac:dyDescent="0.2">
      <c r="A37" s="28"/>
      <c r="B37" s="28"/>
      <c r="C37" s="42" t="s">
        <v>34</v>
      </c>
      <c r="D37" s="29"/>
      <c r="E37" s="29"/>
      <c r="F37" s="29"/>
      <c r="G37" s="29"/>
      <c r="H37" s="51">
        <f>H35+H36</f>
        <v>121970337.38</v>
      </c>
      <c r="I37" s="51">
        <f>J37-H37</f>
        <v>27834164.940000001</v>
      </c>
      <c r="J37" s="56">
        <f>J35+J36</f>
        <v>149804502.31999999</v>
      </c>
      <c r="K37" s="70"/>
      <c r="Q37" s="47"/>
      <c r="R37" s="71"/>
    </row>
    <row r="41" spans="1:18" ht="13.8" x14ac:dyDescent="0.25">
      <c r="C41" s="52"/>
      <c r="D41" s="52"/>
      <c r="E41" s="52"/>
      <c r="G41" s="53"/>
      <c r="H41" s="65"/>
      <c r="I41" s="65"/>
      <c r="J41" s="65"/>
      <c r="K41" s="65"/>
      <c r="L41" s="54"/>
      <c r="M41" s="54"/>
      <c r="N41" s="54"/>
      <c r="O41" s="54"/>
      <c r="P41" s="54"/>
      <c r="Q41" s="52"/>
      <c r="R41" s="47"/>
    </row>
    <row r="42" spans="1:18" ht="13.8" x14ac:dyDescent="0.25">
      <c r="C42" s="52"/>
      <c r="D42" s="52"/>
      <c r="E42" s="52"/>
      <c r="G42" s="52"/>
      <c r="H42" s="65"/>
      <c r="I42" s="65"/>
      <c r="J42" s="65"/>
      <c r="K42" s="65"/>
      <c r="L42" s="54"/>
      <c r="M42" s="54"/>
      <c r="N42" s="54"/>
      <c r="O42" s="54"/>
      <c r="P42" s="54"/>
      <c r="Q42" s="52"/>
    </row>
    <row r="43" spans="1:18" ht="13.8" x14ac:dyDescent="0.25">
      <c r="C43" s="52"/>
      <c r="D43" s="52"/>
      <c r="E43" s="52"/>
      <c r="G43" s="53"/>
      <c r="H43" s="65"/>
      <c r="I43" s="65"/>
      <c r="J43" s="65"/>
      <c r="K43" s="65"/>
      <c r="L43" s="54"/>
      <c r="M43" s="54"/>
      <c r="N43" s="54"/>
      <c r="O43" s="54"/>
      <c r="P43" s="54"/>
      <c r="Q43" s="52"/>
      <c r="R43" s="47"/>
    </row>
    <row r="44" spans="1:18" ht="13.8" x14ac:dyDescent="0.25">
      <c r="C44" s="52"/>
      <c r="D44" s="52"/>
      <c r="E44" s="52"/>
      <c r="G44" s="52"/>
      <c r="H44" s="65"/>
      <c r="I44" s="65"/>
      <c r="J44" s="65"/>
      <c r="K44" s="65"/>
      <c r="L44" s="54"/>
      <c r="M44" s="54"/>
      <c r="N44" s="54"/>
      <c r="O44" s="54"/>
      <c r="P44" s="54"/>
      <c r="Q44" s="52"/>
    </row>
    <row r="45" spans="1:18" ht="13.8" x14ac:dyDescent="0.25">
      <c r="C45" s="52"/>
      <c r="D45" s="52"/>
      <c r="E45" s="52"/>
      <c r="G45" s="65"/>
      <c r="H45" s="65"/>
      <c r="I45" s="65"/>
      <c r="J45" s="65"/>
      <c r="K45" s="65"/>
      <c r="L45" s="54"/>
      <c r="M45" s="54"/>
      <c r="N45" s="54"/>
      <c r="O45" s="54"/>
      <c r="P45" s="54"/>
      <c r="Q45" s="52"/>
      <c r="R45" s="47"/>
    </row>
    <row r="46" spans="1:18" ht="13.8" x14ac:dyDescent="0.25">
      <c r="C46" s="52"/>
      <c r="D46" s="52"/>
      <c r="E46" s="52"/>
      <c r="G46" s="52"/>
      <c r="H46" s="65"/>
      <c r="I46" s="65"/>
      <c r="J46" s="65"/>
      <c r="K46" s="65"/>
      <c r="L46" s="54"/>
      <c r="M46" s="54"/>
      <c r="N46" s="54"/>
      <c r="O46" s="54"/>
      <c r="P46" s="54"/>
      <c r="Q46" s="52"/>
    </row>
    <row r="47" spans="1:18" ht="13.8" x14ac:dyDescent="0.25">
      <c r="C47" s="52"/>
      <c r="D47" s="52"/>
      <c r="E47" s="52"/>
      <c r="G47" s="53"/>
      <c r="H47" s="65"/>
      <c r="I47" s="65"/>
      <c r="J47" s="65"/>
      <c r="K47" s="65"/>
      <c r="L47" s="54"/>
      <c r="M47" s="54"/>
      <c r="N47" s="54"/>
      <c r="O47" s="54"/>
      <c r="P47" s="54"/>
      <c r="Q47" s="52"/>
      <c r="R47" s="47"/>
    </row>
  </sheetData>
  <mergeCells count="25">
    <mergeCell ref="B15:G15"/>
    <mergeCell ref="C4:G4"/>
    <mergeCell ref="C5:G5"/>
    <mergeCell ref="C10:G10"/>
    <mergeCell ref="B12:G12"/>
    <mergeCell ref="B14:G14"/>
    <mergeCell ref="B26:C26"/>
    <mergeCell ref="B17:G17"/>
    <mergeCell ref="A19:A21"/>
    <mergeCell ref="B19:B21"/>
    <mergeCell ref="C19:C21"/>
    <mergeCell ref="D19:G19"/>
    <mergeCell ref="R19:R20"/>
    <mergeCell ref="D20:D21"/>
    <mergeCell ref="E20:E21"/>
    <mergeCell ref="F20:F21"/>
    <mergeCell ref="G20:G21"/>
    <mergeCell ref="J19:J21"/>
    <mergeCell ref="D36:G36"/>
    <mergeCell ref="D29:G29"/>
    <mergeCell ref="D30:G30"/>
    <mergeCell ref="D31:G31"/>
    <mergeCell ref="D32:G32"/>
    <mergeCell ref="D33:G33"/>
    <mergeCell ref="D34:G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(Котл+шпунт)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Семерня Светлана Афанасьевна</dc:creator>
  <cp:lastModifiedBy>Гуляев Евгений Валерьевич \ Evgeny Gulyaev</cp:lastModifiedBy>
  <cp:lastPrinted>2022-09-08T20:02:44Z</cp:lastPrinted>
  <dcterms:created xsi:type="dcterms:W3CDTF">2020-09-30T08:50:27Z</dcterms:created>
  <dcterms:modified xsi:type="dcterms:W3CDTF">2023-11-28T11:04:51Z</dcterms:modified>
</cp:coreProperties>
</file>