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твеев\Август 2024\СМР Кабинеты\"/>
    </mc:Choice>
  </mc:AlternateContent>
  <xr:revisionPtr revIDLastSave="0" documentId="13_ncr:1_{26DA265F-B9CC-4AB6-8779-5929942C003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" sheetId="1" r:id="rId1"/>
  </sheets>
  <definedNames>
    <definedName name="__xlnm_Print_Area">КП!$A$1:$I$56</definedName>
    <definedName name="Excel_BuiltIn_Print_Area_1">КП!$A$1:$I$56</definedName>
    <definedName name="Excel_BuiltIn_Print_Area_1_1">КП!$A$1:$I$56</definedName>
    <definedName name="Excel_BuiltIn_Print_Area_1_1_1">КП!$A$1:$I$56</definedName>
    <definedName name="Excel_BuiltIn_Print_Area_1_1_1_1">КП!$A$1:$I$56</definedName>
    <definedName name="Excel_BuiltIn_Print_Area_1_1_1_1_1">КП!$A$1:$I$56</definedName>
    <definedName name="Excel_BuiltIn_Print_Area_1_1_1_1_1_1">КП!$A$1:$I$56</definedName>
    <definedName name="Excel_BuiltIn_Print_Area_1_1_1_1_1_1_1">КП!$A$1:$I$56</definedName>
    <definedName name="_xlnm.Print_Area" localSheetId="0">КП!$A$1:$I$64</definedName>
    <definedName name="рогшпр_тгшр">#NAME?</definedName>
  </definedNames>
  <calcPr calcId="191029"/>
</workbook>
</file>

<file path=xl/calcChain.xml><?xml version="1.0" encoding="utf-8"?>
<calcChain xmlns="http://schemas.openxmlformats.org/spreadsheetml/2006/main">
  <c r="G30" i="1" l="1"/>
  <c r="H30" i="1"/>
  <c r="I30" i="1"/>
  <c r="G31" i="1"/>
  <c r="H31" i="1"/>
  <c r="I31" i="1"/>
  <c r="G32" i="1"/>
  <c r="I32" i="1" s="1"/>
  <c r="H32" i="1"/>
  <c r="G33" i="1"/>
  <c r="I33" i="1" s="1"/>
  <c r="H33" i="1"/>
  <c r="G34" i="1"/>
  <c r="H34" i="1"/>
  <c r="I34" i="1"/>
  <c r="G35" i="1"/>
  <c r="H35" i="1"/>
  <c r="I35" i="1"/>
  <c r="G36" i="1"/>
  <c r="I36" i="1" s="1"/>
  <c r="H36" i="1"/>
  <c r="G17" i="1"/>
  <c r="I17" i="1" s="1"/>
  <c r="H17" i="1"/>
  <c r="G18" i="1"/>
  <c r="H18" i="1"/>
  <c r="I18" i="1"/>
  <c r="G19" i="1"/>
  <c r="H19" i="1"/>
  <c r="G20" i="1"/>
  <c r="I20" i="1" s="1"/>
  <c r="H20" i="1"/>
  <c r="I19" i="1" l="1"/>
  <c r="G57" i="1"/>
  <c r="H57" i="1"/>
  <c r="G55" i="1"/>
  <c r="G56" i="1"/>
  <c r="G46" i="1"/>
  <c r="G47" i="1"/>
  <c r="G48" i="1"/>
  <c r="G49" i="1"/>
  <c r="G50" i="1"/>
  <c r="G41" i="1"/>
  <c r="G42" i="1"/>
  <c r="G43" i="1"/>
  <c r="G23" i="1"/>
  <c r="G24" i="1"/>
  <c r="G25" i="1"/>
  <c r="G26" i="1"/>
  <c r="G27" i="1"/>
  <c r="G28" i="1"/>
  <c r="G29" i="1"/>
  <c r="G22" i="1"/>
  <c r="G6" i="1"/>
  <c r="G7" i="1"/>
  <c r="G8" i="1"/>
  <c r="G9" i="1"/>
  <c r="G10" i="1"/>
  <c r="G11" i="1"/>
  <c r="G12" i="1"/>
  <c r="G13" i="1"/>
  <c r="G14" i="1"/>
  <c r="G15" i="1"/>
  <c r="G16" i="1"/>
  <c r="G5" i="1"/>
  <c r="H42" i="1"/>
  <c r="H43" i="1"/>
  <c r="H23" i="1"/>
  <c r="H24" i="1"/>
  <c r="H25" i="1"/>
  <c r="H26" i="1"/>
  <c r="H27" i="1"/>
  <c r="H28" i="1"/>
  <c r="H29" i="1"/>
  <c r="H41" i="1"/>
  <c r="I27" i="1" l="1"/>
  <c r="I23" i="1"/>
  <c r="I28" i="1"/>
  <c r="I24" i="1"/>
  <c r="I41" i="1"/>
  <c r="I25" i="1"/>
  <c r="I57" i="1"/>
  <c r="I26" i="1"/>
  <c r="I42" i="1"/>
  <c r="I29" i="1"/>
  <c r="I43" i="1"/>
  <c r="H5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I4" i="1" l="1"/>
  <c r="I5" i="1"/>
  <c r="H22" i="1"/>
  <c r="I22" i="1" s="1"/>
  <c r="I21" i="1" s="1"/>
  <c r="H56" i="1" l="1"/>
  <c r="I56" i="1" s="1"/>
  <c r="H55" i="1"/>
  <c r="I55" i="1" s="1"/>
  <c r="H54" i="1"/>
  <c r="G54" i="1"/>
  <c r="H52" i="1"/>
  <c r="G52" i="1"/>
  <c r="H50" i="1"/>
  <c r="I50" i="1" s="1"/>
  <c r="H49" i="1"/>
  <c r="I49" i="1" s="1"/>
  <c r="H48" i="1"/>
  <c r="I48" i="1" s="1"/>
  <c r="H47" i="1"/>
  <c r="I47" i="1" s="1"/>
  <c r="H46" i="1"/>
  <c r="I46" i="1" s="1"/>
  <c r="H45" i="1"/>
  <c r="G45" i="1"/>
  <c r="H40" i="1"/>
  <c r="G40" i="1"/>
  <c r="H38" i="1"/>
  <c r="G38" i="1"/>
  <c r="I38" i="1" l="1"/>
  <c r="I37" i="1" s="1"/>
  <c r="I54" i="1"/>
  <c r="I53" i="1" s="1"/>
  <c r="I40" i="1"/>
  <c r="I45" i="1"/>
  <c r="I44" i="1" s="1"/>
  <c r="I52" i="1"/>
  <c r="I51" i="1" s="1"/>
  <c r="I39" i="1" l="1"/>
  <c r="I58" i="1" s="1"/>
  <c r="I60" i="1" s="1"/>
  <c r="I59" i="1" l="1"/>
  <c r="I61" i="1" s="1"/>
  <c r="I62" i="1" l="1"/>
</calcChain>
</file>

<file path=xl/sharedStrings.xml><?xml version="1.0" encoding="utf-8"?>
<sst xmlns="http://schemas.openxmlformats.org/spreadsheetml/2006/main" count="123" uniqueCount="79">
  <si>
    <t>м2</t>
  </si>
  <si>
    <t>№</t>
  </si>
  <si>
    <t>Наименование работ</t>
  </si>
  <si>
    <t>Ед. изм.</t>
  </si>
  <si>
    <t>Кол-во</t>
  </si>
  <si>
    <t>Цена</t>
  </si>
  <si>
    <t>Стоимость</t>
  </si>
  <si>
    <t>ОБЩАЯ</t>
  </si>
  <si>
    <t xml:space="preserve">работ </t>
  </si>
  <si>
    <t xml:space="preserve">мат-ов </t>
  </si>
  <si>
    <t>работ</t>
  </si>
  <si>
    <t xml:space="preserve">материалов </t>
  </si>
  <si>
    <t xml:space="preserve">стоимость </t>
  </si>
  <si>
    <t>Демонтажные работы и вывоз мусора</t>
  </si>
  <si>
    <t>м.п.</t>
  </si>
  <si>
    <t>Демонтаж перегородок ГКЛ</t>
  </si>
  <si>
    <t>шт</t>
  </si>
  <si>
    <t>Вывоз мусора контейнер 8м3</t>
  </si>
  <si>
    <t>Устройство внутренних стен</t>
  </si>
  <si>
    <t>Монтаж ГКЛ перегородки в два слоя с каждой стороны + мин.плита, 100мм</t>
  </si>
  <si>
    <t>Шпатлевка ГКЛ стен (швы)</t>
  </si>
  <si>
    <t>Установка шпатлевочного углозащитного уголка</t>
  </si>
  <si>
    <t>Грунтовка стен перед покраской</t>
  </si>
  <si>
    <t>Устройство потолка</t>
  </si>
  <si>
    <t>Устройство пола</t>
  </si>
  <si>
    <t>Электромонтажные работы</t>
  </si>
  <si>
    <t>компл.</t>
  </si>
  <si>
    <t>Фасад</t>
  </si>
  <si>
    <t>Монтаж остекления</t>
  </si>
  <si>
    <t>Прочие работы</t>
  </si>
  <si>
    <t>Погрузочно-разгрузочные работы</t>
  </si>
  <si>
    <t>т</t>
  </si>
  <si>
    <t>в т.ч. НДС 20%</t>
  </si>
  <si>
    <t>Покраска стен за 2 раза Dulux Blindo белый цвет</t>
  </si>
  <si>
    <t>Оклейка ГКЛ стен стеклохолстом</t>
  </si>
  <si>
    <t>Шпаклевка ГКЛ стен по стеклохолсту за 2 раза</t>
  </si>
  <si>
    <t>Окончательная уборка помещения</t>
  </si>
  <si>
    <t>Демонтаж стеклянной двери</t>
  </si>
  <si>
    <t>Демонтаж декоративных панелей</t>
  </si>
  <si>
    <t>Демонтаж ковролина</t>
  </si>
  <si>
    <t>Демонтаж плинтуса ПВХ</t>
  </si>
  <si>
    <t>Демонтаж диффузора потолочного 600х600</t>
  </si>
  <si>
    <t>Демонтаж распаячной коробки</t>
  </si>
  <si>
    <t>Монтаж сущ. распаячной коробки</t>
  </si>
  <si>
    <t>Демонтаж подвесных светильников с сохранением</t>
  </si>
  <si>
    <t>Монтаж сущ. подвесного светильника</t>
  </si>
  <si>
    <t>Демонтаж ТВ панели</t>
  </si>
  <si>
    <t>Монтаж ГКЛ облицовки стен по металлокаркасу в 2 слоя</t>
  </si>
  <si>
    <t>Установка стеклянной сущ. двери</t>
  </si>
  <si>
    <t>Покраска открытого потолка водоэмульсионной краской белого цвета включая инженерные сети</t>
  </si>
  <si>
    <t>Монтаж электрозамка</t>
  </si>
  <si>
    <t>Расходные материалы</t>
  </si>
  <si>
    <t>Монтаж кабеля витая пара, неэкранированный (U/UTP), кат. 5е, 4 пары (24 AWG), одножильные, внутренние, LSZH UUTP4-C5E-S24-IN-LSZH-BL в гофрированной трубе</t>
  </si>
  <si>
    <t>Монтаж сущ. ТВ панели</t>
  </si>
  <si>
    <t>Устройство плинтуса из метал. Пластины толщ. 2мм</t>
  </si>
  <si>
    <t>Подъём материалов на этаж вручную</t>
  </si>
  <si>
    <t>Накладные расходы</t>
  </si>
  <si>
    <t>Транспортные расходы</t>
  </si>
  <si>
    <t>%</t>
  </si>
  <si>
    <t>Проектирование</t>
  </si>
  <si>
    <t>ВСЕГО:</t>
  </si>
  <si>
    <t>ИТОГО:</t>
  </si>
  <si>
    <t>СМЕТА
на строительно-монтажные работы по адресу: 
г. Москва, ул. Ленинградский проспект д.36, строение 41
площадью: 28,4 м²</t>
  </si>
  <si>
    <t>Демонтаж фальшпола 38 мм</t>
  </si>
  <si>
    <t>Демонтаж двойного остекления с сохранением</t>
  </si>
  <si>
    <t>Демонтаж круглого воздуховода Ø315</t>
  </si>
  <si>
    <t>Демонтаж розетки</t>
  </si>
  <si>
    <t>Демонтаж пульта управления светом, фанкойлом</t>
  </si>
  <si>
    <t>Монтаж/демонтаж временной выгородки с дверью</t>
  </si>
  <si>
    <t>Усиление стены из ГВЛ листом</t>
  </si>
  <si>
    <t xml:space="preserve"> шт </t>
  </si>
  <si>
    <t>Установка стеклянной двери 2300*860 мм</t>
  </si>
  <si>
    <t xml:space="preserve">Герметизация противопожарной пеной </t>
  </si>
  <si>
    <t>Монтаж розетки в сущ. стемалит</t>
  </si>
  <si>
    <t>Монтаж пульта управления светом, фанкойлом в сущ. стемалит</t>
  </si>
  <si>
    <t>Монтаж подвесных светильников</t>
  </si>
  <si>
    <t>Настил сущ. ковролина</t>
  </si>
  <si>
    <t>Настил нового ковролина Innovflor Rebirth 06 500*500</t>
  </si>
  <si>
    <t>Монтаж фальшпола 38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</si>
</sst>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\ [$€]_-;\-* #,##0.00\ [$€]_-;_-* &quot;-&quot;??\ [$€]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\ #,##0.00&quot;    &quot;;\-#,##0.00&quot;    &quot;;&quot; -&quot;#&quot;    &quot;;@\ "/>
    <numFmt numFmtId="169" formatCode="0.0"/>
  </numFmts>
  <fonts count="39">
    <font>
      <sz val="10"/>
      <color theme="1"/>
      <name val="Arial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65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4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8"/>
      <name val="Arial"/>
      <family val="2"/>
      <charset val="204"/>
    </font>
    <font>
      <sz val="10"/>
      <name val="AdiHaus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31"/>
      </patternFill>
    </fill>
    <fill>
      <patternFill patternType="solid">
        <fgColor rgb="FF00B0F0"/>
        <bgColor indexed="5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theme="0" tint="-0.249977111117893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7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2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11" borderId="0" applyNumberFormat="0" applyBorder="0" applyProtection="0"/>
    <xf numFmtId="0" fontId="1" fillId="5" borderId="0" applyNumberFormat="0" applyBorder="0" applyProtection="0"/>
    <xf numFmtId="0" fontId="1" fillId="9" borderId="0" applyNumberFormat="0" applyBorder="0" applyProtection="0"/>
    <xf numFmtId="0" fontId="1" fillId="12" borderId="0" applyNumberFormat="0" applyBorder="0" applyProtection="0"/>
    <xf numFmtId="0" fontId="3" fillId="13" borderId="0" applyNumberFormat="0" applyBorder="0" applyProtection="0"/>
    <xf numFmtId="0" fontId="3" fillId="10" borderId="0" applyNumberFormat="0" applyBorder="0" applyProtection="0"/>
    <xf numFmtId="0" fontId="3" fillId="11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164" fontId="4" fillId="0" borderId="0" applyFont="0" applyFill="0" applyBorder="0" applyProtection="0"/>
    <xf numFmtId="0" fontId="4" fillId="0" borderId="0"/>
    <xf numFmtId="0" fontId="5" fillId="0" borderId="0" applyNumberFormat="0" applyFill="0" applyBorder="0" applyProtection="0">
      <alignment vertical="top"/>
      <protection locked="0"/>
    </xf>
    <xf numFmtId="0" fontId="4" fillId="0" borderId="0"/>
    <xf numFmtId="0" fontId="1" fillId="0" borderId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19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20" borderId="0" applyNumberFormat="0" applyBorder="0" applyProtection="0"/>
    <xf numFmtId="0" fontId="6" fillId="8" borderId="1" applyNumberFormat="0" applyProtection="0"/>
    <xf numFmtId="0" fontId="7" fillId="21" borderId="2" applyNumberFormat="0" applyProtection="0"/>
    <xf numFmtId="0" fontId="8" fillId="21" borderId="1" applyNumberFormat="0" applyProtection="0"/>
    <xf numFmtId="0" fontId="9" fillId="0" borderId="0" applyNumberFormat="0" applyFill="0" applyBorder="0" applyProtection="0">
      <alignment vertical="top"/>
      <protection locked="0"/>
    </xf>
    <xf numFmtId="165" fontId="1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165" fontId="10" fillId="0" borderId="0" applyFont="0" applyFill="0" applyBorder="0" applyProtection="0"/>
    <xf numFmtId="0" fontId="11" fillId="0" borderId="3" applyNumberFormat="0" applyFill="0" applyProtection="0"/>
    <xf numFmtId="0" fontId="12" fillId="0" borderId="4" applyNumberFormat="0" applyFill="0" applyProtection="0"/>
    <xf numFmtId="0" fontId="13" fillId="0" borderId="5" applyNumberFormat="0" applyFill="0" applyProtection="0"/>
    <xf numFmtId="0" fontId="13" fillId="0" borderId="0" applyNumberFormat="0" applyFill="0" applyBorder="0" applyProtection="0"/>
    <xf numFmtId="0" fontId="14" fillId="0" borderId="6" applyNumberFormat="0" applyFill="0" applyProtection="0"/>
    <xf numFmtId="0" fontId="15" fillId="22" borderId="7" applyNumberFormat="0" applyProtection="0"/>
    <xf numFmtId="0" fontId="16" fillId="0" borderId="0" applyNumberFormat="0" applyFill="0" applyBorder="0" applyProtection="0"/>
    <xf numFmtId="0" fontId="17" fillId="23" borderId="0" applyNumberFormat="0" applyBorder="0" applyProtection="0"/>
    <xf numFmtId="0" fontId="18" fillId="0" borderId="0"/>
    <xf numFmtId="0" fontId="1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20" fillId="0" borderId="0"/>
    <xf numFmtId="0" fontId="21" fillId="0" borderId="0"/>
    <xf numFmtId="0" fontId="19" fillId="0" borderId="0"/>
    <xf numFmtId="0" fontId="4" fillId="0" borderId="0"/>
    <xf numFmtId="0" fontId="22" fillId="0" borderId="0"/>
    <xf numFmtId="0" fontId="22" fillId="0" borderId="0"/>
    <xf numFmtId="0" fontId="21" fillId="0" borderId="0"/>
    <xf numFmtId="0" fontId="4" fillId="0" borderId="0"/>
    <xf numFmtId="0" fontId="22" fillId="0" borderId="0"/>
    <xf numFmtId="0" fontId="19" fillId="0" borderId="0"/>
    <xf numFmtId="0" fontId="4" fillId="0" borderId="0"/>
    <xf numFmtId="0" fontId="19" fillId="0" borderId="0">
      <alignment horizontal="left"/>
    </xf>
    <xf numFmtId="0" fontId="19" fillId="0" borderId="0"/>
    <xf numFmtId="0" fontId="4" fillId="0" borderId="0"/>
    <xf numFmtId="0" fontId="19" fillId="0" borderId="0">
      <alignment horizontal="left"/>
    </xf>
    <xf numFmtId="0" fontId="1" fillId="0" borderId="0"/>
    <xf numFmtId="0" fontId="1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3" borderId="0" applyNumberFormat="0" applyBorder="0" applyProtection="0"/>
    <xf numFmtId="0" fontId="24" fillId="0" borderId="0" applyNumberFormat="0" applyFill="0" applyBorder="0" applyProtection="0"/>
    <xf numFmtId="0" fontId="18" fillId="24" borderId="8" applyNumberFormat="0" applyProtection="0"/>
    <xf numFmtId="9" fontId="20" fillId="0" borderId="0" applyFont="0" applyFill="0" applyBorder="0" applyProtection="0"/>
    <xf numFmtId="9" fontId="21" fillId="0" borderId="0" applyFont="0" applyFill="0" applyBorder="0" applyProtection="0"/>
    <xf numFmtId="0" fontId="25" fillId="0" borderId="9" applyNumberFormat="0" applyFill="0" applyProtection="0"/>
    <xf numFmtId="0" fontId="26" fillId="0" borderId="0"/>
    <xf numFmtId="0" fontId="27" fillId="0" borderId="0" applyNumberFormat="0" applyFill="0" applyBorder="0" applyProtection="0"/>
    <xf numFmtId="166" fontId="10" fillId="0" borderId="0" applyFont="0" applyFill="0" applyBorder="0" applyProtection="0"/>
    <xf numFmtId="166" fontId="18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166" fontId="18" fillId="0" borderId="0" applyFont="0" applyFill="0" applyBorder="0" applyProtection="0"/>
    <xf numFmtId="166" fontId="1" fillId="0" borderId="0" applyFont="0" applyFill="0" applyBorder="0" applyProtection="0"/>
    <xf numFmtId="167" fontId="4" fillId="0" borderId="0"/>
    <xf numFmtId="166" fontId="1" fillId="0" borderId="0" applyFont="0" applyFill="0" applyBorder="0" applyProtection="0"/>
    <xf numFmtId="167" fontId="4" fillId="0" borderId="0"/>
    <xf numFmtId="166" fontId="1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166" fontId="10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0" fontId="19" fillId="0" borderId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0" fontId="28" fillId="4" borderId="0" applyNumberFormat="0" applyBorder="0" applyProtection="0"/>
    <xf numFmtId="0" fontId="30" fillId="0" borderId="0"/>
  </cellStyleXfs>
  <cellXfs count="54">
    <xf numFmtId="0" fontId="0" fillId="0" borderId="0" xfId="0"/>
    <xf numFmtId="0" fontId="31" fillId="0" borderId="0" xfId="21" applyFont="1" applyAlignment="1">
      <alignment wrapText="1"/>
    </xf>
    <xf numFmtId="4" fontId="31" fillId="0" borderId="0" xfId="21" applyNumberFormat="1" applyFont="1" applyAlignment="1">
      <alignment horizontal="center" wrapText="1"/>
    </xf>
    <xf numFmtId="4" fontId="31" fillId="0" borderId="0" xfId="21" applyNumberFormat="1" applyFont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>
      <alignment horizontal="left"/>
    </xf>
    <xf numFmtId="0" fontId="32" fillId="0" borderId="0" xfId="0" applyFont="1"/>
    <xf numFmtId="0" fontId="31" fillId="25" borderId="0" xfId="0" applyFont="1" applyFill="1"/>
    <xf numFmtId="1" fontId="31" fillId="0" borderId="0" xfId="21" applyNumberFormat="1" applyFont="1" applyAlignment="1">
      <alignment horizontal="center" vertical="center" wrapText="1"/>
    </xf>
    <xf numFmtId="4" fontId="33" fillId="0" borderId="10" xfId="21" applyNumberFormat="1" applyFont="1" applyBorder="1" applyAlignment="1">
      <alignment horizontal="center" vertical="center" wrapText="1"/>
    </xf>
    <xf numFmtId="1" fontId="34" fillId="26" borderId="10" xfId="21" applyNumberFormat="1" applyFont="1" applyFill="1" applyBorder="1" applyAlignment="1">
      <alignment horizontal="center" vertical="center" wrapText="1"/>
    </xf>
    <xf numFmtId="0" fontId="35" fillId="0" borderId="10" xfId="21" applyFont="1" applyBorder="1" applyAlignment="1">
      <alignment horizontal="left" vertical="center" wrapText="1"/>
    </xf>
    <xf numFmtId="4" fontId="35" fillId="0" borderId="10" xfId="21" applyNumberFormat="1" applyFont="1" applyBorder="1" applyAlignment="1">
      <alignment horizontal="center" vertical="center" wrapText="1"/>
    </xf>
    <xf numFmtId="4" fontId="34" fillId="0" borderId="10" xfId="21" applyNumberFormat="1" applyFont="1" applyBorder="1" applyAlignment="1">
      <alignment horizontal="center" vertical="center" wrapText="1"/>
    </xf>
    <xf numFmtId="2" fontId="34" fillId="0" borderId="10" xfId="0" applyNumberFormat="1" applyFont="1" applyBorder="1" applyAlignment="1">
      <alignment horizontal="center" vertical="center"/>
    </xf>
    <xf numFmtId="0" fontId="34" fillId="0" borderId="10" xfId="21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/>
    </xf>
    <xf numFmtId="4" fontId="34" fillId="26" borderId="10" xfId="21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 applyProtection="1">
      <alignment horizontal="left" vertical="center" wrapText="1"/>
      <protection hidden="1"/>
    </xf>
    <xf numFmtId="1" fontId="34" fillId="0" borderId="10" xfId="21" applyNumberFormat="1" applyFont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69" fontId="34" fillId="0" borderId="10" xfId="21" applyNumberFormat="1" applyFont="1" applyBorder="1" applyAlignment="1">
      <alignment horizontal="center" vertical="center" wrapText="1"/>
    </xf>
    <xf numFmtId="169" fontId="35" fillId="0" borderId="10" xfId="21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 wrapText="1"/>
    </xf>
    <xf numFmtId="4" fontId="34" fillId="0" borderId="10" xfId="0" applyNumberFormat="1" applyFont="1" applyBorder="1" applyAlignment="1">
      <alignment horizontal="center"/>
    </xf>
    <xf numFmtId="169" fontId="35" fillId="0" borderId="10" xfId="21" applyNumberFormat="1" applyFont="1" applyBorder="1" applyAlignment="1">
      <alignment horizontal="left" vertical="center"/>
    </xf>
    <xf numFmtId="4" fontId="35" fillId="26" borderId="10" xfId="21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right"/>
    </xf>
    <xf numFmtId="0" fontId="34" fillId="0" borderId="10" xfId="0" applyFont="1" applyBorder="1"/>
    <xf numFmtId="0" fontId="34" fillId="0" borderId="10" xfId="0" applyFont="1" applyBorder="1" applyAlignment="1">
      <alignment horizontal="center"/>
    </xf>
    <xf numFmtId="1" fontId="37" fillId="28" borderId="10" xfId="21" applyNumberFormat="1" applyFont="1" applyFill="1" applyBorder="1" applyAlignment="1">
      <alignment horizontal="center" vertical="center" wrapText="1"/>
    </xf>
    <xf numFmtId="0" fontId="38" fillId="28" borderId="10" xfId="21" applyFont="1" applyFill="1" applyBorder="1" applyAlignment="1">
      <alignment horizontal="left" vertical="center" wrapText="1"/>
    </xf>
    <xf numFmtId="4" fontId="37" fillId="28" borderId="10" xfId="21" applyNumberFormat="1" applyFont="1" applyFill="1" applyBorder="1" applyAlignment="1">
      <alignment horizontal="center" vertical="center" wrapText="1"/>
    </xf>
    <xf numFmtId="4" fontId="38" fillId="28" borderId="10" xfId="21" applyNumberFormat="1" applyFont="1" applyFill="1" applyBorder="1" applyAlignment="1">
      <alignment horizontal="center" vertical="center" wrapText="1"/>
    </xf>
    <xf numFmtId="169" fontId="37" fillId="28" borderId="10" xfId="21" applyNumberFormat="1" applyFont="1" applyFill="1" applyBorder="1" applyAlignment="1">
      <alignment horizontal="center" vertical="center" wrapText="1"/>
    </xf>
    <xf numFmtId="1" fontId="37" fillId="28" borderId="10" xfId="21" applyNumberFormat="1" applyFont="1" applyFill="1" applyBorder="1" applyAlignment="1">
      <alignment horizontal="center" vertical="center"/>
    </xf>
    <xf numFmtId="4" fontId="37" fillId="28" borderId="10" xfId="21" applyNumberFormat="1" applyFont="1" applyFill="1" applyBorder="1" applyAlignment="1">
      <alignment horizontal="center" vertical="center"/>
    </xf>
    <xf numFmtId="0" fontId="38" fillId="29" borderId="10" xfId="0" applyFont="1" applyFill="1" applyBorder="1"/>
    <xf numFmtId="0" fontId="38" fillId="29" borderId="10" xfId="0" applyFont="1" applyFill="1" applyBorder="1" applyAlignment="1">
      <alignment horizontal="right" wrapText="1"/>
    </xf>
    <xf numFmtId="0" fontId="38" fillId="29" borderId="10" xfId="0" applyFont="1" applyFill="1" applyBorder="1" applyAlignment="1">
      <alignment horizontal="center"/>
    </xf>
    <xf numFmtId="4" fontId="38" fillId="29" borderId="10" xfId="0" applyNumberFormat="1" applyFont="1" applyFill="1" applyBorder="1" applyAlignment="1">
      <alignment horizontal="center"/>
    </xf>
    <xf numFmtId="4" fontId="34" fillId="0" borderId="10" xfId="21" applyNumberFormat="1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/>
    </xf>
    <xf numFmtId="4" fontId="34" fillId="31" borderId="10" xfId="21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10" fontId="34" fillId="30" borderId="11" xfId="21" applyNumberFormat="1" applyFont="1" applyFill="1" applyBorder="1" applyAlignment="1">
      <alignment horizontal="center" vertical="center" wrapText="1"/>
    </xf>
    <xf numFmtId="10" fontId="34" fillId="30" borderId="13" xfId="21" applyNumberFormat="1" applyFont="1" applyFill="1" applyBorder="1" applyAlignment="1">
      <alignment horizontal="center" vertical="center" wrapText="1"/>
    </xf>
    <xf numFmtId="10" fontId="34" fillId="30" borderId="12" xfId="21" applyNumberFormat="1" applyFont="1" applyFill="1" applyBorder="1" applyAlignment="1">
      <alignment horizontal="center" vertical="center" wrapText="1"/>
    </xf>
    <xf numFmtId="4" fontId="36" fillId="27" borderId="10" xfId="21" applyNumberFormat="1" applyFont="1" applyFill="1" applyBorder="1" applyAlignment="1">
      <alignment horizontal="center" vertical="center" wrapText="1"/>
    </xf>
    <xf numFmtId="1" fontId="33" fillId="0" borderId="10" xfId="21" applyNumberFormat="1" applyFont="1" applyBorder="1" applyAlignment="1">
      <alignment horizontal="center" vertical="center" wrapText="1"/>
    </xf>
    <xf numFmtId="0" fontId="33" fillId="0" borderId="10" xfId="21" applyFont="1" applyBorder="1" applyAlignment="1">
      <alignment vertical="center" wrapText="1"/>
    </xf>
    <xf numFmtId="4" fontId="33" fillId="0" borderId="10" xfId="21" applyNumberFormat="1" applyFont="1" applyBorder="1" applyAlignment="1">
      <alignment horizontal="center" vertical="center" wrapText="1"/>
    </xf>
  </cellXfs>
  <cellStyles count="267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5 3" xfId="6" xr:uid="{00000000-0005-0000-0000-000005000000}"/>
    <cellStyle name="20% - Акцент6 2" xfId="7" xr:uid="{00000000-0005-0000-0000-000006000000}"/>
    <cellStyle name="40% - Акцент1 2" xfId="8" xr:uid="{00000000-0005-0000-0000-000007000000}"/>
    <cellStyle name="40% - Акцент2 2" xfId="9" xr:uid="{00000000-0005-0000-0000-000008000000}"/>
    <cellStyle name="40% - Акцент3 2" xfId="10" xr:uid="{00000000-0005-0000-0000-000009000000}"/>
    <cellStyle name="40% - Акцент4 2" xfId="11" xr:uid="{00000000-0005-0000-0000-00000A000000}"/>
    <cellStyle name="40% - Акцент5 2" xfId="12" xr:uid="{00000000-0005-0000-0000-00000B000000}"/>
    <cellStyle name="40% - Акцент6 2" xfId="13" xr:uid="{00000000-0005-0000-0000-00000C000000}"/>
    <cellStyle name="60% - Акцент1 2" xfId="14" xr:uid="{00000000-0005-0000-0000-00000D000000}"/>
    <cellStyle name="60% - Акцент2 2" xfId="15" xr:uid="{00000000-0005-0000-0000-00000E000000}"/>
    <cellStyle name="60% - Акцент3 2" xfId="16" xr:uid="{00000000-0005-0000-0000-00000F000000}"/>
    <cellStyle name="60% - Акцент4 2" xfId="17" xr:uid="{00000000-0005-0000-0000-000010000000}"/>
    <cellStyle name="60% - Акцент5 2" xfId="18" xr:uid="{00000000-0005-0000-0000-000011000000}"/>
    <cellStyle name="60% - Акцент6 2" xfId="19" xr:uid="{00000000-0005-0000-0000-000012000000}"/>
    <cellStyle name="Euro" xfId="20" xr:uid="{00000000-0005-0000-0000-000013000000}"/>
    <cellStyle name="Excel Built-in Normal" xfId="21" xr:uid="{00000000-0005-0000-0000-000014000000}"/>
    <cellStyle name="Hyperlink_Джем молл Адидас" xfId="22" xr:uid="{00000000-0005-0000-0000-000015000000}"/>
    <cellStyle name="Normal_Джем молл Адидас" xfId="23" xr:uid="{00000000-0005-0000-0000-000016000000}"/>
    <cellStyle name="TableStyleLight1" xfId="24" xr:uid="{00000000-0005-0000-0000-000017000000}"/>
    <cellStyle name="Акцент1 2" xfId="25" xr:uid="{00000000-0005-0000-0000-000018000000}"/>
    <cellStyle name="Акцент2 2" xfId="26" xr:uid="{00000000-0005-0000-0000-000019000000}"/>
    <cellStyle name="Акцент3 2" xfId="27" xr:uid="{00000000-0005-0000-0000-00001A000000}"/>
    <cellStyle name="Акцент4 2" xfId="28" xr:uid="{00000000-0005-0000-0000-00001B000000}"/>
    <cellStyle name="Акцент5 2" xfId="29" xr:uid="{00000000-0005-0000-0000-00001C000000}"/>
    <cellStyle name="Акцент6 2" xfId="30" xr:uid="{00000000-0005-0000-0000-00001D000000}"/>
    <cellStyle name="Ввод  2" xfId="31" xr:uid="{00000000-0005-0000-0000-00001E000000}"/>
    <cellStyle name="Вывод 2" xfId="32" xr:uid="{00000000-0005-0000-0000-00001F000000}"/>
    <cellStyle name="Вычисление 2" xfId="33" xr:uid="{00000000-0005-0000-0000-000020000000}"/>
    <cellStyle name="Гиперссылка 2" xfId="34" xr:uid="{00000000-0005-0000-0000-000022000000}"/>
    <cellStyle name="Денежный 2" xfId="35" xr:uid="{00000000-0005-0000-0000-000023000000}"/>
    <cellStyle name="Денежный 3" xfId="36" xr:uid="{00000000-0005-0000-0000-000024000000}"/>
    <cellStyle name="Денежный 3 2" xfId="37" xr:uid="{00000000-0005-0000-0000-000025000000}"/>
    <cellStyle name="Денежный 3 2 2" xfId="38" xr:uid="{00000000-0005-0000-0000-000026000000}"/>
    <cellStyle name="Денежный 3 2 3" xfId="39" xr:uid="{00000000-0005-0000-0000-000027000000}"/>
    <cellStyle name="Денежный 3 3" xfId="40" xr:uid="{00000000-0005-0000-0000-000028000000}"/>
    <cellStyle name="Денежный 3 3 2" xfId="41" xr:uid="{00000000-0005-0000-0000-000029000000}"/>
    <cellStyle name="Денежный 3 3 3" xfId="42" xr:uid="{00000000-0005-0000-0000-00002A000000}"/>
    <cellStyle name="Денежный 3 4" xfId="43" xr:uid="{00000000-0005-0000-0000-00002B000000}"/>
    <cellStyle name="Денежный 3 5" xfId="44" xr:uid="{00000000-0005-0000-0000-00002C000000}"/>
    <cellStyle name="Денежный 3 6" xfId="45" xr:uid="{00000000-0005-0000-0000-00002D000000}"/>
    <cellStyle name="Заголовок 1 2" xfId="46" xr:uid="{00000000-0005-0000-0000-00002E000000}"/>
    <cellStyle name="Заголовок 2 2" xfId="47" xr:uid="{00000000-0005-0000-0000-00002F000000}"/>
    <cellStyle name="Заголовок 3 2" xfId="48" xr:uid="{00000000-0005-0000-0000-000030000000}"/>
    <cellStyle name="Заголовок 4 2" xfId="49" xr:uid="{00000000-0005-0000-0000-000031000000}"/>
    <cellStyle name="Итог 2" xfId="50" xr:uid="{00000000-0005-0000-0000-000032000000}"/>
    <cellStyle name="Контрольная ячейка 2" xfId="51" xr:uid="{00000000-0005-0000-0000-000033000000}"/>
    <cellStyle name="Название 2" xfId="52" xr:uid="{00000000-0005-0000-0000-000034000000}"/>
    <cellStyle name="Нейтральный 2" xfId="53" xr:uid="{00000000-0005-0000-0000-000035000000}"/>
    <cellStyle name="Обычный" xfId="0" builtinId="0"/>
    <cellStyle name="Обычный 10" xfId="54" xr:uid="{00000000-0005-0000-0000-000037000000}"/>
    <cellStyle name="Обычный 10 2" xfId="55" xr:uid="{00000000-0005-0000-0000-000038000000}"/>
    <cellStyle name="Обычный 10 3" xfId="56" xr:uid="{00000000-0005-0000-0000-000039000000}"/>
    <cellStyle name="Обычный 11" xfId="57" xr:uid="{00000000-0005-0000-0000-00003A000000}"/>
    <cellStyle name="Обычный 11 2" xfId="58" xr:uid="{00000000-0005-0000-0000-00003B000000}"/>
    <cellStyle name="Обычный 11 2 2" xfId="59" xr:uid="{00000000-0005-0000-0000-00003C000000}"/>
    <cellStyle name="Обычный 11 2 2 2" xfId="60" xr:uid="{00000000-0005-0000-0000-00003D000000}"/>
    <cellStyle name="Обычный 11 2 3" xfId="61" xr:uid="{00000000-0005-0000-0000-00003E000000}"/>
    <cellStyle name="Обычный 11 2 4" xfId="62" xr:uid="{00000000-0005-0000-0000-00003F000000}"/>
    <cellStyle name="Обычный 11 3" xfId="63" xr:uid="{00000000-0005-0000-0000-000040000000}"/>
    <cellStyle name="Обычный 11 3 2" xfId="64" xr:uid="{00000000-0005-0000-0000-000041000000}"/>
    <cellStyle name="Обычный 11 4" xfId="65" xr:uid="{00000000-0005-0000-0000-000042000000}"/>
    <cellStyle name="Обычный 11 5" xfId="66" xr:uid="{00000000-0005-0000-0000-000043000000}"/>
    <cellStyle name="Обычный 11 6" xfId="67" xr:uid="{00000000-0005-0000-0000-000044000000}"/>
    <cellStyle name="Обычный 12" xfId="68" xr:uid="{00000000-0005-0000-0000-000045000000}"/>
    <cellStyle name="Обычный 12 2" xfId="69" xr:uid="{00000000-0005-0000-0000-000046000000}"/>
    <cellStyle name="Обычный 12 3" xfId="70" xr:uid="{00000000-0005-0000-0000-000047000000}"/>
    <cellStyle name="Обычный 12 4" xfId="71" xr:uid="{00000000-0005-0000-0000-000048000000}"/>
    <cellStyle name="Обычный 13" xfId="72" xr:uid="{00000000-0005-0000-0000-000049000000}"/>
    <cellStyle name="Обычный 13 2" xfId="73" xr:uid="{00000000-0005-0000-0000-00004A000000}"/>
    <cellStyle name="Обычный 13 3" xfId="74" xr:uid="{00000000-0005-0000-0000-00004B000000}"/>
    <cellStyle name="Обычный 13 4" xfId="75" xr:uid="{00000000-0005-0000-0000-00004C000000}"/>
    <cellStyle name="Обычный 14" xfId="76" xr:uid="{00000000-0005-0000-0000-00004D000000}"/>
    <cellStyle name="Обычный 15" xfId="77" xr:uid="{00000000-0005-0000-0000-00004E000000}"/>
    <cellStyle name="Обычный 16" xfId="78" xr:uid="{00000000-0005-0000-0000-00004F000000}"/>
    <cellStyle name="Обычный 17" xfId="79" xr:uid="{00000000-0005-0000-0000-000050000000}"/>
    <cellStyle name="Обычный 18" xfId="80" xr:uid="{00000000-0005-0000-0000-000051000000}"/>
    <cellStyle name="Обычный 19" xfId="266" xr:uid="{C5709D99-0913-41C1-8A76-D386C7412B11}"/>
    <cellStyle name="Обычный 2" xfId="81" xr:uid="{00000000-0005-0000-0000-000052000000}"/>
    <cellStyle name="Обычный 2 2" xfId="82" xr:uid="{00000000-0005-0000-0000-000053000000}"/>
    <cellStyle name="Обычный 2 2 2" xfId="83" xr:uid="{00000000-0005-0000-0000-000054000000}"/>
    <cellStyle name="Обычный 2 2 2 2" xfId="84" xr:uid="{00000000-0005-0000-0000-000055000000}"/>
    <cellStyle name="Обычный 2 2 2 2 2" xfId="85" xr:uid="{00000000-0005-0000-0000-000056000000}"/>
    <cellStyle name="Обычный 2 2 2 3" xfId="86" xr:uid="{00000000-0005-0000-0000-000057000000}"/>
    <cellStyle name="Обычный 2 2 2 4" xfId="87" xr:uid="{00000000-0005-0000-0000-000058000000}"/>
    <cellStyle name="Обычный 2 2 3" xfId="88" xr:uid="{00000000-0005-0000-0000-000059000000}"/>
    <cellStyle name="Обычный 2 2 3 2" xfId="89" xr:uid="{00000000-0005-0000-0000-00005A000000}"/>
    <cellStyle name="Обычный 2 2 3 2 2" xfId="90" xr:uid="{00000000-0005-0000-0000-00005B000000}"/>
    <cellStyle name="Обычный 2 2 3 2 2 2" xfId="91" xr:uid="{00000000-0005-0000-0000-00005C000000}"/>
    <cellStyle name="Обычный 2 2 3 2 3" xfId="92" xr:uid="{00000000-0005-0000-0000-00005D000000}"/>
    <cellStyle name="Обычный 2 2 3 2 4" xfId="93" xr:uid="{00000000-0005-0000-0000-00005E000000}"/>
    <cellStyle name="Обычный 2 2 3 2 5" xfId="94" xr:uid="{00000000-0005-0000-0000-00005F000000}"/>
    <cellStyle name="Обычный 2 2 3 3" xfId="95" xr:uid="{00000000-0005-0000-0000-000060000000}"/>
    <cellStyle name="Обычный 2 2 3 3 2" xfId="96" xr:uid="{00000000-0005-0000-0000-000061000000}"/>
    <cellStyle name="Обычный 2 2 3 3 3" xfId="97" xr:uid="{00000000-0005-0000-0000-000062000000}"/>
    <cellStyle name="Обычный 2 2 3 4" xfId="98" xr:uid="{00000000-0005-0000-0000-000063000000}"/>
    <cellStyle name="Обычный 2 2 3 4 2" xfId="99" xr:uid="{00000000-0005-0000-0000-000064000000}"/>
    <cellStyle name="Обычный 2 2 3 5" xfId="100" xr:uid="{00000000-0005-0000-0000-000065000000}"/>
    <cellStyle name="Обычный 2 2 3 6" xfId="101" xr:uid="{00000000-0005-0000-0000-000066000000}"/>
    <cellStyle name="Обычный 2 2 3 7" xfId="102" xr:uid="{00000000-0005-0000-0000-000067000000}"/>
    <cellStyle name="Обычный 2 2 4" xfId="103" xr:uid="{00000000-0005-0000-0000-000068000000}"/>
    <cellStyle name="Обычный 2 2 4 2" xfId="104" xr:uid="{00000000-0005-0000-0000-000069000000}"/>
    <cellStyle name="Обычный 2 2 4 3" xfId="105" xr:uid="{00000000-0005-0000-0000-00006A000000}"/>
    <cellStyle name="Обычный 2 2 4 4" xfId="106" xr:uid="{00000000-0005-0000-0000-00006B000000}"/>
    <cellStyle name="Обычный 2 2 5" xfId="107" xr:uid="{00000000-0005-0000-0000-00006C000000}"/>
    <cellStyle name="Обычный 2 2_Лист2" xfId="108" xr:uid="{00000000-0005-0000-0000-00006D000000}"/>
    <cellStyle name="Обычный 2 3" xfId="109" xr:uid="{00000000-0005-0000-0000-00006E000000}"/>
    <cellStyle name="Обычный 2 3 2" xfId="110" xr:uid="{00000000-0005-0000-0000-00006F000000}"/>
    <cellStyle name="Обычный 2 3 2 2" xfId="111" xr:uid="{00000000-0005-0000-0000-000070000000}"/>
    <cellStyle name="Обычный 2 3 2 2 2" xfId="112" xr:uid="{00000000-0005-0000-0000-000071000000}"/>
    <cellStyle name="Обычный 2 3 2 3" xfId="113" xr:uid="{00000000-0005-0000-0000-000072000000}"/>
    <cellStyle name="Обычный 2 3 2 4" xfId="114" xr:uid="{00000000-0005-0000-0000-000073000000}"/>
    <cellStyle name="Обычный 2 3 2 5" xfId="115" xr:uid="{00000000-0005-0000-0000-000074000000}"/>
    <cellStyle name="Обычный 2 3 3" xfId="116" xr:uid="{00000000-0005-0000-0000-000075000000}"/>
    <cellStyle name="Обычный 2 3 3 2" xfId="117" xr:uid="{00000000-0005-0000-0000-000076000000}"/>
    <cellStyle name="Обычный 2 3 4" xfId="118" xr:uid="{00000000-0005-0000-0000-000077000000}"/>
    <cellStyle name="Обычный 2 3 5" xfId="119" xr:uid="{00000000-0005-0000-0000-000078000000}"/>
    <cellStyle name="Обычный 2 3 6" xfId="120" xr:uid="{00000000-0005-0000-0000-000079000000}"/>
    <cellStyle name="Обычный 2 4" xfId="121" xr:uid="{00000000-0005-0000-0000-00007A000000}"/>
    <cellStyle name="Обычный 3" xfId="122" xr:uid="{00000000-0005-0000-0000-00007B000000}"/>
    <cellStyle name="Обычный 3 2" xfId="123" xr:uid="{00000000-0005-0000-0000-00007C000000}"/>
    <cellStyle name="Обычный 3 2 2" xfId="124" xr:uid="{00000000-0005-0000-0000-00007D000000}"/>
    <cellStyle name="Обычный 3 3" xfId="125" xr:uid="{00000000-0005-0000-0000-00007E000000}"/>
    <cellStyle name="Обычный 3 3 2" xfId="126" xr:uid="{00000000-0005-0000-0000-00007F000000}"/>
    <cellStyle name="Обычный 3 3 3" xfId="127" xr:uid="{00000000-0005-0000-0000-000080000000}"/>
    <cellStyle name="Обычный 3 4" xfId="128" xr:uid="{00000000-0005-0000-0000-000081000000}"/>
    <cellStyle name="Обычный 3_Лист2" xfId="129" xr:uid="{00000000-0005-0000-0000-000082000000}"/>
    <cellStyle name="Обычный 4" xfId="130" xr:uid="{00000000-0005-0000-0000-000083000000}"/>
    <cellStyle name="Обычный 4 2" xfId="131" xr:uid="{00000000-0005-0000-0000-000084000000}"/>
    <cellStyle name="Обычный 4 3" xfId="132" xr:uid="{00000000-0005-0000-0000-000085000000}"/>
    <cellStyle name="Обычный 4 4" xfId="133" xr:uid="{00000000-0005-0000-0000-000086000000}"/>
    <cellStyle name="Обычный 4 5" xfId="134" xr:uid="{00000000-0005-0000-0000-000087000000}"/>
    <cellStyle name="Обычный 4_Лист2" xfId="135" xr:uid="{00000000-0005-0000-0000-000088000000}"/>
    <cellStyle name="Обычный 5" xfId="136" xr:uid="{00000000-0005-0000-0000-000089000000}"/>
    <cellStyle name="Обычный 5 2" xfId="137" xr:uid="{00000000-0005-0000-0000-00008A000000}"/>
    <cellStyle name="Обычный 5 3" xfId="138" xr:uid="{00000000-0005-0000-0000-00008B000000}"/>
    <cellStyle name="Обычный 5 4" xfId="139" xr:uid="{00000000-0005-0000-0000-00008C000000}"/>
    <cellStyle name="Обычный 5 4 2" xfId="140" xr:uid="{00000000-0005-0000-0000-00008D000000}"/>
    <cellStyle name="Обычный 5 5" xfId="141" xr:uid="{00000000-0005-0000-0000-00008E000000}"/>
    <cellStyle name="Обычный 5 6" xfId="142" xr:uid="{00000000-0005-0000-0000-00008F000000}"/>
    <cellStyle name="Обычный 5 7" xfId="143" xr:uid="{00000000-0005-0000-0000-000090000000}"/>
    <cellStyle name="Обычный 5_Лист2" xfId="144" xr:uid="{00000000-0005-0000-0000-000091000000}"/>
    <cellStyle name="Обычный 6" xfId="145" xr:uid="{00000000-0005-0000-0000-000092000000}"/>
    <cellStyle name="Обычный 6 2" xfId="146" xr:uid="{00000000-0005-0000-0000-000093000000}"/>
    <cellStyle name="Обычный 6 2 2" xfId="147" xr:uid="{00000000-0005-0000-0000-000094000000}"/>
    <cellStyle name="Обычный 6 2 3" xfId="148" xr:uid="{00000000-0005-0000-0000-000095000000}"/>
    <cellStyle name="Обычный 6 3" xfId="149" xr:uid="{00000000-0005-0000-0000-000096000000}"/>
    <cellStyle name="Обычный 6 4" xfId="150" xr:uid="{00000000-0005-0000-0000-000097000000}"/>
    <cellStyle name="Обычный 6 4 2" xfId="151" xr:uid="{00000000-0005-0000-0000-000098000000}"/>
    <cellStyle name="Обычный 6 5" xfId="152" xr:uid="{00000000-0005-0000-0000-000099000000}"/>
    <cellStyle name="Обычный 6 6" xfId="153" xr:uid="{00000000-0005-0000-0000-00009A000000}"/>
    <cellStyle name="Обычный 7" xfId="154" xr:uid="{00000000-0005-0000-0000-00009B000000}"/>
    <cellStyle name="Обычный 7 2" xfId="155" xr:uid="{00000000-0005-0000-0000-00009C000000}"/>
    <cellStyle name="Обычный 7 3" xfId="156" xr:uid="{00000000-0005-0000-0000-00009D000000}"/>
    <cellStyle name="Обычный 8" xfId="157" xr:uid="{00000000-0005-0000-0000-00009E000000}"/>
    <cellStyle name="Обычный 8 2" xfId="158" xr:uid="{00000000-0005-0000-0000-00009F000000}"/>
    <cellStyle name="Обычный 8 2 2" xfId="159" xr:uid="{00000000-0005-0000-0000-0000A0000000}"/>
    <cellStyle name="Обычный 8 3" xfId="160" xr:uid="{00000000-0005-0000-0000-0000A1000000}"/>
    <cellStyle name="Обычный 8 4" xfId="161" xr:uid="{00000000-0005-0000-0000-0000A2000000}"/>
    <cellStyle name="Обычный 8 5" xfId="162" xr:uid="{00000000-0005-0000-0000-0000A3000000}"/>
    <cellStyle name="Обычный 9" xfId="163" xr:uid="{00000000-0005-0000-0000-0000A4000000}"/>
    <cellStyle name="Обычный 9 2" xfId="164" xr:uid="{00000000-0005-0000-0000-0000A5000000}"/>
    <cellStyle name="Обычный 9 3" xfId="165" xr:uid="{00000000-0005-0000-0000-0000A6000000}"/>
    <cellStyle name="Обычный 9 3 2" xfId="166" xr:uid="{00000000-0005-0000-0000-0000A7000000}"/>
    <cellStyle name="Обычный 9 4" xfId="167" xr:uid="{00000000-0005-0000-0000-0000A8000000}"/>
    <cellStyle name="Обычный 9 5" xfId="168" xr:uid="{00000000-0005-0000-0000-0000A9000000}"/>
    <cellStyle name="Обычный 9 6" xfId="169" xr:uid="{00000000-0005-0000-0000-0000AA000000}"/>
    <cellStyle name="Плохой 2" xfId="170" xr:uid="{00000000-0005-0000-0000-0000AB000000}"/>
    <cellStyle name="Пояснение 2" xfId="171" xr:uid="{00000000-0005-0000-0000-0000AC000000}"/>
    <cellStyle name="Примечание 2" xfId="172" xr:uid="{00000000-0005-0000-0000-0000AD000000}"/>
    <cellStyle name="Процентный 2" xfId="173" xr:uid="{00000000-0005-0000-0000-0000AE000000}"/>
    <cellStyle name="Процентный 2 2" xfId="174" xr:uid="{00000000-0005-0000-0000-0000AF000000}"/>
    <cellStyle name="Связанная ячейка 2" xfId="175" xr:uid="{00000000-0005-0000-0000-0000B0000000}"/>
    <cellStyle name="Стиль 1" xfId="176" xr:uid="{00000000-0005-0000-0000-0000B1000000}"/>
    <cellStyle name="Текст предупреждения 2" xfId="177" xr:uid="{00000000-0005-0000-0000-0000B2000000}"/>
    <cellStyle name="Финансовый 10" xfId="178" xr:uid="{00000000-0005-0000-0000-0000B3000000}"/>
    <cellStyle name="Финансовый 10 10" xfId="179" xr:uid="{00000000-0005-0000-0000-0000B4000000}"/>
    <cellStyle name="Финансовый 10 2" xfId="180" xr:uid="{00000000-0005-0000-0000-0000B5000000}"/>
    <cellStyle name="Финансовый 10 2 2" xfId="181" xr:uid="{00000000-0005-0000-0000-0000B6000000}"/>
    <cellStyle name="Финансовый 10 2 2 2" xfId="182" xr:uid="{00000000-0005-0000-0000-0000B7000000}"/>
    <cellStyle name="Финансовый 10 2 3" xfId="183" xr:uid="{00000000-0005-0000-0000-0000B8000000}"/>
    <cellStyle name="Финансовый 10 2 4" xfId="184" xr:uid="{00000000-0005-0000-0000-0000B9000000}"/>
    <cellStyle name="Финансовый 10 2 5" xfId="185" xr:uid="{00000000-0005-0000-0000-0000BA000000}"/>
    <cellStyle name="Финансовый 10 3" xfId="186" xr:uid="{00000000-0005-0000-0000-0000BB000000}"/>
    <cellStyle name="Финансовый 10 3 2" xfId="187" xr:uid="{00000000-0005-0000-0000-0000BC000000}"/>
    <cellStyle name="Финансовый 10 3 3" xfId="188" xr:uid="{00000000-0005-0000-0000-0000BD000000}"/>
    <cellStyle name="Финансовый 10 3 4" xfId="189" xr:uid="{00000000-0005-0000-0000-0000BE000000}"/>
    <cellStyle name="Финансовый 10 4" xfId="190" xr:uid="{00000000-0005-0000-0000-0000BF000000}"/>
    <cellStyle name="Финансовый 10 4 2" xfId="191" xr:uid="{00000000-0005-0000-0000-0000C0000000}"/>
    <cellStyle name="Финансовый 10 4 3" xfId="192" xr:uid="{00000000-0005-0000-0000-0000C1000000}"/>
    <cellStyle name="Финансовый 10 5" xfId="193" xr:uid="{00000000-0005-0000-0000-0000C2000000}"/>
    <cellStyle name="Финансовый 10 6" xfId="194" xr:uid="{00000000-0005-0000-0000-0000C3000000}"/>
    <cellStyle name="Финансовый 10 7" xfId="195" xr:uid="{00000000-0005-0000-0000-0000C4000000}"/>
    <cellStyle name="Финансовый 10 8" xfId="196" xr:uid="{00000000-0005-0000-0000-0000C5000000}"/>
    <cellStyle name="Финансовый 11" xfId="197" xr:uid="{00000000-0005-0000-0000-0000C6000000}"/>
    <cellStyle name="Финансовый 11 2" xfId="198" xr:uid="{00000000-0005-0000-0000-0000C7000000}"/>
    <cellStyle name="Финансовый 11 3" xfId="199" xr:uid="{00000000-0005-0000-0000-0000C8000000}"/>
    <cellStyle name="Финансовый 12" xfId="200" xr:uid="{00000000-0005-0000-0000-0000C9000000}"/>
    <cellStyle name="Финансовый 13" xfId="201" xr:uid="{00000000-0005-0000-0000-0000CA000000}"/>
    <cellStyle name="Финансовый 16" xfId="202" xr:uid="{00000000-0005-0000-0000-0000CB000000}"/>
    <cellStyle name="Финансовый 2" xfId="203" xr:uid="{00000000-0005-0000-0000-0000CC000000}"/>
    <cellStyle name="Финансовый 2 2" xfId="204" xr:uid="{00000000-0005-0000-0000-0000CD000000}"/>
    <cellStyle name="Финансовый 2 2 2" xfId="205" xr:uid="{00000000-0005-0000-0000-0000CE000000}"/>
    <cellStyle name="Финансовый 2_Лист2" xfId="206" xr:uid="{00000000-0005-0000-0000-0000CF000000}"/>
    <cellStyle name="Финансовый 3" xfId="207" xr:uid="{00000000-0005-0000-0000-0000D0000000}"/>
    <cellStyle name="Финансовый 3 10" xfId="208" xr:uid="{00000000-0005-0000-0000-0000D1000000}"/>
    <cellStyle name="Финансовый 3 2" xfId="209" xr:uid="{00000000-0005-0000-0000-0000D2000000}"/>
    <cellStyle name="Финансовый 3 2 2" xfId="210" xr:uid="{00000000-0005-0000-0000-0000D3000000}"/>
    <cellStyle name="Финансовый 3 2 2 2" xfId="211" xr:uid="{00000000-0005-0000-0000-0000D4000000}"/>
    <cellStyle name="Финансовый 3 2 2 3" xfId="212" xr:uid="{00000000-0005-0000-0000-0000D5000000}"/>
    <cellStyle name="Финансовый 3 2 3" xfId="213" xr:uid="{00000000-0005-0000-0000-0000D6000000}"/>
    <cellStyle name="Финансовый 3 2 3 2" xfId="214" xr:uid="{00000000-0005-0000-0000-0000D7000000}"/>
    <cellStyle name="Финансовый 3 2 3 3" xfId="215" xr:uid="{00000000-0005-0000-0000-0000D8000000}"/>
    <cellStyle name="Финансовый 3 2 4" xfId="216" xr:uid="{00000000-0005-0000-0000-0000D9000000}"/>
    <cellStyle name="Финансовый 3 2 5" xfId="217" xr:uid="{00000000-0005-0000-0000-0000DA000000}"/>
    <cellStyle name="Финансовый 3 2 6" xfId="218" xr:uid="{00000000-0005-0000-0000-0000DB000000}"/>
    <cellStyle name="Финансовый 3 3" xfId="219" xr:uid="{00000000-0005-0000-0000-0000DC000000}"/>
    <cellStyle name="Финансовый 3 3 2" xfId="220" xr:uid="{00000000-0005-0000-0000-0000DD000000}"/>
    <cellStyle name="Финансовый 3 3 2 2" xfId="221" xr:uid="{00000000-0005-0000-0000-0000DE000000}"/>
    <cellStyle name="Финансовый 3 3 3" xfId="222" xr:uid="{00000000-0005-0000-0000-0000DF000000}"/>
    <cellStyle name="Финансовый 3 3 4" xfId="223" xr:uid="{00000000-0005-0000-0000-0000E0000000}"/>
    <cellStyle name="Финансовый 3 4" xfId="224" xr:uid="{00000000-0005-0000-0000-0000E1000000}"/>
    <cellStyle name="Финансовый 3 4 2" xfId="225" xr:uid="{00000000-0005-0000-0000-0000E2000000}"/>
    <cellStyle name="Финансовый 3 4 2 2" xfId="226" xr:uid="{00000000-0005-0000-0000-0000E3000000}"/>
    <cellStyle name="Финансовый 3 4 3" xfId="227" xr:uid="{00000000-0005-0000-0000-0000E4000000}"/>
    <cellStyle name="Финансовый 3 5" xfId="228" xr:uid="{00000000-0005-0000-0000-0000E5000000}"/>
    <cellStyle name="Финансовый 3 5 2" xfId="229" xr:uid="{00000000-0005-0000-0000-0000E6000000}"/>
    <cellStyle name="Финансовый 3 5 3" xfId="230" xr:uid="{00000000-0005-0000-0000-0000E7000000}"/>
    <cellStyle name="Финансовый 3 6" xfId="231" xr:uid="{00000000-0005-0000-0000-0000E8000000}"/>
    <cellStyle name="Финансовый 3 6 2" xfId="232" xr:uid="{00000000-0005-0000-0000-0000E9000000}"/>
    <cellStyle name="Финансовый 3 6 3" xfId="233" xr:uid="{00000000-0005-0000-0000-0000EA000000}"/>
    <cellStyle name="Финансовый 3 7" xfId="234" xr:uid="{00000000-0005-0000-0000-0000EB000000}"/>
    <cellStyle name="Финансовый 3 8" xfId="235" xr:uid="{00000000-0005-0000-0000-0000EC000000}"/>
    <cellStyle name="Финансовый 3 9" xfId="236" xr:uid="{00000000-0005-0000-0000-0000ED000000}"/>
    <cellStyle name="Финансовый 4" xfId="237" xr:uid="{00000000-0005-0000-0000-0000EE000000}"/>
    <cellStyle name="Финансовый 4 2" xfId="238" xr:uid="{00000000-0005-0000-0000-0000EF000000}"/>
    <cellStyle name="Финансовый 4 2 2" xfId="239" xr:uid="{00000000-0005-0000-0000-0000F0000000}"/>
    <cellStyle name="Финансовый 4 2 2 2" xfId="240" xr:uid="{00000000-0005-0000-0000-0000F1000000}"/>
    <cellStyle name="Финансовый 4 2 2 3" xfId="241" xr:uid="{00000000-0005-0000-0000-0000F2000000}"/>
    <cellStyle name="Финансовый 4 2 3" xfId="242" xr:uid="{00000000-0005-0000-0000-0000F3000000}"/>
    <cellStyle name="Финансовый 4 2 4" xfId="243" xr:uid="{00000000-0005-0000-0000-0000F4000000}"/>
    <cellStyle name="Финансовый 4 2 5" xfId="244" xr:uid="{00000000-0005-0000-0000-0000F5000000}"/>
    <cellStyle name="Финансовый 4 3" xfId="245" xr:uid="{00000000-0005-0000-0000-0000F6000000}"/>
    <cellStyle name="Финансовый 4 3 2" xfId="246" xr:uid="{00000000-0005-0000-0000-0000F7000000}"/>
    <cellStyle name="Финансовый 4 3 3" xfId="247" xr:uid="{00000000-0005-0000-0000-0000F8000000}"/>
    <cellStyle name="Финансовый 4 4" xfId="248" xr:uid="{00000000-0005-0000-0000-0000F9000000}"/>
    <cellStyle name="Финансовый 4 5" xfId="249" xr:uid="{00000000-0005-0000-0000-0000FA000000}"/>
    <cellStyle name="Финансовый 4 6" xfId="250" xr:uid="{00000000-0005-0000-0000-0000FB000000}"/>
    <cellStyle name="Финансовый 4 7" xfId="251" xr:uid="{00000000-0005-0000-0000-0000FC000000}"/>
    <cellStyle name="Финансовый 5" xfId="252" xr:uid="{00000000-0005-0000-0000-0000FD000000}"/>
    <cellStyle name="Финансовый 6" xfId="253" xr:uid="{00000000-0005-0000-0000-0000FE000000}"/>
    <cellStyle name="Финансовый 6 2" xfId="254" xr:uid="{00000000-0005-0000-0000-0000FF000000}"/>
    <cellStyle name="Финансовый 6 3" xfId="255" xr:uid="{00000000-0005-0000-0000-000000010000}"/>
    <cellStyle name="Финансовый 7" xfId="256" xr:uid="{00000000-0005-0000-0000-000001010000}"/>
    <cellStyle name="Финансовый 7 2" xfId="257" xr:uid="{00000000-0005-0000-0000-000002010000}"/>
    <cellStyle name="Финансовый 7 3" xfId="258" xr:uid="{00000000-0005-0000-0000-000003010000}"/>
    <cellStyle name="Финансовый 8" xfId="259" xr:uid="{00000000-0005-0000-0000-000004010000}"/>
    <cellStyle name="Финансовый 8 2" xfId="260" xr:uid="{00000000-0005-0000-0000-000005010000}"/>
    <cellStyle name="Финансовый 8 3" xfId="261" xr:uid="{00000000-0005-0000-0000-000006010000}"/>
    <cellStyle name="Финансовый 9" xfId="262" xr:uid="{00000000-0005-0000-0000-000007010000}"/>
    <cellStyle name="Финансовый 9 2" xfId="263" xr:uid="{00000000-0005-0000-0000-000008010000}"/>
    <cellStyle name="Финансовый 9 3" xfId="264" xr:uid="{00000000-0005-0000-0000-000009010000}"/>
    <cellStyle name="Хороший 2" xfId="265" xr:uid="{00000000-0005-0000-0000-00000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57</xdr:row>
      <xdr:rowOff>0</xdr:rowOff>
    </xdr:from>
    <xdr:ext cx="65" cy="1722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8582025" y="1133903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  <xdr:oneCellAnchor>
    <xdr:from>
      <xdr:col>8</xdr:col>
      <xdr:colOff>142875</xdr:colOff>
      <xdr:row>61</xdr:row>
      <xdr:rowOff>0</xdr:rowOff>
    </xdr:from>
    <xdr:ext cx="65" cy="1722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 bwMode="auto">
        <a:xfrm>
          <a:off x="9486900" y="21555075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  <xdr:oneCellAnchor>
    <xdr:from>
      <xdr:col>8</xdr:col>
      <xdr:colOff>142875</xdr:colOff>
      <xdr:row>60</xdr:row>
      <xdr:rowOff>0</xdr:rowOff>
    </xdr:from>
    <xdr:ext cx="65" cy="1722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05CE51-0D1D-4204-9E0F-6D42B95CD5C4}"/>
            </a:ext>
          </a:extLst>
        </xdr:cNvPr>
        <xdr:cNvSpPr txBox="1"/>
      </xdr:nvSpPr>
      <xdr:spPr bwMode="auto">
        <a:xfrm>
          <a:off x="9903199" y="10746441"/>
          <a:ext cx="65" cy="172226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Y62"/>
  <sheetViews>
    <sheetView tabSelected="1" topLeftCell="A34" zoomScale="85" zoomScaleNormal="85" workbookViewId="0">
      <selection activeCell="K48" sqref="K48"/>
    </sheetView>
  </sheetViews>
  <sheetFormatPr defaultColWidth="9.109375" defaultRowHeight="12.75" customHeight="1"/>
  <cols>
    <col min="1" max="1" width="4" style="8" customWidth="1"/>
    <col min="2" max="2" width="65.109375" style="1" customWidth="1"/>
    <col min="3" max="3" width="9.88671875" style="2" customWidth="1"/>
    <col min="4" max="4" width="9.88671875" style="3" customWidth="1"/>
    <col min="5" max="5" width="12" style="3" customWidth="1"/>
    <col min="6" max="6" width="12.6640625" style="3" customWidth="1"/>
    <col min="7" max="9" width="16.33203125" style="3" customWidth="1"/>
    <col min="10" max="10" width="8.6640625" style="4" customWidth="1"/>
    <col min="11" max="11" width="69.44140625" style="4" customWidth="1"/>
    <col min="12" max="12" width="8.44140625" style="4" customWidth="1"/>
    <col min="13" max="16384" width="9.109375" style="4"/>
  </cols>
  <sheetData>
    <row r="1" spans="1:9" ht="73.8" customHeight="1">
      <c r="A1" s="50" t="s">
        <v>62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>
      <c r="A2" s="51" t="s">
        <v>1</v>
      </c>
      <c r="B2" s="52" t="s">
        <v>2</v>
      </c>
      <c r="C2" s="53" t="s">
        <v>3</v>
      </c>
      <c r="D2" s="53" t="s">
        <v>4</v>
      </c>
      <c r="E2" s="9" t="s">
        <v>5</v>
      </c>
      <c r="F2" s="9" t="s">
        <v>5</v>
      </c>
      <c r="G2" s="9" t="s">
        <v>6</v>
      </c>
      <c r="H2" s="9" t="s">
        <v>6</v>
      </c>
      <c r="I2" s="9" t="s">
        <v>7</v>
      </c>
    </row>
    <row r="3" spans="1:9" ht="17.25" customHeight="1">
      <c r="A3" s="51"/>
      <c r="B3" s="52"/>
      <c r="C3" s="53"/>
      <c r="D3" s="53"/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spans="1:9" ht="13.2">
      <c r="A4" s="31"/>
      <c r="B4" s="32" t="s">
        <v>13</v>
      </c>
      <c r="C4" s="33"/>
      <c r="D4" s="33"/>
      <c r="E4" s="33"/>
      <c r="F4" s="33"/>
      <c r="G4" s="33"/>
      <c r="H4" s="33"/>
      <c r="I4" s="34">
        <f>SUM(I5:I20)</f>
        <v>0</v>
      </c>
    </row>
    <row r="5" spans="1:9" ht="13.2">
      <c r="A5" s="10">
        <v>1</v>
      </c>
      <c r="B5" s="11" t="s">
        <v>63</v>
      </c>
      <c r="C5" s="12" t="s">
        <v>0</v>
      </c>
      <c r="D5" s="42">
        <v>2.5</v>
      </c>
      <c r="E5" s="44">
        <v>0</v>
      </c>
      <c r="F5" s="44">
        <v>0</v>
      </c>
      <c r="G5" s="13">
        <f>D5*E5</f>
        <v>0</v>
      </c>
      <c r="H5" s="14">
        <f t="shared" ref="H5:H16" si="0">D5*F5</f>
        <v>0</v>
      </c>
      <c r="I5" s="13">
        <f>G5+H5</f>
        <v>0</v>
      </c>
    </row>
    <row r="6" spans="1:9" ht="13.2">
      <c r="A6" s="10">
        <v>2</v>
      </c>
      <c r="B6" s="11" t="s">
        <v>44</v>
      </c>
      <c r="C6" s="12" t="s">
        <v>16</v>
      </c>
      <c r="D6" s="42">
        <v>7</v>
      </c>
      <c r="E6" s="44">
        <v>0</v>
      </c>
      <c r="F6" s="44">
        <v>0</v>
      </c>
      <c r="G6" s="13">
        <f t="shared" ref="G6:G16" si="1">D6*E6</f>
        <v>0</v>
      </c>
      <c r="H6" s="14">
        <f t="shared" si="0"/>
        <v>0</v>
      </c>
      <c r="I6" s="13">
        <f t="shared" ref="I6:I16" si="2">G6+H6</f>
        <v>0</v>
      </c>
    </row>
    <row r="7" spans="1:9" ht="13.2">
      <c r="A7" s="10">
        <v>3</v>
      </c>
      <c r="B7" s="11" t="s">
        <v>46</v>
      </c>
      <c r="C7" s="12" t="s">
        <v>16</v>
      </c>
      <c r="D7" s="42">
        <v>1</v>
      </c>
      <c r="E7" s="44">
        <v>0</v>
      </c>
      <c r="F7" s="44">
        <v>0</v>
      </c>
      <c r="G7" s="13">
        <f t="shared" si="1"/>
        <v>0</v>
      </c>
      <c r="H7" s="14">
        <f t="shared" si="0"/>
        <v>0</v>
      </c>
      <c r="I7" s="13">
        <f t="shared" si="2"/>
        <v>0</v>
      </c>
    </row>
    <row r="8" spans="1:9" ht="13.2">
      <c r="A8" s="10">
        <v>4</v>
      </c>
      <c r="B8" s="11" t="s">
        <v>64</v>
      </c>
      <c r="C8" s="12" t="s">
        <v>0</v>
      </c>
      <c r="D8" s="42">
        <v>7.9</v>
      </c>
      <c r="E8" s="44">
        <v>0</v>
      </c>
      <c r="F8" s="44">
        <v>0</v>
      </c>
      <c r="G8" s="13">
        <f t="shared" si="1"/>
        <v>0</v>
      </c>
      <c r="H8" s="14">
        <f t="shared" si="0"/>
        <v>0</v>
      </c>
      <c r="I8" s="13">
        <f t="shared" si="2"/>
        <v>0</v>
      </c>
    </row>
    <row r="9" spans="1:9" ht="13.2">
      <c r="A9" s="10">
        <v>5</v>
      </c>
      <c r="B9" s="11" t="s">
        <v>40</v>
      </c>
      <c r="C9" s="12" t="s">
        <v>14</v>
      </c>
      <c r="D9" s="42">
        <v>6.4</v>
      </c>
      <c r="E9" s="44">
        <v>0</v>
      </c>
      <c r="F9" s="44">
        <v>0</v>
      </c>
      <c r="G9" s="13">
        <f t="shared" si="1"/>
        <v>0</v>
      </c>
      <c r="H9" s="14">
        <f t="shared" si="0"/>
        <v>0</v>
      </c>
      <c r="I9" s="13">
        <f t="shared" si="2"/>
        <v>0</v>
      </c>
    </row>
    <row r="10" spans="1:9" ht="13.2">
      <c r="A10" s="10">
        <v>6</v>
      </c>
      <c r="B10" s="11" t="s">
        <v>39</v>
      </c>
      <c r="C10" s="12" t="s">
        <v>0</v>
      </c>
      <c r="D10" s="42">
        <v>14.5</v>
      </c>
      <c r="E10" s="44">
        <v>0</v>
      </c>
      <c r="F10" s="44">
        <v>0</v>
      </c>
      <c r="G10" s="13">
        <f t="shared" si="1"/>
        <v>0</v>
      </c>
      <c r="H10" s="14">
        <f t="shared" si="0"/>
        <v>0</v>
      </c>
      <c r="I10" s="13">
        <f t="shared" si="2"/>
        <v>0</v>
      </c>
    </row>
    <row r="11" spans="1:9" ht="13.2">
      <c r="A11" s="10">
        <v>7</v>
      </c>
      <c r="B11" s="11" t="s">
        <v>38</v>
      </c>
      <c r="C11" s="12" t="s">
        <v>0</v>
      </c>
      <c r="D11" s="42">
        <v>8.64</v>
      </c>
      <c r="E11" s="44">
        <v>0</v>
      </c>
      <c r="F11" s="44">
        <v>0</v>
      </c>
      <c r="G11" s="13">
        <f t="shared" si="1"/>
        <v>0</v>
      </c>
      <c r="H11" s="14">
        <f t="shared" si="0"/>
        <v>0</v>
      </c>
      <c r="I11" s="13">
        <f t="shared" si="2"/>
        <v>0</v>
      </c>
    </row>
    <row r="12" spans="1:9" ht="13.2">
      <c r="A12" s="10">
        <v>8</v>
      </c>
      <c r="B12" s="11" t="s">
        <v>15</v>
      </c>
      <c r="C12" s="12" t="s">
        <v>0</v>
      </c>
      <c r="D12" s="42">
        <v>17.3</v>
      </c>
      <c r="E12" s="44">
        <v>0</v>
      </c>
      <c r="F12" s="44">
        <v>0</v>
      </c>
      <c r="G12" s="13">
        <f t="shared" si="1"/>
        <v>0</v>
      </c>
      <c r="H12" s="14">
        <f t="shared" si="0"/>
        <v>0</v>
      </c>
      <c r="I12" s="13">
        <f t="shared" si="2"/>
        <v>0</v>
      </c>
    </row>
    <row r="13" spans="1:9" ht="13.2">
      <c r="A13" s="10">
        <v>9</v>
      </c>
      <c r="B13" s="11" t="s">
        <v>37</v>
      </c>
      <c r="C13" s="13" t="s">
        <v>16</v>
      </c>
      <c r="D13" s="42">
        <v>1</v>
      </c>
      <c r="E13" s="44">
        <v>0</v>
      </c>
      <c r="F13" s="44">
        <v>0</v>
      </c>
      <c r="G13" s="13">
        <f t="shared" si="1"/>
        <v>0</v>
      </c>
      <c r="H13" s="14">
        <f t="shared" si="0"/>
        <v>0</v>
      </c>
      <c r="I13" s="13">
        <f t="shared" si="2"/>
        <v>0</v>
      </c>
    </row>
    <row r="14" spans="1:9" ht="13.2">
      <c r="A14" s="10">
        <v>10</v>
      </c>
      <c r="B14" s="11" t="s">
        <v>41</v>
      </c>
      <c r="C14" s="13" t="s">
        <v>16</v>
      </c>
      <c r="D14" s="42">
        <v>1</v>
      </c>
      <c r="E14" s="44">
        <v>0</v>
      </c>
      <c r="F14" s="44">
        <v>0</v>
      </c>
      <c r="G14" s="13">
        <f t="shared" si="1"/>
        <v>0</v>
      </c>
      <c r="H14" s="14">
        <f t="shared" si="0"/>
        <v>0</v>
      </c>
      <c r="I14" s="13">
        <f t="shared" si="2"/>
        <v>0</v>
      </c>
    </row>
    <row r="15" spans="1:9" ht="13.2">
      <c r="A15" s="10">
        <v>11</v>
      </c>
      <c r="B15" s="15" t="s">
        <v>42</v>
      </c>
      <c r="C15" s="13" t="s">
        <v>16</v>
      </c>
      <c r="D15" s="42">
        <v>4</v>
      </c>
      <c r="E15" s="44">
        <v>0</v>
      </c>
      <c r="F15" s="44">
        <v>0</v>
      </c>
      <c r="G15" s="13">
        <f t="shared" si="1"/>
        <v>0</v>
      </c>
      <c r="H15" s="14">
        <f t="shared" si="0"/>
        <v>0</v>
      </c>
      <c r="I15" s="13">
        <f t="shared" si="2"/>
        <v>0</v>
      </c>
    </row>
    <row r="16" spans="1:9" ht="13.2">
      <c r="A16" s="10">
        <v>12</v>
      </c>
      <c r="B16" s="11" t="s">
        <v>65</v>
      </c>
      <c r="C16" s="12" t="s">
        <v>0</v>
      </c>
      <c r="D16" s="42">
        <v>1.2</v>
      </c>
      <c r="E16" s="44">
        <v>0</v>
      </c>
      <c r="F16" s="44">
        <v>0</v>
      </c>
      <c r="G16" s="13">
        <f t="shared" si="1"/>
        <v>0</v>
      </c>
      <c r="H16" s="14">
        <f t="shared" si="0"/>
        <v>0</v>
      </c>
      <c r="I16" s="13">
        <f t="shared" si="2"/>
        <v>0</v>
      </c>
    </row>
    <row r="17" spans="1:15" ht="13.2">
      <c r="A17" s="10">
        <v>13</v>
      </c>
      <c r="B17" s="11" t="s">
        <v>17</v>
      </c>
      <c r="C17" s="12" t="s">
        <v>16</v>
      </c>
      <c r="D17" s="42">
        <v>1</v>
      </c>
      <c r="E17" s="44">
        <v>0</v>
      </c>
      <c r="F17" s="44">
        <v>0</v>
      </c>
      <c r="G17" s="13">
        <f t="shared" ref="G17:G20" si="3">D17*E17</f>
        <v>0</v>
      </c>
      <c r="H17" s="14">
        <f t="shared" ref="H17:H20" si="4">D17*F17</f>
        <v>0</v>
      </c>
      <c r="I17" s="13">
        <f t="shared" ref="I17:I20" si="5">G17+H17</f>
        <v>0</v>
      </c>
    </row>
    <row r="18" spans="1:15" ht="13.2">
      <c r="A18" s="10">
        <v>14</v>
      </c>
      <c r="B18" s="11" t="s">
        <v>66</v>
      </c>
      <c r="C18" s="12" t="s">
        <v>16</v>
      </c>
      <c r="D18" s="42">
        <v>1</v>
      </c>
      <c r="E18" s="44">
        <v>0</v>
      </c>
      <c r="F18" s="44">
        <v>0</v>
      </c>
      <c r="G18" s="13">
        <f t="shared" si="3"/>
        <v>0</v>
      </c>
      <c r="H18" s="14">
        <f t="shared" si="4"/>
        <v>0</v>
      </c>
      <c r="I18" s="13">
        <f t="shared" si="5"/>
        <v>0</v>
      </c>
    </row>
    <row r="19" spans="1:15" ht="13.2">
      <c r="A19" s="10">
        <v>15</v>
      </c>
      <c r="B19" s="11" t="s">
        <v>67</v>
      </c>
      <c r="C19" s="12" t="s">
        <v>16</v>
      </c>
      <c r="D19" s="42">
        <v>1</v>
      </c>
      <c r="E19" s="44">
        <v>0</v>
      </c>
      <c r="F19" s="44">
        <v>0</v>
      </c>
      <c r="G19" s="13">
        <f t="shared" si="3"/>
        <v>0</v>
      </c>
      <c r="H19" s="14">
        <f t="shared" si="4"/>
        <v>0</v>
      </c>
      <c r="I19" s="13">
        <f t="shared" si="5"/>
        <v>0</v>
      </c>
    </row>
    <row r="20" spans="1:15" ht="13.2">
      <c r="A20" s="10">
        <v>16</v>
      </c>
      <c r="B20" s="11" t="s">
        <v>68</v>
      </c>
      <c r="C20" s="12" t="s">
        <v>0</v>
      </c>
      <c r="D20" s="42">
        <v>35</v>
      </c>
      <c r="E20" s="44">
        <v>0</v>
      </c>
      <c r="F20" s="44">
        <v>0</v>
      </c>
      <c r="G20" s="13">
        <f t="shared" si="3"/>
        <v>0</v>
      </c>
      <c r="H20" s="14">
        <f t="shared" si="4"/>
        <v>0</v>
      </c>
      <c r="I20" s="13">
        <f t="shared" si="5"/>
        <v>0</v>
      </c>
    </row>
    <row r="21" spans="1:15" ht="14.25" customHeight="1">
      <c r="A21" s="31"/>
      <c r="B21" s="32" t="s">
        <v>18</v>
      </c>
      <c r="C21" s="33"/>
      <c r="D21" s="33"/>
      <c r="E21" s="33"/>
      <c r="F21" s="33"/>
      <c r="G21" s="33"/>
      <c r="H21" s="33"/>
      <c r="I21" s="34">
        <f>SUM(I22:I36)</f>
        <v>0</v>
      </c>
    </row>
    <row r="22" spans="1:15" ht="23.25" customHeight="1">
      <c r="A22" s="10">
        <v>1</v>
      </c>
      <c r="B22" s="11" t="s">
        <v>19</v>
      </c>
      <c r="C22" s="12" t="s">
        <v>0</v>
      </c>
      <c r="D22" s="43">
        <v>13.92</v>
      </c>
      <c r="E22" s="44">
        <v>0</v>
      </c>
      <c r="F22" s="44">
        <v>0</v>
      </c>
      <c r="G22" s="17">
        <f>D22*E22</f>
        <v>0</v>
      </c>
      <c r="H22" s="17">
        <f t="shared" ref="H22:H29" si="6">D22*F22</f>
        <v>0</v>
      </c>
      <c r="I22" s="17">
        <f>G22+H22</f>
        <v>0</v>
      </c>
    </row>
    <row r="23" spans="1:15" ht="15" customHeight="1">
      <c r="A23" s="10">
        <v>2</v>
      </c>
      <c r="B23" s="11" t="s">
        <v>47</v>
      </c>
      <c r="C23" s="12" t="s">
        <v>0</v>
      </c>
      <c r="D23" s="43">
        <v>5.5</v>
      </c>
      <c r="E23" s="44">
        <v>0</v>
      </c>
      <c r="F23" s="44">
        <v>0</v>
      </c>
      <c r="G23" s="17">
        <f t="shared" ref="G23:G29" si="7">D23*E23</f>
        <v>0</v>
      </c>
      <c r="H23" s="17">
        <f t="shared" si="6"/>
        <v>0</v>
      </c>
      <c r="I23" s="17">
        <f t="shared" ref="I23:I29" si="8">G23+H23</f>
        <v>0</v>
      </c>
    </row>
    <row r="24" spans="1:15" ht="13.2">
      <c r="A24" s="10">
        <v>3</v>
      </c>
      <c r="B24" s="11" t="s">
        <v>69</v>
      </c>
      <c r="C24" s="12" t="s">
        <v>0</v>
      </c>
      <c r="D24" s="43">
        <v>3</v>
      </c>
      <c r="E24" s="44">
        <v>0</v>
      </c>
      <c r="F24" s="44">
        <v>0</v>
      </c>
      <c r="G24" s="17">
        <f t="shared" si="7"/>
        <v>0</v>
      </c>
      <c r="H24" s="17">
        <f t="shared" si="6"/>
        <v>0</v>
      </c>
      <c r="I24" s="17">
        <f t="shared" si="8"/>
        <v>0</v>
      </c>
      <c r="N24" s="5"/>
      <c r="O24" s="6"/>
    </row>
    <row r="25" spans="1:15" ht="12.75" customHeight="1">
      <c r="A25" s="10">
        <v>4</v>
      </c>
      <c r="B25" s="15" t="s">
        <v>20</v>
      </c>
      <c r="C25" s="12" t="s">
        <v>0</v>
      </c>
      <c r="D25" s="43">
        <v>33.340000000000003</v>
      </c>
      <c r="E25" s="44">
        <v>0</v>
      </c>
      <c r="F25" s="44">
        <v>0</v>
      </c>
      <c r="G25" s="17">
        <f t="shared" si="7"/>
        <v>0</v>
      </c>
      <c r="H25" s="17">
        <f t="shared" si="6"/>
        <v>0</v>
      </c>
      <c r="I25" s="17">
        <f t="shared" si="8"/>
        <v>0</v>
      </c>
    </row>
    <row r="26" spans="1:15" ht="12.75" customHeight="1">
      <c r="A26" s="10">
        <v>5</v>
      </c>
      <c r="B26" s="18" t="s">
        <v>21</v>
      </c>
      <c r="C26" s="13" t="s">
        <v>14</v>
      </c>
      <c r="D26" s="43">
        <v>3</v>
      </c>
      <c r="E26" s="44">
        <v>0</v>
      </c>
      <c r="F26" s="44">
        <v>0</v>
      </c>
      <c r="G26" s="17">
        <f t="shared" si="7"/>
        <v>0</v>
      </c>
      <c r="H26" s="17">
        <f t="shared" si="6"/>
        <v>0</v>
      </c>
      <c r="I26" s="17">
        <f t="shared" si="8"/>
        <v>0</v>
      </c>
      <c r="J26" s="6"/>
      <c r="K26" s="6"/>
    </row>
    <row r="27" spans="1:15" ht="12.75" customHeight="1">
      <c r="A27" s="10">
        <v>6</v>
      </c>
      <c r="B27" s="18" t="s">
        <v>34</v>
      </c>
      <c r="C27" s="13" t="s">
        <v>0</v>
      </c>
      <c r="D27" s="43">
        <v>33.340000000000003</v>
      </c>
      <c r="E27" s="44">
        <v>0</v>
      </c>
      <c r="F27" s="44">
        <v>0</v>
      </c>
      <c r="G27" s="17">
        <f t="shared" si="7"/>
        <v>0</v>
      </c>
      <c r="H27" s="17">
        <f t="shared" si="6"/>
        <v>0</v>
      </c>
      <c r="I27" s="17">
        <f t="shared" si="8"/>
        <v>0</v>
      </c>
      <c r="J27" s="6"/>
      <c r="K27" s="6"/>
    </row>
    <row r="28" spans="1:15" ht="13.2">
      <c r="A28" s="10">
        <v>7</v>
      </c>
      <c r="B28" s="11" t="s">
        <v>35</v>
      </c>
      <c r="C28" s="13" t="s">
        <v>0</v>
      </c>
      <c r="D28" s="43">
        <v>33.340000000000003</v>
      </c>
      <c r="E28" s="44">
        <v>0</v>
      </c>
      <c r="F28" s="44">
        <v>0</v>
      </c>
      <c r="G28" s="17">
        <f t="shared" si="7"/>
        <v>0</v>
      </c>
      <c r="H28" s="17">
        <f t="shared" si="6"/>
        <v>0</v>
      </c>
      <c r="I28" s="17">
        <f t="shared" si="8"/>
        <v>0</v>
      </c>
    </row>
    <row r="29" spans="1:15" ht="13.2">
      <c r="A29" s="10">
        <v>8</v>
      </c>
      <c r="B29" s="11" t="s">
        <v>22</v>
      </c>
      <c r="C29" s="12" t="s">
        <v>0</v>
      </c>
      <c r="D29" s="43">
        <v>65</v>
      </c>
      <c r="E29" s="44">
        <v>0</v>
      </c>
      <c r="F29" s="44">
        <v>0</v>
      </c>
      <c r="G29" s="17">
        <f t="shared" si="7"/>
        <v>0</v>
      </c>
      <c r="H29" s="17">
        <f t="shared" si="6"/>
        <v>0</v>
      </c>
      <c r="I29" s="17">
        <f t="shared" si="8"/>
        <v>0</v>
      </c>
    </row>
    <row r="30" spans="1:15" ht="13.2">
      <c r="A30" s="10">
        <v>9</v>
      </c>
      <c r="B30" s="11" t="s">
        <v>33</v>
      </c>
      <c r="C30" s="12" t="s">
        <v>0</v>
      </c>
      <c r="D30" s="43">
        <v>65</v>
      </c>
      <c r="E30" s="44">
        <v>0</v>
      </c>
      <c r="F30" s="44">
        <v>0</v>
      </c>
      <c r="G30" s="17">
        <f t="shared" ref="G30:G36" si="9">D30*E30</f>
        <v>0</v>
      </c>
      <c r="H30" s="17">
        <f t="shared" ref="H30:H36" si="10">D30*F30</f>
        <v>0</v>
      </c>
      <c r="I30" s="17">
        <f t="shared" ref="I30:I36" si="11">G30+H30</f>
        <v>0</v>
      </c>
    </row>
    <row r="31" spans="1:15" ht="13.2">
      <c r="A31" s="10">
        <v>10</v>
      </c>
      <c r="B31" s="11" t="s">
        <v>48</v>
      </c>
      <c r="C31" s="12" t="s">
        <v>70</v>
      </c>
      <c r="D31" s="43">
        <v>1</v>
      </c>
      <c r="E31" s="44">
        <v>0</v>
      </c>
      <c r="F31" s="44">
        <v>0</v>
      </c>
      <c r="G31" s="17">
        <f t="shared" si="9"/>
        <v>0</v>
      </c>
      <c r="H31" s="17">
        <f t="shared" si="10"/>
        <v>0</v>
      </c>
      <c r="I31" s="17">
        <f t="shared" si="11"/>
        <v>0</v>
      </c>
    </row>
    <row r="32" spans="1:15" ht="13.2">
      <c r="A32" s="10">
        <v>11</v>
      </c>
      <c r="B32" s="11" t="s">
        <v>71</v>
      </c>
      <c r="C32" s="12" t="s">
        <v>16</v>
      </c>
      <c r="D32" s="43">
        <v>1</v>
      </c>
      <c r="E32" s="44">
        <v>0</v>
      </c>
      <c r="F32" s="44">
        <v>0</v>
      </c>
      <c r="G32" s="17">
        <f t="shared" si="9"/>
        <v>0</v>
      </c>
      <c r="H32" s="17">
        <f t="shared" si="10"/>
        <v>0</v>
      </c>
      <c r="I32" s="17">
        <f t="shared" si="11"/>
        <v>0</v>
      </c>
    </row>
    <row r="33" spans="1:103" ht="13.2">
      <c r="A33" s="10">
        <v>12</v>
      </c>
      <c r="B33" s="11" t="s">
        <v>72</v>
      </c>
      <c r="C33" s="12" t="s">
        <v>16</v>
      </c>
      <c r="D33" s="43">
        <v>1</v>
      </c>
      <c r="E33" s="44">
        <v>0</v>
      </c>
      <c r="F33" s="44">
        <v>0</v>
      </c>
      <c r="G33" s="17">
        <f t="shared" si="9"/>
        <v>0</v>
      </c>
      <c r="H33" s="17">
        <f t="shared" si="10"/>
        <v>0</v>
      </c>
      <c r="I33" s="17">
        <f t="shared" si="11"/>
        <v>0</v>
      </c>
    </row>
    <row r="34" spans="1:103" ht="13.2">
      <c r="A34" s="10">
        <v>13</v>
      </c>
      <c r="B34" s="11" t="s">
        <v>73</v>
      </c>
      <c r="C34" s="12" t="s">
        <v>16</v>
      </c>
      <c r="D34" s="43">
        <v>1</v>
      </c>
      <c r="E34" s="44">
        <v>0</v>
      </c>
      <c r="F34" s="44">
        <v>0</v>
      </c>
      <c r="G34" s="17">
        <f t="shared" si="9"/>
        <v>0</v>
      </c>
      <c r="H34" s="17">
        <f t="shared" si="10"/>
        <v>0</v>
      </c>
      <c r="I34" s="17">
        <f t="shared" si="11"/>
        <v>0</v>
      </c>
    </row>
    <row r="35" spans="1:103" ht="13.2">
      <c r="A35" s="10">
        <v>14</v>
      </c>
      <c r="B35" s="11" t="s">
        <v>74</v>
      </c>
      <c r="C35" s="12" t="s">
        <v>16</v>
      </c>
      <c r="D35" s="43">
        <v>1</v>
      </c>
      <c r="E35" s="44">
        <v>0</v>
      </c>
      <c r="F35" s="44">
        <v>0</v>
      </c>
      <c r="G35" s="17">
        <f t="shared" si="9"/>
        <v>0</v>
      </c>
      <c r="H35" s="17">
        <f t="shared" si="10"/>
        <v>0</v>
      </c>
      <c r="I35" s="17">
        <f t="shared" si="11"/>
        <v>0</v>
      </c>
    </row>
    <row r="36" spans="1:103" ht="13.2">
      <c r="A36" s="10">
        <v>15</v>
      </c>
      <c r="B36" s="11" t="s">
        <v>75</v>
      </c>
      <c r="C36" s="12" t="s">
        <v>16</v>
      </c>
      <c r="D36" s="43">
        <v>7</v>
      </c>
      <c r="E36" s="44">
        <v>0</v>
      </c>
      <c r="F36" s="44">
        <v>0</v>
      </c>
      <c r="G36" s="17">
        <f t="shared" si="9"/>
        <v>0</v>
      </c>
      <c r="H36" s="17">
        <f t="shared" si="10"/>
        <v>0</v>
      </c>
      <c r="I36" s="17">
        <f t="shared" si="11"/>
        <v>0</v>
      </c>
    </row>
    <row r="37" spans="1:103" ht="13.5" customHeight="1">
      <c r="A37" s="31"/>
      <c r="B37" s="32" t="s">
        <v>23</v>
      </c>
      <c r="C37" s="33"/>
      <c r="D37" s="33"/>
      <c r="E37" s="33"/>
      <c r="F37" s="33"/>
      <c r="G37" s="33"/>
      <c r="H37" s="33"/>
      <c r="I37" s="34">
        <f>SUM(I38:I38)</f>
        <v>0</v>
      </c>
    </row>
    <row r="38" spans="1:103" ht="26.4">
      <c r="A38" s="19">
        <v>1</v>
      </c>
      <c r="B38" s="11" t="s">
        <v>49</v>
      </c>
      <c r="C38" s="12" t="s">
        <v>0</v>
      </c>
      <c r="D38" s="43">
        <v>42.6</v>
      </c>
      <c r="E38" s="44">
        <v>0</v>
      </c>
      <c r="F38" s="44">
        <v>0</v>
      </c>
      <c r="G38" s="17">
        <f t="shared" ref="G38" si="12">D38*E38</f>
        <v>0</v>
      </c>
      <c r="H38" s="17">
        <f t="shared" ref="H38" si="13">D38*F38</f>
        <v>0</v>
      </c>
      <c r="I38" s="17">
        <f>G38+H38</f>
        <v>0</v>
      </c>
    </row>
    <row r="39" spans="1:103" ht="13.2">
      <c r="A39" s="31"/>
      <c r="B39" s="32" t="s">
        <v>24</v>
      </c>
      <c r="C39" s="33"/>
      <c r="D39" s="33"/>
      <c r="E39" s="33"/>
      <c r="F39" s="33"/>
      <c r="G39" s="33"/>
      <c r="H39" s="33"/>
      <c r="I39" s="34">
        <f>SUM(I40:I43)</f>
        <v>0</v>
      </c>
    </row>
    <row r="40" spans="1:103" ht="15" customHeight="1">
      <c r="A40" s="20">
        <v>1</v>
      </c>
      <c r="B40" s="11" t="s">
        <v>54</v>
      </c>
      <c r="C40" s="13" t="s">
        <v>14</v>
      </c>
      <c r="D40" s="43">
        <v>13.5</v>
      </c>
      <c r="E40" s="44">
        <v>0</v>
      </c>
      <c r="F40" s="44">
        <v>0</v>
      </c>
      <c r="G40" s="17">
        <f t="shared" ref="G40:G50" si="14">D40*E40</f>
        <v>0</v>
      </c>
      <c r="H40" s="17">
        <f t="shared" ref="H40:H46" si="15">D40*F40</f>
        <v>0</v>
      </c>
      <c r="I40" s="17">
        <f t="shared" ref="I40:I43" si="16">G40+H40</f>
        <v>0</v>
      </c>
    </row>
    <row r="41" spans="1:103" ht="15" customHeight="1">
      <c r="A41" s="20">
        <v>2</v>
      </c>
      <c r="B41" s="11" t="s">
        <v>76</v>
      </c>
      <c r="C41" s="13" t="s">
        <v>0</v>
      </c>
      <c r="D41" s="43">
        <v>14.5</v>
      </c>
      <c r="E41" s="44">
        <v>0</v>
      </c>
      <c r="F41" s="44">
        <v>0</v>
      </c>
      <c r="G41" s="17">
        <f t="shared" si="14"/>
        <v>0</v>
      </c>
      <c r="H41" s="17">
        <f t="shared" ref="H41:H43" si="17">D41*F41</f>
        <v>0</v>
      </c>
      <c r="I41" s="17">
        <f t="shared" si="16"/>
        <v>0</v>
      </c>
    </row>
    <row r="42" spans="1:103" ht="15" customHeight="1">
      <c r="A42" s="20">
        <v>3</v>
      </c>
      <c r="B42" s="11" t="s">
        <v>77</v>
      </c>
      <c r="C42" s="13" t="s">
        <v>0</v>
      </c>
      <c r="D42" s="43">
        <v>24.24</v>
      </c>
      <c r="E42" s="44">
        <v>0</v>
      </c>
      <c r="F42" s="44">
        <v>0</v>
      </c>
      <c r="G42" s="17">
        <f t="shared" si="14"/>
        <v>0</v>
      </c>
      <c r="H42" s="17">
        <f t="shared" si="17"/>
        <v>0</v>
      </c>
      <c r="I42" s="17">
        <f t="shared" si="16"/>
        <v>0</v>
      </c>
    </row>
    <row r="43" spans="1:103" ht="15" customHeight="1">
      <c r="A43" s="20">
        <v>4</v>
      </c>
      <c r="B43" s="11" t="s">
        <v>78</v>
      </c>
      <c r="C43" s="13" t="s">
        <v>0</v>
      </c>
      <c r="D43" s="43">
        <v>2.5</v>
      </c>
      <c r="E43" s="44">
        <v>0</v>
      </c>
      <c r="F43" s="44">
        <v>0</v>
      </c>
      <c r="G43" s="17">
        <f t="shared" si="14"/>
        <v>0</v>
      </c>
      <c r="H43" s="17">
        <f t="shared" si="17"/>
        <v>0</v>
      </c>
      <c r="I43" s="17">
        <f t="shared" si="16"/>
        <v>0</v>
      </c>
    </row>
    <row r="44" spans="1:103" ht="13.2">
      <c r="A44" s="31"/>
      <c r="B44" s="32" t="s">
        <v>25</v>
      </c>
      <c r="C44" s="35"/>
      <c r="D44" s="33"/>
      <c r="E44" s="33"/>
      <c r="F44" s="33"/>
      <c r="G44" s="33"/>
      <c r="H44" s="33"/>
      <c r="I44" s="34">
        <f>SUM(I45:I50)</f>
        <v>0</v>
      </c>
    </row>
    <row r="45" spans="1:103" ht="13.2">
      <c r="A45" s="21">
        <v>1</v>
      </c>
      <c r="B45" s="15" t="s">
        <v>53</v>
      </c>
      <c r="C45" s="22" t="s">
        <v>16</v>
      </c>
      <c r="D45" s="43">
        <v>1</v>
      </c>
      <c r="E45" s="44">
        <v>0</v>
      </c>
      <c r="F45" s="44">
        <v>0</v>
      </c>
      <c r="G45" s="17">
        <f t="shared" si="14"/>
        <v>0</v>
      </c>
      <c r="H45" s="17">
        <f t="shared" si="15"/>
        <v>0</v>
      </c>
      <c r="I45" s="17">
        <f t="shared" ref="I45:I50" si="18">G45+H45</f>
        <v>0</v>
      </c>
    </row>
    <row r="46" spans="1:103" ht="15" customHeight="1">
      <c r="A46" s="21">
        <v>2</v>
      </c>
      <c r="B46" s="11" t="s">
        <v>45</v>
      </c>
      <c r="C46" s="23" t="s">
        <v>16</v>
      </c>
      <c r="D46" s="43">
        <v>7</v>
      </c>
      <c r="E46" s="44">
        <v>0</v>
      </c>
      <c r="F46" s="44">
        <v>0</v>
      </c>
      <c r="G46" s="17">
        <f t="shared" si="14"/>
        <v>0</v>
      </c>
      <c r="H46" s="17">
        <f t="shared" si="15"/>
        <v>0</v>
      </c>
      <c r="I46" s="17">
        <f t="shared" si="18"/>
        <v>0</v>
      </c>
    </row>
    <row r="47" spans="1:103" s="7" customFormat="1" ht="39.75" customHeight="1">
      <c r="A47" s="21">
        <v>3</v>
      </c>
      <c r="B47" s="11" t="s">
        <v>52</v>
      </c>
      <c r="C47" s="12" t="s">
        <v>14</v>
      </c>
      <c r="D47" s="43">
        <v>20</v>
      </c>
      <c r="E47" s="44">
        <v>0</v>
      </c>
      <c r="F47" s="44">
        <v>0</v>
      </c>
      <c r="G47" s="17">
        <f t="shared" si="14"/>
        <v>0</v>
      </c>
      <c r="H47" s="17">
        <f t="shared" ref="H47:H50" si="19">D47*F47</f>
        <v>0</v>
      </c>
      <c r="I47" s="17">
        <f t="shared" si="18"/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</row>
    <row r="48" spans="1:103" ht="13.2">
      <c r="A48" s="21">
        <v>4</v>
      </c>
      <c r="B48" s="24" t="s">
        <v>43</v>
      </c>
      <c r="C48" s="22" t="s">
        <v>16</v>
      </c>
      <c r="D48" s="43">
        <v>2</v>
      </c>
      <c r="E48" s="44">
        <v>0</v>
      </c>
      <c r="F48" s="44">
        <v>0</v>
      </c>
      <c r="G48" s="17">
        <f t="shared" si="14"/>
        <v>0</v>
      </c>
      <c r="H48" s="17">
        <f t="shared" si="19"/>
        <v>0</v>
      </c>
      <c r="I48" s="17">
        <f t="shared" si="18"/>
        <v>0</v>
      </c>
    </row>
    <row r="49" spans="1:9" ht="15" customHeight="1">
      <c r="A49" s="21">
        <v>5</v>
      </c>
      <c r="B49" s="11" t="s">
        <v>50</v>
      </c>
      <c r="C49" s="23" t="s">
        <v>16</v>
      </c>
      <c r="D49" s="43">
        <v>1</v>
      </c>
      <c r="E49" s="44">
        <v>0</v>
      </c>
      <c r="F49" s="44">
        <v>0</v>
      </c>
      <c r="G49" s="17">
        <f t="shared" si="14"/>
        <v>0</v>
      </c>
      <c r="H49" s="17">
        <f t="shared" si="19"/>
        <v>0</v>
      </c>
      <c r="I49" s="17">
        <f t="shared" si="18"/>
        <v>0</v>
      </c>
    </row>
    <row r="50" spans="1:9" ht="13.2">
      <c r="A50" s="21">
        <v>6</v>
      </c>
      <c r="B50" s="11" t="s">
        <v>51</v>
      </c>
      <c r="C50" s="23" t="s">
        <v>26</v>
      </c>
      <c r="D50" s="43">
        <v>1</v>
      </c>
      <c r="E50" s="44">
        <v>0</v>
      </c>
      <c r="F50" s="44">
        <v>0</v>
      </c>
      <c r="G50" s="17">
        <f t="shared" si="14"/>
        <v>0</v>
      </c>
      <c r="H50" s="17">
        <f t="shared" si="19"/>
        <v>0</v>
      </c>
      <c r="I50" s="17">
        <f t="shared" si="18"/>
        <v>0</v>
      </c>
    </row>
    <row r="51" spans="1:9" ht="13.2">
      <c r="A51" s="36"/>
      <c r="B51" s="32" t="s">
        <v>27</v>
      </c>
      <c r="C51" s="37"/>
      <c r="D51" s="37"/>
      <c r="E51" s="37"/>
      <c r="F51" s="37"/>
      <c r="G51" s="37"/>
      <c r="H51" s="37"/>
      <c r="I51" s="34">
        <f>SUM(I52:I52)</f>
        <v>0</v>
      </c>
    </row>
    <row r="52" spans="1:9" ht="13.2">
      <c r="A52" s="19">
        <v>1</v>
      </c>
      <c r="B52" s="11" t="s">
        <v>28</v>
      </c>
      <c r="C52" s="16" t="s">
        <v>0</v>
      </c>
      <c r="D52" s="42">
        <v>5.23</v>
      </c>
      <c r="E52" s="44">
        <v>0</v>
      </c>
      <c r="F52" s="44">
        <v>0</v>
      </c>
      <c r="G52" s="17">
        <f t="shared" ref="G52" si="20">D52*E52</f>
        <v>0</v>
      </c>
      <c r="H52" s="17">
        <f t="shared" ref="H52" si="21">D52*F52</f>
        <v>0</v>
      </c>
      <c r="I52" s="17">
        <f t="shared" ref="I52" si="22">G52+H52</f>
        <v>0</v>
      </c>
    </row>
    <row r="53" spans="1:9" ht="12" customHeight="1">
      <c r="A53" s="31"/>
      <c r="B53" s="32" t="s">
        <v>29</v>
      </c>
      <c r="C53" s="33"/>
      <c r="D53" s="33"/>
      <c r="E53" s="33"/>
      <c r="F53" s="33"/>
      <c r="G53" s="33"/>
      <c r="H53" s="33"/>
      <c r="I53" s="34">
        <f>SUM(I54:I57)</f>
        <v>0</v>
      </c>
    </row>
    <row r="54" spans="1:9" ht="13.2">
      <c r="A54" s="19">
        <v>1</v>
      </c>
      <c r="B54" s="26" t="s">
        <v>36</v>
      </c>
      <c r="C54" s="27" t="s">
        <v>0</v>
      </c>
      <c r="D54" s="42">
        <v>28.4</v>
      </c>
      <c r="E54" s="44">
        <v>0</v>
      </c>
      <c r="F54" s="44">
        <v>0</v>
      </c>
      <c r="G54" s="17">
        <f t="shared" ref="G54:G57" si="23">D54*E54</f>
        <v>0</v>
      </c>
      <c r="H54" s="17">
        <f t="shared" ref="H54:H57" si="24">D54*F54</f>
        <v>0</v>
      </c>
      <c r="I54" s="17">
        <f t="shared" ref="I54:I57" si="25">G54+H54</f>
        <v>0</v>
      </c>
    </row>
    <row r="55" spans="1:9" ht="13.2">
      <c r="A55" s="19">
        <v>2</v>
      </c>
      <c r="B55" s="24" t="s">
        <v>30</v>
      </c>
      <c r="C55" s="16" t="s">
        <v>31</v>
      </c>
      <c r="D55" s="42">
        <v>1</v>
      </c>
      <c r="E55" s="44">
        <v>0</v>
      </c>
      <c r="F55" s="44">
        <v>0</v>
      </c>
      <c r="G55" s="17">
        <f t="shared" si="23"/>
        <v>0</v>
      </c>
      <c r="H55" s="17">
        <f t="shared" si="24"/>
        <v>0</v>
      </c>
      <c r="I55" s="17">
        <f t="shared" si="25"/>
        <v>0</v>
      </c>
    </row>
    <row r="56" spans="1:9" ht="13.2">
      <c r="A56" s="19">
        <v>3</v>
      </c>
      <c r="B56" s="24" t="s">
        <v>55</v>
      </c>
      <c r="C56" s="16" t="s">
        <v>31</v>
      </c>
      <c r="D56" s="42">
        <v>1</v>
      </c>
      <c r="E56" s="44">
        <v>0</v>
      </c>
      <c r="F56" s="44">
        <v>0</v>
      </c>
      <c r="G56" s="17">
        <f t="shared" si="23"/>
        <v>0</v>
      </c>
      <c r="H56" s="17">
        <f t="shared" si="24"/>
        <v>0</v>
      </c>
      <c r="I56" s="17">
        <f t="shared" si="25"/>
        <v>0</v>
      </c>
    </row>
    <row r="57" spans="1:9" ht="13.2">
      <c r="A57" s="19">
        <v>4</v>
      </c>
      <c r="B57" s="24" t="s">
        <v>59</v>
      </c>
      <c r="C57" s="16" t="s">
        <v>16</v>
      </c>
      <c r="D57" s="42">
        <v>1</v>
      </c>
      <c r="E57" s="44">
        <v>0</v>
      </c>
      <c r="F57" s="44">
        <v>0</v>
      </c>
      <c r="G57" s="17">
        <f t="shared" si="23"/>
        <v>0</v>
      </c>
      <c r="H57" s="17">
        <f t="shared" si="24"/>
        <v>0</v>
      </c>
      <c r="I57" s="17">
        <f t="shared" si="25"/>
        <v>0</v>
      </c>
    </row>
    <row r="58" spans="1:9" ht="12.75" customHeight="1">
      <c r="A58" s="38"/>
      <c r="B58" s="39" t="s">
        <v>60</v>
      </c>
      <c r="C58" s="40"/>
      <c r="D58" s="40"/>
      <c r="E58" s="41"/>
      <c r="F58" s="41"/>
      <c r="G58" s="41"/>
      <c r="H58" s="41"/>
      <c r="I58" s="41">
        <f>I4+I21+I37+I39+I44+I51+I53</f>
        <v>0</v>
      </c>
    </row>
    <row r="59" spans="1:9" ht="13.2">
      <c r="A59" s="19">
        <v>1</v>
      </c>
      <c r="B59" s="24" t="s">
        <v>56</v>
      </c>
      <c r="C59" s="45" t="s">
        <v>58</v>
      </c>
      <c r="D59" s="46"/>
      <c r="E59" s="47">
        <v>0</v>
      </c>
      <c r="F59" s="48"/>
      <c r="G59" s="48"/>
      <c r="H59" s="49"/>
      <c r="I59" s="17">
        <f>I58*E59</f>
        <v>0</v>
      </c>
    </row>
    <row r="60" spans="1:9" ht="13.2">
      <c r="A60" s="19">
        <v>2</v>
      </c>
      <c r="B60" s="24" t="s">
        <v>57</v>
      </c>
      <c r="C60" s="45" t="s">
        <v>58</v>
      </c>
      <c r="D60" s="46"/>
      <c r="E60" s="47">
        <v>0</v>
      </c>
      <c r="F60" s="48"/>
      <c r="G60" s="48"/>
      <c r="H60" s="49"/>
      <c r="I60" s="17">
        <f>I58*E60</f>
        <v>0</v>
      </c>
    </row>
    <row r="61" spans="1:9" ht="12.75" customHeight="1">
      <c r="A61" s="38"/>
      <c r="B61" s="39" t="s">
        <v>61</v>
      </c>
      <c r="C61" s="40"/>
      <c r="D61" s="40"/>
      <c r="E61" s="41"/>
      <c r="F61" s="41"/>
      <c r="G61" s="41"/>
      <c r="H61" s="41"/>
      <c r="I61" s="41">
        <f>I58+I59+I60</f>
        <v>0</v>
      </c>
    </row>
    <row r="62" spans="1:9" ht="12.75" customHeight="1">
      <c r="A62" s="19"/>
      <c r="B62" s="28" t="s">
        <v>32</v>
      </c>
      <c r="C62" s="29"/>
      <c r="D62" s="30"/>
      <c r="E62" s="25"/>
      <c r="F62" s="25"/>
      <c r="G62" s="25"/>
      <c r="H62" s="25"/>
      <c r="I62" s="25">
        <f>I61/120*20</f>
        <v>0</v>
      </c>
    </row>
  </sheetData>
  <sheetProtection selectLockedCells="1" selectUnlockedCells="1"/>
  <mergeCells count="9">
    <mergeCell ref="C59:D59"/>
    <mergeCell ref="C60:D60"/>
    <mergeCell ref="E59:H59"/>
    <mergeCell ref="E60:H60"/>
    <mergeCell ref="A1:I1"/>
    <mergeCell ref="A2:A3"/>
    <mergeCell ref="B2:B3"/>
    <mergeCell ref="C2:C3"/>
    <mergeCell ref="D2:D3"/>
  </mergeCells>
  <phoneticPr fontId="29" type="noConversion"/>
  <pageMargins left="0.23622047244094491" right="7.874015748031496E-2" top="0.39370078740157477" bottom="0.55118110236220474" header="0.51181102362204722" footer="0.51181102362204722"/>
  <pageSetup paperSize="9" scale="63" firstPageNumber="2147483648" fitToHeight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КП</vt:lpstr>
      <vt:lpstr>__xlnm_Print_Area</vt:lpstr>
      <vt:lpstr>Excel_BuiltIn_Print_Area_1</vt:lpstr>
      <vt:lpstr>Excel_BuiltIn_Print_Area_1_1</vt:lpstr>
      <vt:lpstr>Excel_BuiltIn_Print_Area_1_1_1</vt:lpstr>
      <vt:lpstr>Excel_BuiltIn_Print_Area_1_1_1_1</vt:lpstr>
      <vt:lpstr>Excel_BuiltIn_Print_Area_1_1_1_1_1</vt:lpstr>
      <vt:lpstr>Excel_BuiltIn_Print_Area_1_1_1_1_1_1</vt:lpstr>
      <vt:lpstr>Excel_BuiltIn_Print_Area_1_1_1_1_1_1_1</vt:lpstr>
      <vt:lpstr>КП!Область_печати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Сергей</dc:creator>
  <cp:keywords/>
  <dc:description/>
  <cp:lastModifiedBy>Матвеев Станислав Александрович</cp:lastModifiedBy>
  <cp:revision>2</cp:revision>
  <dcterms:created xsi:type="dcterms:W3CDTF">2015-02-19T21:45:08Z</dcterms:created>
  <dcterms:modified xsi:type="dcterms:W3CDTF">2024-08-23T11:20:57Z</dcterms:modified>
  <cp:category/>
  <cp:contentStatus/>
</cp:coreProperties>
</file>