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HS\Отдел АХ деятельности\Клининг\Единый шаблон\"/>
    </mc:Choice>
  </mc:AlternateContent>
  <xr:revisionPtr revIDLastSave="0" documentId="13_ncr:1_{352A7088-A4DF-4442-9CE5-83F6A34274B8}" xr6:coauthVersionLast="36" xr6:coauthVersionMax="45" xr10:uidLastSave="{00000000-0000-0000-0000-000000000000}"/>
  <bookViews>
    <workbookView xWindow="0" yWindow="0" windowWidth="23010" windowHeight="8460" xr2:uid="{00000000-000D-0000-FFFF-FFFF00000000}"/>
  </bookViews>
  <sheets>
    <sheet name="Структура цены (ЛЕТО)" sheetId="70" r:id="rId1"/>
    <sheet name="Структура цены (ЗИМА)" sheetId="72" r:id="rId2"/>
    <sheet name="Лист2" sheetId="66" state="hidden" r:id="rId3"/>
  </sheets>
  <definedNames>
    <definedName name="VATRate">0.18</definedName>
    <definedName name="_xlnm.Print_Area" localSheetId="1">'Структура цены (ЗИМА)'!$A$2:$G$63</definedName>
    <definedName name="_xlnm.Print_Area" localSheetId="0">'Структура цены (ЛЕТО)'!$A$2:$G$63</definedName>
  </definedNames>
  <calcPr calcId="191029"/>
</workbook>
</file>

<file path=xl/calcChain.xml><?xml version="1.0" encoding="utf-8"?>
<calcChain xmlns="http://schemas.openxmlformats.org/spreadsheetml/2006/main">
  <c r="F60" i="72" l="1"/>
  <c r="B18" i="70"/>
  <c r="D5" i="70" l="1"/>
  <c r="F37" i="70" l="1"/>
  <c r="E14" i="70"/>
  <c r="E15" i="70"/>
  <c r="E16" i="70"/>
  <c r="E18" i="70"/>
  <c r="E13" i="70"/>
  <c r="B15" i="70" l="1"/>
  <c r="B13" i="70" l="1"/>
  <c r="B9" i="70"/>
  <c r="G62" i="72" l="1"/>
  <c r="F62" i="72"/>
  <c r="F61" i="72"/>
  <c r="G61" i="72"/>
  <c r="E23" i="72"/>
  <c r="E24" i="72"/>
  <c r="D24" i="72"/>
  <c r="D23" i="72"/>
  <c r="C23" i="72"/>
  <c r="C24" i="72"/>
  <c r="C14" i="72"/>
  <c r="C15" i="72"/>
  <c r="C16" i="72"/>
  <c r="C17" i="72"/>
  <c r="C18" i="72"/>
  <c r="C13" i="72"/>
  <c r="F22" i="72"/>
  <c r="D14" i="72"/>
  <c r="D15" i="72"/>
  <c r="D16" i="72"/>
  <c r="D17" i="72"/>
  <c r="D18" i="72"/>
  <c r="D13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E42" i="72"/>
  <c r="F42" i="72" s="1"/>
  <c r="E41" i="72"/>
  <c r="F41" i="72" s="1"/>
  <c r="E40" i="72"/>
  <c r="F40" i="72" s="1"/>
  <c r="F36" i="72"/>
  <c r="F35" i="72"/>
  <c r="F34" i="72"/>
  <c r="F33" i="72"/>
  <c r="F32" i="72"/>
  <c r="F31" i="72"/>
  <c r="F30" i="72"/>
  <c r="F29" i="72"/>
  <c r="F28" i="72"/>
  <c r="F27" i="72"/>
  <c r="F26" i="72"/>
  <c r="F25" i="72"/>
  <c r="B18" i="72"/>
  <c r="B17" i="72"/>
  <c r="E17" i="72" s="1"/>
  <c r="B16" i="72"/>
  <c r="B15" i="72"/>
  <c r="B14" i="72"/>
  <c r="B13" i="72"/>
  <c r="C9" i="72"/>
  <c r="B9" i="72"/>
  <c r="E18" i="72" l="1"/>
  <c r="E16" i="72"/>
  <c r="E13" i="72"/>
  <c r="E14" i="72"/>
  <c r="E5" i="72"/>
  <c r="E15" i="72"/>
  <c r="F24" i="72"/>
  <c r="F23" i="72"/>
  <c r="F37" i="72" s="1"/>
  <c r="F58" i="72"/>
  <c r="E6" i="72"/>
  <c r="E8" i="72"/>
  <c r="E7" i="72"/>
  <c r="F57" i="70"/>
  <c r="F56" i="70"/>
  <c r="F55" i="70"/>
  <c r="F54" i="70"/>
  <c r="F53" i="70"/>
  <c r="F52" i="70"/>
  <c r="F51" i="70"/>
  <c r="F50" i="70"/>
  <c r="F49" i="70"/>
  <c r="F48" i="70"/>
  <c r="F47" i="70"/>
  <c r="F46" i="70"/>
  <c r="F45" i="70"/>
  <c r="F44" i="70"/>
  <c r="F43" i="70"/>
  <c r="F42" i="70"/>
  <c r="F41" i="70"/>
  <c r="F40" i="70"/>
  <c r="F58" i="70" s="1"/>
  <c r="F36" i="70"/>
  <c r="F35" i="70"/>
  <c r="F34" i="70"/>
  <c r="F33" i="70"/>
  <c r="F32" i="70"/>
  <c r="F31" i="70"/>
  <c r="F30" i="70"/>
  <c r="F29" i="70"/>
  <c r="F28" i="70"/>
  <c r="F27" i="70"/>
  <c r="F26" i="70"/>
  <c r="F25" i="70"/>
  <c r="F24" i="70"/>
  <c r="F23" i="70"/>
  <c r="F22" i="70"/>
  <c r="E8" i="70" s="1"/>
  <c r="B17" i="70"/>
  <c r="E17" i="70" s="1"/>
  <c r="B16" i="70"/>
  <c r="B14" i="70"/>
  <c r="C9" i="70"/>
  <c r="D5" i="72" l="1"/>
  <c r="D6" i="72"/>
  <c r="E9" i="72"/>
  <c r="F19" i="72"/>
  <c r="F63" i="72" s="1"/>
  <c r="F7" i="72" s="1"/>
  <c r="D8" i="72"/>
  <c r="D7" i="72"/>
  <c r="F19" i="70"/>
  <c r="F60" i="70" s="1"/>
  <c r="F63" i="70" s="1"/>
  <c r="E5" i="70"/>
  <c r="E7" i="70"/>
  <c r="D6" i="70"/>
  <c r="E6" i="70"/>
  <c r="F5" i="70" l="1"/>
  <c r="F6" i="70"/>
  <c r="F7" i="70"/>
  <c r="F8" i="70"/>
  <c r="G7" i="72"/>
  <c r="F6" i="72"/>
  <c r="G6" i="72" s="1"/>
  <c r="F5" i="72"/>
  <c r="G5" i="72" s="1"/>
  <c r="F8" i="72"/>
  <c r="G8" i="72" s="1"/>
  <c r="D9" i="72"/>
  <c r="D8" i="70"/>
  <c r="D7" i="70"/>
  <c r="E9" i="70"/>
  <c r="G5" i="70" l="1"/>
  <c r="G6" i="70"/>
  <c r="G7" i="70"/>
  <c r="G8" i="70"/>
  <c r="G9" i="72"/>
  <c r="F9" i="72"/>
  <c r="D9" i="70"/>
  <c r="F9" i="70" l="1"/>
  <c r="G9" i="70" l="1"/>
</calcChain>
</file>

<file path=xl/sharedStrings.xml><?xml version="1.0" encoding="utf-8"?>
<sst xmlns="http://schemas.openxmlformats.org/spreadsheetml/2006/main" count="156" uniqueCount="62">
  <si>
    <t>Стоимость ежемесячного обслуживания, рублей без НДС</t>
  </si>
  <si>
    <t>Расходные материалы</t>
  </si>
  <si>
    <t>Персонал</t>
  </si>
  <si>
    <t>Итого</t>
  </si>
  <si>
    <t>Должность</t>
  </si>
  <si>
    <t>Количество персонала, человек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</si>
  <si>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</si>
  <si>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</si>
  <si>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Примечание</t>
  </si>
  <si>
    <t>Прочие затраты</t>
  </si>
  <si>
    <t>Затраты на персонал в месяц</t>
  </si>
  <si>
    <t>Наименование затрат</t>
  </si>
  <si>
    <t>Единица измерения</t>
  </si>
  <si>
    <t>Затраты на 1 единицу, рублей</t>
  </si>
  <si>
    <t>Количество единиц в месяц</t>
  </si>
  <si>
    <t>ФОТ</t>
  </si>
  <si>
    <t>Прочие затраты на персонал</t>
  </si>
  <si>
    <t>Подмены/компенсация отпусков</t>
  </si>
  <si>
    <t>Обучение и аттестация персонала</t>
  </si>
  <si>
    <t>Прочие затраты (в том числе налоговая и иная нагрузка)</t>
  </si>
  <si>
    <t>Структура стоимости услуг</t>
  </si>
  <si>
    <t>Налоговая нагрузка на прибыль (указывается в процентах)</t>
  </si>
  <si>
    <t>Итого затраты без учета налоговой нагрузки на прибыль, рублей в месяц</t>
  </si>
  <si>
    <t>Прибыль контрагента в месяц (указывается в процентах)</t>
  </si>
  <si>
    <t>Итого стоимость услуг в месяц, рублей</t>
  </si>
  <si>
    <t>Итого, затраты на ФОТ, рублей</t>
  </si>
  <si>
    <t>Итого, иные затраты</t>
  </si>
  <si>
    <t>Накладные затраты, рублей</t>
  </si>
  <si>
    <t>Объект</t>
  </si>
  <si>
    <t>Спецодежда и СИЗ</t>
  </si>
  <si>
    <t>Итого по объекту</t>
  </si>
  <si>
    <t>Обеспечение специальной одеждой и обувью, средствами индивидуальной защиты</t>
  </si>
  <si>
    <t>Площадь объекта, квадратных метров</t>
  </si>
  <si>
    <t>Кофе-леди</t>
  </si>
  <si>
    <t>Справочные данные</t>
  </si>
  <si>
    <t>Минимально требуемое количетсво сотрудников, ШЕ</t>
  </si>
  <si>
    <t>Уборщик помещений (утро)</t>
  </si>
  <si>
    <t>Уборщик помещений (день)</t>
  </si>
  <si>
    <t>Менеджер объекта</t>
  </si>
  <si>
    <t>Затраты на заработную плату для одного сотрудника, рублей в месяц</t>
  </si>
  <si>
    <t>В примечании участник вправе указать особенности начисления заработных плат например, указать, что заработная плата рассчитана исходя из неполной занятости сотрудника на объекте и прочие условия</t>
  </si>
  <si>
    <t>Заполняется только сумма на расходные материалы, все прочие расходы заполняются автоматически исходя из введенных ниже значений</t>
  </si>
  <si>
    <t>В данном разделе указываются прочие затраты на оказание услуг, которые участник посчитает нужным указать, данный раздел не обязателен к заполнению.</t>
  </si>
  <si>
    <t>В данном разделе указываются прочие затраты на персонал, например, затраты на административный и прочий сопутствующий персонал, напрямую не задействованный в уборке, и иные не предусмотренные формой затраты, связанные с персоналом.
Данный раздел частично обязателен к заполнению, заранее обозначенные заказчиком в форме затраты, должны быть отображены участником.</t>
  </si>
  <si>
    <t>В данные строки участник указывает размер накладных затрат, связанных с исполнением договора, а также процент прибыли и  процент налоговой нагрузки на нее, ячейки.</t>
  </si>
  <si>
    <t>К заполнению доступны только ячейки с желтой заливкой! Изменение ячеек, не выделенных желтой заливкой, не допускается!</t>
  </si>
  <si>
    <t>г. Москва, ул. Юности д.13; д.13А; д.13А стр.1</t>
  </si>
  <si>
    <t>Московская область, г. Видное, промзона Северная Промзона, корпус Испытательный, помещение 1.</t>
  </si>
  <si>
    <t>г. Москва, ул. Юности д. 13, 13А, 13А стр.1 (территория)</t>
  </si>
  <si>
    <t>Московская область, г. Видное, промзона Северная Промзона, корпус Испытательный (территория)</t>
  </si>
  <si>
    <t>Дворник-тракторист</t>
  </si>
  <si>
    <t>Дворник</t>
  </si>
  <si>
    <t>Итого затраты на персонал, кроме ФОТ, рублей</t>
  </si>
  <si>
    <t>Условная единица</t>
  </si>
  <si>
    <t>Затраты на тракторы (в т.ч. амортизация) (только в зимний период)</t>
  </si>
  <si>
    <t>Затраты на прочую технику (газонокосилки и пр.) (в т.ч. амортизация) (только в летний период)</t>
  </si>
  <si>
    <t>Техника и оборудование на объект</t>
  </si>
  <si>
    <t>Трактор</t>
  </si>
  <si>
    <t>Снегоуборочная машина</t>
  </si>
  <si>
    <t>Газонокосилка</t>
  </si>
  <si>
    <t>Затраты на снегоуборочные машины (в т.ч. амортизация) (только в зимний период)</t>
  </si>
  <si>
    <t>В примечании участник вправе указать особенности начисления заработных плат например, указать, что заработная плата рассчитана исходя из неполной занятости сотрудника на объекте и прочие условия
Данные по заработным платам берутся из листа ЛЕТО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</si>
</sst>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0"/>
      <color theme="8"/>
      <name val="Times New Roman"/>
      <family val="1"/>
      <charset val="204"/>
    </font>
    <font>
      <b/>
      <sz val="10"/>
      <color theme="8"/>
      <name val="Times New Roman"/>
      <family val="1"/>
      <charset val="204"/>
    </font>
    <font>
      <b/>
      <sz val="14"/>
      <color rgb="FFFFFFAB"/>
      <name val="Times New Roman"/>
      <family val="1"/>
      <charset val="204"/>
    </font>
    <font>
      <b/>
      <i/>
      <sz val="10"/>
      <color rgb="FFFFFFAB"/>
      <name val="Times New Roman"/>
      <family val="1"/>
      <charset val="204"/>
    </font>
    <font>
      <b/>
      <sz val="10"/>
      <color rgb="FFFFFFAB"/>
      <name val="Times New Roman"/>
      <family val="1"/>
      <charset val="204"/>
    </font>
    <font>
      <sz val="11"/>
      <color rgb="FFFFFFAB"/>
      <name val="Times New Roman"/>
      <family val="1"/>
      <charset val="204"/>
    </font>
    <font>
      <i/>
      <sz val="11"/>
      <color rgb="FFFFFFAB"/>
      <name val="Times New Roman"/>
      <family val="1"/>
      <charset val="204"/>
    </font>
    <font>
      <b/>
      <sz val="11"/>
      <color rgb="FFFFFFAB"/>
      <name val="Times New Roman"/>
      <family val="1"/>
      <charset val="204"/>
    </font>
    <font>
      <sz val="10"/>
      <color rgb="FFFFFFAB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105">
    <xf numFmtId="0" fontId="0" fillId="0" borderId="0" xfId="0"/>
    <xf numFmtId="0" fontId="6" fillId="3" borderId="1" xfId="0" applyFont="1" applyFill="1" applyBorder="1" applyAlignment="1" applyProtection="1">
      <alignment horizontal="center" vertical="center"/>
      <protection locked="0"/>
    </xf>
    <xf numFmtId="4" fontId="9" fillId="3" borderId="1" xfId="7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9" fillId="3" borderId="1" xfId="7" applyNumberFormat="1" applyFont="1" applyFill="1" applyBorder="1" applyAlignment="1" applyProtection="1">
      <alignment horizontal="center" vertical="center" wrapText="1"/>
      <protection locked="0"/>
    </xf>
    <xf numFmtId="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7" applyNumberFormat="1" applyFont="1" applyFill="1" applyBorder="1" applyAlignment="1" applyProtection="1">
      <alignment horizontal="center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8" fillId="0" borderId="1" xfId="0" applyFont="1" applyBorder="1" applyAlignment="1" applyProtection="1">
      <alignment vertical="center" wrapText="1"/>
      <protection hidden="1"/>
    </xf>
    <xf numFmtId="4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4" fontId="7" fillId="0" borderId="1" xfId="0" applyNumberFormat="1" applyFont="1" applyBorder="1" applyAlignment="1" applyProtection="1">
      <alignment horizontal="center" vertical="center"/>
      <protection hidden="1"/>
    </xf>
    <xf numFmtId="3" fontId="9" fillId="0" borderId="1" xfId="7" applyNumberFormat="1" applyFont="1" applyFill="1" applyBorder="1" applyAlignment="1" applyProtection="1">
      <alignment horizontal="center" vertical="center" wrapText="1"/>
      <protection hidden="1"/>
    </xf>
    <xf numFmtId="3" fontId="9" fillId="0" borderId="1" xfId="6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10" fontId="9" fillId="0" borderId="1" xfId="7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21" fillId="4" borderId="1" xfId="0" applyFont="1" applyFill="1" applyBorder="1" applyAlignment="1" applyProtection="1">
      <alignment horizontal="center" vertical="center"/>
      <protection hidden="1"/>
    </xf>
    <xf numFmtId="0" fontId="21" fillId="4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vertical="center" wrapText="1"/>
      <protection hidden="1"/>
    </xf>
    <xf numFmtId="4" fontId="22" fillId="0" borderId="1" xfId="0" applyNumberFormat="1" applyFont="1" applyFill="1" applyBorder="1" applyAlignment="1" applyProtection="1">
      <alignment horizontal="center" vertical="center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4" fontId="9" fillId="0" borderId="1" xfId="7" applyNumberFormat="1" applyFont="1" applyFill="1" applyBorder="1" applyAlignment="1" applyProtection="1">
      <alignment horizontal="center" vertical="center" wrapText="1"/>
      <protection hidden="1"/>
    </xf>
    <xf numFmtId="4" fontId="17" fillId="4" borderId="0" xfId="7" applyNumberFormat="1" applyFont="1" applyFill="1" applyBorder="1" applyAlignment="1" applyProtection="1">
      <alignment horizontal="left" vertical="center" wrapText="1"/>
      <protection hidden="1"/>
    </xf>
    <xf numFmtId="4" fontId="14" fillId="3" borderId="1" xfId="7" applyNumberFormat="1" applyFont="1" applyFill="1" applyBorder="1" applyAlignment="1" applyProtection="1">
      <alignment horizontal="left" vertical="center" wrapText="1"/>
      <protection locked="0"/>
    </xf>
    <xf numFmtId="4" fontId="15" fillId="3" borderId="2" xfId="7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4" fontId="17" fillId="4" borderId="10" xfId="7" applyNumberFormat="1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right" vertical="center" wrapText="1"/>
      <protection hidden="1"/>
    </xf>
    <xf numFmtId="4" fontId="9" fillId="0" borderId="1" xfId="7" applyNumberFormat="1" applyFont="1" applyFill="1" applyBorder="1" applyAlignment="1" applyProtection="1">
      <alignment horizontal="center" vertical="center" wrapText="1"/>
      <protection hidden="1"/>
    </xf>
    <xf numFmtId="0" fontId="12" fillId="2" borderId="2" xfId="7" applyFont="1" applyFill="1" applyBorder="1" applyAlignment="1" applyProtection="1">
      <alignment horizontal="center" vertical="center" wrapText="1"/>
      <protection hidden="1"/>
    </xf>
    <xf numFmtId="0" fontId="12" fillId="2" borderId="3" xfId="7" applyFont="1" applyFill="1" applyBorder="1" applyAlignment="1" applyProtection="1">
      <alignment horizontal="center" vertical="center" wrapText="1"/>
      <protection hidden="1"/>
    </xf>
    <xf numFmtId="0" fontId="12" fillId="2" borderId="4" xfId="7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left" vertical="center" wrapText="1"/>
      <protection hidden="1"/>
    </xf>
    <xf numFmtId="0" fontId="10" fillId="0" borderId="4" xfId="0" applyFont="1" applyFill="1" applyBorder="1" applyAlignment="1" applyProtection="1">
      <alignment horizontal="left" vertical="center" wrapText="1"/>
      <protection hidden="1"/>
    </xf>
    <xf numFmtId="4" fontId="9" fillId="0" borderId="2" xfId="7" applyNumberFormat="1" applyFont="1" applyFill="1" applyBorder="1" applyAlignment="1" applyProtection="1">
      <alignment horizontal="center" vertical="center" wrapText="1"/>
      <protection hidden="1"/>
    </xf>
    <xf numFmtId="4" fontId="9" fillId="0" borderId="4" xfId="7" applyNumberFormat="1" applyFont="1" applyFill="1" applyBorder="1" applyAlignment="1" applyProtection="1">
      <alignment horizontal="center" vertical="center" wrapText="1"/>
      <protection hidden="1"/>
    </xf>
    <xf numFmtId="0" fontId="12" fillId="2" borderId="1" xfId="7" applyFont="1" applyFill="1" applyBorder="1" applyAlignment="1" applyProtection="1">
      <alignment horizontal="center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20" fillId="4" borderId="10" xfId="0" applyFont="1" applyFill="1" applyBorder="1" applyAlignment="1" applyProtection="1">
      <alignment horizontal="left" vertical="center" wrapText="1"/>
      <protection hidden="1"/>
    </xf>
    <xf numFmtId="0" fontId="20" fillId="4" borderId="0" xfId="0" applyFont="1" applyFill="1" applyAlignment="1" applyProtection="1">
      <alignment horizontal="left" vertical="center" wrapText="1"/>
      <protection hidden="1"/>
    </xf>
    <xf numFmtId="0" fontId="11" fillId="0" borderId="2" xfId="0" applyFont="1" applyFill="1" applyBorder="1" applyAlignment="1" applyProtection="1">
      <alignment horizontal="right" vertical="center" wrapText="1"/>
      <protection hidden="1"/>
    </xf>
    <xf numFmtId="0" fontId="11" fillId="0" borderId="3" xfId="0" applyFont="1" applyFill="1" applyBorder="1" applyAlignment="1" applyProtection="1">
      <alignment horizontal="right" vertical="center" wrapText="1"/>
      <protection hidden="1"/>
    </xf>
    <xf numFmtId="0" fontId="11" fillId="0" borderId="4" xfId="0" applyFont="1" applyFill="1" applyBorder="1" applyAlignment="1" applyProtection="1">
      <alignment horizontal="right" vertical="center" wrapText="1"/>
      <protection hidden="1"/>
    </xf>
    <xf numFmtId="0" fontId="10" fillId="0" borderId="2" xfId="0" applyFont="1" applyFill="1" applyBorder="1" applyAlignment="1" applyProtection="1">
      <alignment vertical="center" wrapText="1"/>
      <protection hidden="1"/>
    </xf>
    <xf numFmtId="0" fontId="10" fillId="0" borderId="4" xfId="0" applyFont="1" applyFill="1" applyBorder="1" applyAlignment="1" applyProtection="1">
      <alignment vertical="center" wrapText="1"/>
      <protection hidden="1"/>
    </xf>
    <xf numFmtId="4" fontId="5" fillId="0" borderId="2" xfId="0" applyNumberFormat="1" applyFont="1" applyFill="1" applyBorder="1" applyAlignment="1" applyProtection="1">
      <alignment horizontal="center" vertical="center"/>
      <protection hidden="1"/>
    </xf>
    <xf numFmtId="4" fontId="5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10" fontId="5" fillId="3" borderId="2" xfId="0" applyNumberFormat="1" applyFont="1" applyFill="1" applyBorder="1" applyAlignment="1" applyProtection="1">
      <alignment horizontal="center" vertical="center"/>
      <protection locked="0"/>
    </xf>
    <xf numFmtId="10" fontId="5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right" vertical="center"/>
      <protection hidden="1"/>
    </xf>
    <xf numFmtId="4" fontId="5" fillId="0" borderId="7" xfId="0" applyNumberFormat="1" applyFont="1" applyBorder="1" applyAlignment="1" applyProtection="1">
      <alignment horizontal="center" vertical="center"/>
      <protection hidden="1"/>
    </xf>
    <xf numFmtId="4" fontId="5" fillId="0" borderId="8" xfId="0" applyNumberFormat="1" applyFont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right" vertical="center" wrapText="1"/>
      <protection hidden="1"/>
    </xf>
    <xf numFmtId="0" fontId="6" fillId="0" borderId="3" xfId="0" applyFont="1" applyFill="1" applyBorder="1" applyAlignment="1" applyProtection="1">
      <alignment horizontal="right" vertical="center" wrapText="1"/>
      <protection hidden="1"/>
    </xf>
    <xf numFmtId="0" fontId="6" fillId="0" borderId="4" xfId="0" applyFont="1" applyFill="1" applyBorder="1" applyAlignment="1" applyProtection="1">
      <alignment horizontal="right" vertical="center" wrapText="1"/>
      <protection hidden="1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right" vertical="center"/>
      <protection hidden="1"/>
    </xf>
    <xf numFmtId="4" fontId="5" fillId="0" borderId="1" xfId="0" applyNumberFormat="1" applyFont="1" applyBorder="1" applyAlignment="1" applyProtection="1">
      <alignment horizontal="center" vertical="center"/>
      <protection hidden="1"/>
    </xf>
    <xf numFmtId="0" fontId="19" fillId="4" borderId="2" xfId="0" applyFont="1" applyFill="1" applyBorder="1" applyAlignment="1" applyProtection="1">
      <alignment horizontal="center" vertical="center"/>
      <protection hidden="1"/>
    </xf>
    <xf numFmtId="0" fontId="19" fillId="4" borderId="4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21" fillId="4" borderId="9" xfId="0" applyFont="1" applyFill="1" applyBorder="1" applyAlignment="1" applyProtection="1">
      <alignment horizontal="center" vertical="center"/>
      <protection hidden="1"/>
    </xf>
    <xf numFmtId="0" fontId="21" fillId="4" borderId="11" xfId="0" applyFont="1" applyFill="1" applyBorder="1" applyAlignment="1" applyProtection="1">
      <alignment horizontal="center" vertical="center"/>
      <protection hidden="1"/>
    </xf>
    <xf numFmtId="0" fontId="18" fillId="4" borderId="1" xfId="0" applyFont="1" applyFill="1" applyBorder="1" applyAlignment="1" applyProtection="1">
      <alignment horizontal="center" vertical="center"/>
      <protection hidden="1"/>
    </xf>
    <xf numFmtId="0" fontId="18" fillId="4" borderId="1" xfId="0" applyFont="1" applyFill="1" applyBorder="1" applyAlignment="1" applyProtection="1">
      <alignment horizontal="center" vertical="center" wrapText="1"/>
      <protection hidden="1"/>
    </xf>
    <xf numFmtId="0" fontId="21" fillId="4" borderId="1" xfId="0" applyFont="1" applyFill="1" applyBorder="1" applyAlignment="1" applyProtection="1">
      <alignment horizontal="center" vertical="center"/>
      <protection hidden="1"/>
    </xf>
    <xf numFmtId="0" fontId="21" fillId="4" borderId="2" xfId="0" applyFont="1" applyFill="1" applyBorder="1" applyAlignment="1" applyProtection="1">
      <alignment horizontal="center" vertical="center"/>
      <protection hidden="1"/>
    </xf>
    <xf numFmtId="0" fontId="21" fillId="4" borderId="3" xfId="0" applyFont="1" applyFill="1" applyBorder="1" applyAlignment="1" applyProtection="1">
      <alignment horizontal="center" vertical="center"/>
      <protection hidden="1"/>
    </xf>
    <xf numFmtId="0" fontId="21" fillId="4" borderId="4" xfId="0" applyFont="1" applyFill="1" applyBorder="1" applyAlignment="1" applyProtection="1">
      <alignment horizontal="center" vertical="center"/>
      <protection hidden="1"/>
    </xf>
    <xf numFmtId="0" fontId="21" fillId="4" borderId="1" xfId="0" applyFont="1" applyFill="1" applyBorder="1" applyAlignment="1" applyProtection="1">
      <alignment horizontal="center" vertical="center" wrapText="1"/>
      <protection hidden="1"/>
    </xf>
    <xf numFmtId="10" fontId="5" fillId="0" borderId="2" xfId="0" applyNumberFormat="1" applyFont="1" applyFill="1" applyBorder="1" applyAlignment="1" applyProtection="1">
      <alignment horizontal="center" vertical="center"/>
      <protection hidden="1"/>
    </xf>
    <xf numFmtId="10" fontId="5" fillId="0" borderId="4" xfId="0" applyNumberFormat="1" applyFont="1" applyFill="1" applyBorder="1" applyAlignment="1" applyProtection="1">
      <alignment horizontal="center" vertical="center"/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19" fillId="5" borderId="2" xfId="0" applyFont="1" applyFill="1" applyBorder="1" applyAlignment="1" applyProtection="1">
      <alignment horizontal="center" vertical="center"/>
      <protection hidden="1"/>
    </xf>
    <xf numFmtId="0" fontId="19" fillId="5" borderId="4" xfId="0" applyFont="1" applyFill="1" applyBorder="1" applyAlignment="1" applyProtection="1">
      <alignment horizontal="center" vertical="center"/>
      <protection hidden="1"/>
    </xf>
  </cellXfs>
  <cellStyles count="8">
    <cellStyle name="Normal" xfId="2" xr:uid="{00000000-0005-0000-0000-000000000000}"/>
    <cellStyle name="Обычный" xfId="0" builtinId="0"/>
    <cellStyle name="Обычный 10" xfId="3" xr:uid="{00000000-0005-0000-0000-000002000000}"/>
    <cellStyle name="Обычный 12" xfId="4" xr:uid="{00000000-0005-0000-0000-000003000000}"/>
    <cellStyle name="Обычный 2" xfId="5" xr:uid="{00000000-0005-0000-0000-000004000000}"/>
    <cellStyle name="Обычный 2 2" xfId="7" xr:uid="{B155098A-4524-4EDF-96C0-8ED353553408}"/>
    <cellStyle name="Обычный 3" xfId="1" xr:uid="{00000000-0005-0000-0000-000005000000}"/>
    <cellStyle name="Финансовый" xfId="6" builtinId="3"/>
  </cellStyles>
  <dxfs count="0"/>
  <tableStyles count="0" defaultTableStyle="TableStyleMedium2" defaultPivotStyle="PivotStyleLight16"/>
  <colors>
    <mruColors>
      <color rgb="FFFFFFAB"/>
      <color rgb="FF6699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E9609-AFF1-4DB9-9548-5E4AAB168DB8}">
  <dimension ref="A1:M70"/>
  <sheetViews>
    <sheetView tabSelected="1" view="pageBreakPreview" zoomScaleNormal="100" zoomScaleSheetLayoutView="100" workbookViewId="0">
      <selection activeCell="G73" sqref="G73"/>
    </sheetView>
  </sheetViews>
  <sheetFormatPr defaultColWidth="8.85546875" defaultRowHeight="15" x14ac:dyDescent="0.25"/>
  <cols>
    <col min="1" max="1" width="52.85546875" style="10" customWidth="1"/>
    <col min="2" max="5" width="22.7109375" style="10" customWidth="1"/>
    <col min="6" max="6" width="19.7109375" style="10" customWidth="1"/>
    <col min="7" max="7" width="17.7109375" style="10" customWidth="1"/>
    <col min="8" max="8" width="19.7109375" style="10" customWidth="1"/>
    <col min="9" max="9" width="17.7109375" style="10" customWidth="1"/>
    <col min="10" max="16384" width="8.85546875" style="10"/>
  </cols>
  <sheetData>
    <row r="1" spans="1:9" ht="18.75" x14ac:dyDescent="0.25">
      <c r="A1" s="38" t="s">
        <v>45</v>
      </c>
      <c r="B1" s="38"/>
      <c r="C1" s="38"/>
      <c r="D1" s="38"/>
      <c r="E1" s="38"/>
      <c r="F1" s="38"/>
      <c r="G1" s="38"/>
    </row>
    <row r="2" spans="1:9" s="11" customFormat="1" ht="18.75" x14ac:dyDescent="0.25">
      <c r="A2" s="39" t="s">
        <v>20</v>
      </c>
      <c r="B2" s="39"/>
      <c r="C2" s="39"/>
      <c r="D2" s="39"/>
      <c r="E2" s="39"/>
      <c r="F2" s="39"/>
      <c r="G2" s="39"/>
    </row>
    <row r="3" spans="1:9" ht="14.45" customHeight="1" x14ac:dyDescent="0.25">
      <c r="A3" s="40" t="s">
        <v>28</v>
      </c>
      <c r="B3" s="41" t="s">
        <v>32</v>
      </c>
      <c r="C3" s="43" t="s">
        <v>0</v>
      </c>
      <c r="D3" s="44"/>
      <c r="E3" s="44"/>
      <c r="F3" s="44"/>
      <c r="G3" s="45"/>
    </row>
    <row r="4" spans="1:9" x14ac:dyDescent="0.25">
      <c r="A4" s="40"/>
      <c r="B4" s="42"/>
      <c r="C4" s="12" t="s">
        <v>1</v>
      </c>
      <c r="D4" s="12" t="s">
        <v>2</v>
      </c>
      <c r="E4" s="12" t="s">
        <v>29</v>
      </c>
      <c r="F4" s="13" t="s">
        <v>9</v>
      </c>
      <c r="G4" s="14" t="s">
        <v>30</v>
      </c>
    </row>
    <row r="5" spans="1:9" ht="21" customHeight="1" x14ac:dyDescent="0.25">
      <c r="A5" s="15" t="s">
        <v>46</v>
      </c>
      <c r="B5" s="16">
        <v>3449.9</v>
      </c>
      <c r="C5" s="6">
        <v>0</v>
      </c>
      <c r="D5" s="17">
        <f>IFERROR(IF($C67&gt;0,$E$13/$B$13*$C67,0)+IF($D67&gt;0,$E$14/$B$14*$D67,0)+IF($E67&gt;0,$E$15/$B$15*$E67,0)+IF($F67&gt;0,$E$16/$B$16*$F67,0)+IF($H67&gt;0,$E$17/$B$17*$H67,0)+IF($G67&gt;0,$E$18/$B$18*$G67,0)+$F$37*(SUM($C67:$H67)/SUM($C$67:$H$70)),"-")</f>
        <v>0</v>
      </c>
      <c r="E5" s="17">
        <f>IFERROR(ROUND($F$22*($B5/$B$9),2),"-")</f>
        <v>0</v>
      </c>
      <c r="F5" s="17">
        <f>IFERROR(ROUND((($F$63-$F$60)+($F$59+$F$58+$F$37-$E$9))*($B5/$B$9),2),"-")</f>
        <v>0</v>
      </c>
      <c r="G5" s="17">
        <f>SUM(C5:F5)</f>
        <v>0</v>
      </c>
      <c r="H5" s="46" t="s">
        <v>41</v>
      </c>
      <c r="I5" s="35"/>
    </row>
    <row r="6" spans="1:9" ht="25.5" x14ac:dyDescent="0.25">
      <c r="A6" s="15" t="s">
        <v>47</v>
      </c>
      <c r="B6" s="16">
        <v>6084</v>
      </c>
      <c r="C6" s="6">
        <v>0</v>
      </c>
      <c r="D6" s="17">
        <f>IFERROR(IF($C68&gt;0,$E$13/$B$13*$C68,0)+IF($D68&gt;0,$E$14/$B$14*$D68,0)+IF($E68&gt;0,$E$15/$B$15*$E68,0)+IF($F68&gt;0,$E$16/$B$16*$F68,0)+IF($H68&gt;0,$E$17/$B$17*$H68,0)+IF($G68&gt;0,$E$18/$B$18*$G68,0)+$F$37*(SUM($C68:$H68)/SUM($C$67:$H$70)),"-")</f>
        <v>0</v>
      </c>
      <c r="E6" s="17">
        <f>IFERROR(ROUND($F$22*($B6/$B$9),2),"-")</f>
        <v>0</v>
      </c>
      <c r="F6" s="17">
        <f t="shared" ref="F6:F8" si="0">IFERROR(ROUND((($F$63-$F$60)+($F$59+$F$58+$F$37-$E$9))*($B6/$B$9),2),"-")</f>
        <v>0</v>
      </c>
      <c r="G6" s="17">
        <f t="shared" ref="G6:G8" si="1">SUM(C6:F6)</f>
        <v>0</v>
      </c>
      <c r="H6" s="46"/>
      <c r="I6" s="35"/>
    </row>
    <row r="7" spans="1:9" x14ac:dyDescent="0.25">
      <c r="A7" s="15" t="s">
        <v>48</v>
      </c>
      <c r="B7" s="16">
        <v>12330</v>
      </c>
      <c r="C7" s="6">
        <v>0</v>
      </c>
      <c r="D7" s="17">
        <f>IFERROR(IF($C69&gt;0,$E$13/$B$13*$C69,0)+IF($D69&gt;0,$E$14/$B$14*$D69,0)+IF($E69&gt;0,$E$15/$B$15*$E69,0)+IF($F69&gt;0,$E$16/$B$16*$F69,0)+IF($H69&gt;0,$E$17/$B$17*$H69,0)+IF($G69&gt;0,$E$18/$B$18*$G69,0)+$F$37*(SUM($C69:$H69)/SUM($C$67:$H$70)),"-")</f>
        <v>0</v>
      </c>
      <c r="E7" s="17">
        <f>IFERROR(ROUND($F$22*($B7/$B$9),2),"-")</f>
        <v>0</v>
      </c>
      <c r="F7" s="17">
        <f t="shared" si="0"/>
        <v>0</v>
      </c>
      <c r="G7" s="17">
        <f t="shared" si="1"/>
        <v>0</v>
      </c>
      <c r="H7" s="46"/>
      <c r="I7" s="35"/>
    </row>
    <row r="8" spans="1:9" ht="25.5" x14ac:dyDescent="0.25">
      <c r="A8" s="15" t="s">
        <v>49</v>
      </c>
      <c r="B8" s="16">
        <v>9546.2999999999993</v>
      </c>
      <c r="C8" s="6">
        <v>0</v>
      </c>
      <c r="D8" s="17">
        <f>IFERROR(IF($C70&gt;0,$E$13/$B$13*$C70,0)+IF($D70&gt;0,$E$14/$B$14*$D70,0)+IF($E70&gt;0,$E$15/$B$15*$E70,0)+IF($F70&gt;0,$E$16/$B$16*$F70,0)+IF($H70&gt;0,$E$17/$B$17*$H70,0)+IF($G70&gt;0,$E$18/$B$18*$G70,0)+$F$37*(SUM($C70:$H70)/SUM($C$67:$H$70)),"-")</f>
        <v>0</v>
      </c>
      <c r="E8" s="17">
        <f>IFERROR(ROUND($F$22*($B8/$B$9),2),"-")</f>
        <v>0</v>
      </c>
      <c r="F8" s="17">
        <f t="shared" si="0"/>
        <v>0</v>
      </c>
      <c r="G8" s="17">
        <f t="shared" si="1"/>
        <v>0</v>
      </c>
      <c r="H8" s="46"/>
      <c r="I8" s="35"/>
    </row>
    <row r="9" spans="1:9" x14ac:dyDescent="0.25">
      <c r="A9" s="18" t="s">
        <v>3</v>
      </c>
      <c r="B9" s="19">
        <f>SUM(B5:B8)</f>
        <v>31410.2</v>
      </c>
      <c r="C9" s="19">
        <f t="shared" ref="C9:G9" si="2">SUM(C5:C8)</f>
        <v>0</v>
      </c>
      <c r="D9" s="19">
        <f t="shared" si="2"/>
        <v>0</v>
      </c>
      <c r="E9" s="19">
        <f t="shared" si="2"/>
        <v>0</v>
      </c>
      <c r="F9" s="19">
        <f t="shared" si="2"/>
        <v>0</v>
      </c>
      <c r="G9" s="19">
        <f t="shared" si="2"/>
        <v>0</v>
      </c>
    </row>
    <row r="10" spans="1:9" ht="18.75" x14ac:dyDescent="0.25">
      <c r="A10" s="58" t="s">
        <v>10</v>
      </c>
      <c r="B10" s="58"/>
      <c r="C10" s="58"/>
      <c r="D10" s="58"/>
      <c r="E10" s="58"/>
      <c r="F10" s="58"/>
      <c r="G10" s="58"/>
    </row>
    <row r="11" spans="1:9" ht="18.75" x14ac:dyDescent="0.25">
      <c r="A11" s="49" t="s">
        <v>15</v>
      </c>
      <c r="B11" s="50"/>
      <c r="C11" s="50"/>
      <c r="D11" s="50"/>
      <c r="E11" s="50"/>
      <c r="F11" s="50"/>
      <c r="G11" s="51"/>
    </row>
    <row r="12" spans="1:9" ht="51" x14ac:dyDescent="0.25">
      <c r="A12" s="20" t="s">
        <v>4</v>
      </c>
      <c r="B12" s="21" t="s">
        <v>5</v>
      </c>
      <c r="C12" s="21" t="s">
        <v>39</v>
      </c>
      <c r="D12" s="20" t="s">
        <v>6</v>
      </c>
      <c r="E12" s="7" t="s">
        <v>7</v>
      </c>
      <c r="F12" s="48" t="s">
        <v>8</v>
      </c>
      <c r="G12" s="48"/>
    </row>
    <row r="13" spans="1:9" ht="13.9" customHeight="1" x14ac:dyDescent="0.25">
      <c r="A13" s="22" t="s">
        <v>36</v>
      </c>
      <c r="B13" s="23">
        <f>SUM(C67:C68)</f>
        <v>5</v>
      </c>
      <c r="C13" s="2">
        <v>0</v>
      </c>
      <c r="D13" s="5">
        <v>0</v>
      </c>
      <c r="E13" s="7">
        <f>ROUND((C13+(C13*D13))*B13,2)</f>
        <v>0</v>
      </c>
      <c r="F13" s="36"/>
      <c r="G13" s="37"/>
      <c r="H13" s="35" t="s">
        <v>40</v>
      </c>
      <c r="I13" s="35"/>
    </row>
    <row r="14" spans="1:9" ht="13.9" customHeight="1" x14ac:dyDescent="0.25">
      <c r="A14" s="22" t="s">
        <v>37</v>
      </c>
      <c r="B14" s="23">
        <f>SUM(D67:D68)</f>
        <v>4</v>
      </c>
      <c r="C14" s="2">
        <v>0</v>
      </c>
      <c r="D14" s="5">
        <v>0</v>
      </c>
      <c r="E14" s="34">
        <f t="shared" ref="E14:E18" si="3">ROUND((C14+(C14*D14))*B14,2)</f>
        <v>0</v>
      </c>
      <c r="F14" s="36"/>
      <c r="G14" s="37"/>
      <c r="H14" s="35"/>
      <c r="I14" s="35"/>
    </row>
    <row r="15" spans="1:9" ht="13.9" customHeight="1" x14ac:dyDescent="0.25">
      <c r="A15" s="25" t="s">
        <v>38</v>
      </c>
      <c r="B15" s="23">
        <f>SUM(E67:E70)</f>
        <v>1</v>
      </c>
      <c r="C15" s="2">
        <v>0</v>
      </c>
      <c r="D15" s="5">
        <v>0</v>
      </c>
      <c r="E15" s="34">
        <f t="shared" si="3"/>
        <v>0</v>
      </c>
      <c r="F15" s="36"/>
      <c r="G15" s="37"/>
      <c r="H15" s="35"/>
      <c r="I15" s="35"/>
    </row>
    <row r="16" spans="1:9" ht="13.9" customHeight="1" x14ac:dyDescent="0.25">
      <c r="A16" s="22" t="s">
        <v>33</v>
      </c>
      <c r="B16" s="23">
        <f>SUM(F67:F68)</f>
        <v>1</v>
      </c>
      <c r="C16" s="2">
        <v>0</v>
      </c>
      <c r="D16" s="5">
        <v>0</v>
      </c>
      <c r="E16" s="34">
        <f t="shared" si="3"/>
        <v>0</v>
      </c>
      <c r="F16" s="36"/>
      <c r="G16" s="37"/>
      <c r="H16" s="35"/>
      <c r="I16" s="35"/>
    </row>
    <row r="17" spans="1:9" ht="13.9" customHeight="1" x14ac:dyDescent="0.25">
      <c r="A17" s="22" t="s">
        <v>50</v>
      </c>
      <c r="B17" s="23">
        <f>SUM(H69:H70)</f>
        <v>2</v>
      </c>
      <c r="C17" s="2">
        <v>0</v>
      </c>
      <c r="D17" s="5">
        <v>0</v>
      </c>
      <c r="E17" s="34">
        <f t="shared" si="3"/>
        <v>0</v>
      </c>
      <c r="F17" s="36"/>
      <c r="G17" s="37"/>
      <c r="H17" s="35"/>
      <c r="I17" s="35"/>
    </row>
    <row r="18" spans="1:9" ht="13.9" customHeight="1" x14ac:dyDescent="0.25">
      <c r="A18" s="22" t="s">
        <v>51</v>
      </c>
      <c r="B18" s="23">
        <f>SUM(G67:G70)</f>
        <v>0</v>
      </c>
      <c r="C18" s="2">
        <v>0</v>
      </c>
      <c r="D18" s="5">
        <v>0</v>
      </c>
      <c r="E18" s="34">
        <f t="shared" si="3"/>
        <v>0</v>
      </c>
      <c r="F18" s="36"/>
      <c r="G18" s="37"/>
      <c r="H18" s="35"/>
      <c r="I18" s="35"/>
    </row>
    <row r="19" spans="1:9" x14ac:dyDescent="0.25">
      <c r="A19" s="47" t="s">
        <v>25</v>
      </c>
      <c r="B19" s="47"/>
      <c r="C19" s="47"/>
      <c r="D19" s="47"/>
      <c r="E19" s="47"/>
      <c r="F19" s="48">
        <f>SUM(E13:E18)</f>
        <v>0</v>
      </c>
      <c r="G19" s="48"/>
    </row>
    <row r="20" spans="1:9" ht="18.75" x14ac:dyDescent="0.25">
      <c r="A20" s="49" t="s">
        <v>16</v>
      </c>
      <c r="B20" s="50"/>
      <c r="C20" s="50"/>
      <c r="D20" s="50"/>
      <c r="E20" s="50"/>
      <c r="F20" s="50"/>
      <c r="G20" s="51"/>
    </row>
    <row r="21" spans="1:9" ht="25.5" x14ac:dyDescent="0.25">
      <c r="A21" s="52" t="s">
        <v>11</v>
      </c>
      <c r="B21" s="53"/>
      <c r="C21" s="26" t="s">
        <v>12</v>
      </c>
      <c r="D21" s="7" t="s">
        <v>13</v>
      </c>
      <c r="E21" s="7" t="s">
        <v>14</v>
      </c>
      <c r="F21" s="52" t="s">
        <v>3</v>
      </c>
      <c r="G21" s="53"/>
    </row>
    <row r="22" spans="1:9" ht="13.9" customHeight="1" x14ac:dyDescent="0.25">
      <c r="A22" s="54" t="s">
        <v>31</v>
      </c>
      <c r="B22" s="55"/>
      <c r="C22" s="3"/>
      <c r="D22" s="4">
        <v>0</v>
      </c>
      <c r="E22" s="3">
        <v>0</v>
      </c>
      <c r="F22" s="56">
        <f>D22*E22</f>
        <v>0</v>
      </c>
      <c r="G22" s="57"/>
      <c r="H22" s="61" t="s">
        <v>43</v>
      </c>
      <c r="I22" s="62"/>
    </row>
    <row r="23" spans="1:9" x14ac:dyDescent="0.25">
      <c r="A23" s="54" t="s">
        <v>18</v>
      </c>
      <c r="B23" s="55"/>
      <c r="C23" s="3"/>
      <c r="D23" s="4">
        <v>0</v>
      </c>
      <c r="E23" s="3">
        <v>0</v>
      </c>
      <c r="F23" s="56">
        <f t="shared" ref="F23:F36" si="4">D23*E23</f>
        <v>0</v>
      </c>
      <c r="G23" s="57"/>
      <c r="H23" s="61"/>
      <c r="I23" s="62"/>
    </row>
    <row r="24" spans="1:9" x14ac:dyDescent="0.25">
      <c r="A24" s="54" t="s">
        <v>17</v>
      </c>
      <c r="B24" s="55"/>
      <c r="C24" s="3"/>
      <c r="D24" s="4">
        <v>0</v>
      </c>
      <c r="E24" s="3">
        <v>0</v>
      </c>
      <c r="F24" s="56">
        <f t="shared" si="4"/>
        <v>0</v>
      </c>
      <c r="G24" s="57"/>
      <c r="H24" s="61"/>
      <c r="I24" s="62"/>
    </row>
    <row r="25" spans="1:9" x14ac:dyDescent="0.25">
      <c r="A25" s="59"/>
      <c r="B25" s="60"/>
      <c r="C25" s="3"/>
      <c r="D25" s="4">
        <v>0</v>
      </c>
      <c r="E25" s="3">
        <v>0</v>
      </c>
      <c r="F25" s="56">
        <f t="shared" si="4"/>
        <v>0</v>
      </c>
      <c r="G25" s="57"/>
      <c r="H25" s="61"/>
      <c r="I25" s="62"/>
    </row>
    <row r="26" spans="1:9" x14ac:dyDescent="0.25">
      <c r="A26" s="59"/>
      <c r="B26" s="60"/>
      <c r="C26" s="3"/>
      <c r="D26" s="4">
        <v>0</v>
      </c>
      <c r="E26" s="3">
        <v>0</v>
      </c>
      <c r="F26" s="56">
        <f t="shared" si="4"/>
        <v>0</v>
      </c>
      <c r="G26" s="57"/>
      <c r="H26" s="61"/>
      <c r="I26" s="62"/>
    </row>
    <row r="27" spans="1:9" x14ac:dyDescent="0.25">
      <c r="A27" s="59"/>
      <c r="B27" s="60"/>
      <c r="C27" s="3"/>
      <c r="D27" s="4">
        <v>0</v>
      </c>
      <c r="E27" s="3">
        <v>0</v>
      </c>
      <c r="F27" s="56">
        <f t="shared" si="4"/>
        <v>0</v>
      </c>
      <c r="G27" s="57"/>
      <c r="H27" s="61"/>
      <c r="I27" s="62"/>
    </row>
    <row r="28" spans="1:9" x14ac:dyDescent="0.25">
      <c r="A28" s="59"/>
      <c r="B28" s="60"/>
      <c r="C28" s="3"/>
      <c r="D28" s="4">
        <v>0</v>
      </c>
      <c r="E28" s="3">
        <v>0</v>
      </c>
      <c r="F28" s="56">
        <f t="shared" si="4"/>
        <v>0</v>
      </c>
      <c r="G28" s="57"/>
      <c r="H28" s="61"/>
      <c r="I28" s="62"/>
    </row>
    <row r="29" spans="1:9" x14ac:dyDescent="0.25">
      <c r="A29" s="8"/>
      <c r="B29" s="9"/>
      <c r="C29" s="3"/>
      <c r="D29" s="4">
        <v>0</v>
      </c>
      <c r="E29" s="3">
        <v>0</v>
      </c>
      <c r="F29" s="56">
        <f t="shared" si="4"/>
        <v>0</v>
      </c>
      <c r="G29" s="57"/>
      <c r="H29" s="61"/>
      <c r="I29" s="62"/>
    </row>
    <row r="30" spans="1:9" x14ac:dyDescent="0.25">
      <c r="A30" s="8"/>
      <c r="B30" s="9"/>
      <c r="C30" s="3"/>
      <c r="D30" s="4">
        <v>0</v>
      </c>
      <c r="E30" s="3">
        <v>0</v>
      </c>
      <c r="F30" s="56">
        <f t="shared" si="4"/>
        <v>0</v>
      </c>
      <c r="G30" s="57"/>
      <c r="H30" s="61"/>
      <c r="I30" s="62"/>
    </row>
    <row r="31" spans="1:9" x14ac:dyDescent="0.25">
      <c r="A31" s="8"/>
      <c r="B31" s="9"/>
      <c r="C31" s="3"/>
      <c r="D31" s="4">
        <v>0</v>
      </c>
      <c r="E31" s="3">
        <v>0</v>
      </c>
      <c r="F31" s="56">
        <f t="shared" si="4"/>
        <v>0</v>
      </c>
      <c r="G31" s="57"/>
      <c r="H31" s="61"/>
      <c r="I31" s="62"/>
    </row>
    <row r="32" spans="1:9" x14ac:dyDescent="0.25">
      <c r="A32" s="8"/>
      <c r="B32" s="9"/>
      <c r="C32" s="3"/>
      <c r="D32" s="4">
        <v>0</v>
      </c>
      <c r="E32" s="3">
        <v>0</v>
      </c>
      <c r="F32" s="56">
        <f t="shared" si="4"/>
        <v>0</v>
      </c>
      <c r="G32" s="57"/>
      <c r="H32" s="61"/>
      <c r="I32" s="62"/>
    </row>
    <row r="33" spans="1:9" x14ac:dyDescent="0.25">
      <c r="A33" s="8"/>
      <c r="B33" s="9"/>
      <c r="C33" s="3"/>
      <c r="D33" s="4">
        <v>0</v>
      </c>
      <c r="E33" s="3">
        <v>0</v>
      </c>
      <c r="F33" s="56">
        <f t="shared" si="4"/>
        <v>0</v>
      </c>
      <c r="G33" s="57"/>
      <c r="H33" s="61"/>
      <c r="I33" s="62"/>
    </row>
    <row r="34" spans="1:9" x14ac:dyDescent="0.25">
      <c r="A34" s="8"/>
      <c r="B34" s="9"/>
      <c r="C34" s="3"/>
      <c r="D34" s="4">
        <v>0</v>
      </c>
      <c r="E34" s="3">
        <v>0</v>
      </c>
      <c r="F34" s="56">
        <f t="shared" si="4"/>
        <v>0</v>
      </c>
      <c r="G34" s="57"/>
      <c r="H34" s="61"/>
      <c r="I34" s="62"/>
    </row>
    <row r="35" spans="1:9" x14ac:dyDescent="0.25">
      <c r="A35" s="8"/>
      <c r="B35" s="9"/>
      <c r="C35" s="3"/>
      <c r="D35" s="4">
        <v>0</v>
      </c>
      <c r="E35" s="3">
        <v>0</v>
      </c>
      <c r="F35" s="56">
        <f t="shared" si="4"/>
        <v>0</v>
      </c>
      <c r="G35" s="57"/>
      <c r="H35" s="61"/>
      <c r="I35" s="62"/>
    </row>
    <row r="36" spans="1:9" x14ac:dyDescent="0.25">
      <c r="A36" s="59"/>
      <c r="B36" s="60"/>
      <c r="C36" s="3"/>
      <c r="D36" s="4">
        <v>0</v>
      </c>
      <c r="E36" s="3">
        <v>0</v>
      </c>
      <c r="F36" s="56">
        <f t="shared" si="4"/>
        <v>0</v>
      </c>
      <c r="G36" s="57"/>
      <c r="H36" s="61"/>
      <c r="I36" s="62"/>
    </row>
    <row r="37" spans="1:9" x14ac:dyDescent="0.25">
      <c r="A37" s="63" t="s">
        <v>52</v>
      </c>
      <c r="B37" s="64"/>
      <c r="C37" s="64"/>
      <c r="D37" s="64"/>
      <c r="E37" s="65"/>
      <c r="F37" s="56">
        <f>ROUND(SUM(F22:G36),2)</f>
        <v>0</v>
      </c>
      <c r="G37" s="57"/>
    </row>
    <row r="38" spans="1:9" ht="18.75" x14ac:dyDescent="0.25">
      <c r="A38" s="58" t="s">
        <v>19</v>
      </c>
      <c r="B38" s="58"/>
      <c r="C38" s="58"/>
      <c r="D38" s="58"/>
      <c r="E38" s="58"/>
      <c r="F38" s="58"/>
      <c r="G38" s="58"/>
    </row>
    <row r="39" spans="1:9" ht="31.9" customHeight="1" x14ac:dyDescent="0.25">
      <c r="A39" s="52" t="s">
        <v>11</v>
      </c>
      <c r="B39" s="53"/>
      <c r="C39" s="26" t="s">
        <v>12</v>
      </c>
      <c r="D39" s="7" t="s">
        <v>13</v>
      </c>
      <c r="E39" s="7" t="s">
        <v>14</v>
      </c>
      <c r="F39" s="52" t="s">
        <v>3</v>
      </c>
      <c r="G39" s="53"/>
    </row>
    <row r="40" spans="1:9" ht="13.9" customHeight="1" x14ac:dyDescent="0.25">
      <c r="A40" s="66" t="s">
        <v>55</v>
      </c>
      <c r="B40" s="67"/>
      <c r="C40" s="27" t="s">
        <v>53</v>
      </c>
      <c r="D40" s="2">
        <v>0</v>
      </c>
      <c r="E40" s="7">
        <v>1</v>
      </c>
      <c r="F40" s="68">
        <f t="shared" ref="F40:F57" si="5">D40*E40</f>
        <v>0</v>
      </c>
      <c r="G40" s="69"/>
      <c r="H40" s="61" t="s">
        <v>42</v>
      </c>
      <c r="I40" s="62"/>
    </row>
    <row r="41" spans="1:9" ht="16.149999999999999" customHeight="1" x14ac:dyDescent="0.25">
      <c r="A41" s="70"/>
      <c r="B41" s="71"/>
      <c r="C41" s="1"/>
      <c r="D41" s="2">
        <v>0</v>
      </c>
      <c r="E41" s="2">
        <v>0</v>
      </c>
      <c r="F41" s="68">
        <f t="shared" si="5"/>
        <v>0</v>
      </c>
      <c r="G41" s="69"/>
      <c r="H41" s="61"/>
      <c r="I41" s="62"/>
    </row>
    <row r="42" spans="1:9" x14ac:dyDescent="0.25">
      <c r="A42" s="70"/>
      <c r="B42" s="71"/>
      <c r="C42" s="1"/>
      <c r="D42" s="2">
        <v>0</v>
      </c>
      <c r="E42" s="2">
        <v>0</v>
      </c>
      <c r="F42" s="68">
        <f t="shared" si="5"/>
        <v>0</v>
      </c>
      <c r="G42" s="69"/>
      <c r="H42" s="61"/>
      <c r="I42" s="62"/>
    </row>
    <row r="43" spans="1:9" x14ac:dyDescent="0.25">
      <c r="A43" s="72"/>
      <c r="B43" s="73"/>
      <c r="C43" s="1"/>
      <c r="D43" s="2">
        <v>0</v>
      </c>
      <c r="E43" s="2">
        <v>0</v>
      </c>
      <c r="F43" s="68">
        <f t="shared" si="5"/>
        <v>0</v>
      </c>
      <c r="G43" s="69"/>
      <c r="H43" s="61"/>
      <c r="I43" s="62"/>
    </row>
    <row r="44" spans="1:9" x14ac:dyDescent="0.25">
      <c r="A44" s="72"/>
      <c r="B44" s="73"/>
      <c r="C44" s="1"/>
      <c r="D44" s="2">
        <v>0</v>
      </c>
      <c r="E44" s="2">
        <v>0</v>
      </c>
      <c r="F44" s="68">
        <f t="shared" si="5"/>
        <v>0</v>
      </c>
      <c r="G44" s="69"/>
      <c r="H44" s="61"/>
      <c r="I44" s="62"/>
    </row>
    <row r="45" spans="1:9" x14ac:dyDescent="0.25">
      <c r="A45" s="72"/>
      <c r="B45" s="73"/>
      <c r="C45" s="1"/>
      <c r="D45" s="2">
        <v>0</v>
      </c>
      <c r="E45" s="2">
        <v>0</v>
      </c>
      <c r="F45" s="68">
        <f t="shared" si="5"/>
        <v>0</v>
      </c>
      <c r="G45" s="69"/>
      <c r="H45" s="61"/>
      <c r="I45" s="62"/>
    </row>
    <row r="46" spans="1:9" x14ac:dyDescent="0.25">
      <c r="A46" s="72"/>
      <c r="B46" s="73"/>
      <c r="C46" s="1"/>
      <c r="D46" s="2">
        <v>0</v>
      </c>
      <c r="E46" s="2">
        <v>0</v>
      </c>
      <c r="F46" s="68">
        <f t="shared" si="5"/>
        <v>0</v>
      </c>
      <c r="G46" s="69"/>
      <c r="H46" s="61"/>
      <c r="I46" s="62"/>
    </row>
    <row r="47" spans="1:9" x14ac:dyDescent="0.25">
      <c r="A47" s="72"/>
      <c r="B47" s="73"/>
      <c r="C47" s="1"/>
      <c r="D47" s="2">
        <v>0</v>
      </c>
      <c r="E47" s="2">
        <v>0</v>
      </c>
      <c r="F47" s="68">
        <f t="shared" si="5"/>
        <v>0</v>
      </c>
      <c r="G47" s="69"/>
      <c r="H47" s="61"/>
      <c r="I47" s="62"/>
    </row>
    <row r="48" spans="1:9" x14ac:dyDescent="0.25">
      <c r="A48" s="72"/>
      <c r="B48" s="73"/>
      <c r="C48" s="1"/>
      <c r="D48" s="2">
        <v>0</v>
      </c>
      <c r="E48" s="2">
        <v>0</v>
      </c>
      <c r="F48" s="68">
        <f t="shared" si="5"/>
        <v>0</v>
      </c>
      <c r="G48" s="69"/>
      <c r="H48" s="61"/>
      <c r="I48" s="62"/>
    </row>
    <row r="49" spans="1:13" x14ac:dyDescent="0.25">
      <c r="A49" s="72"/>
      <c r="B49" s="73"/>
      <c r="C49" s="1"/>
      <c r="D49" s="2">
        <v>0</v>
      </c>
      <c r="E49" s="2">
        <v>0</v>
      </c>
      <c r="F49" s="68">
        <f t="shared" si="5"/>
        <v>0</v>
      </c>
      <c r="G49" s="69"/>
      <c r="H49" s="61"/>
      <c r="I49" s="62"/>
    </row>
    <row r="50" spans="1:13" x14ac:dyDescent="0.25">
      <c r="A50" s="72"/>
      <c r="B50" s="73"/>
      <c r="C50" s="1"/>
      <c r="D50" s="2">
        <v>0</v>
      </c>
      <c r="E50" s="2">
        <v>0</v>
      </c>
      <c r="F50" s="68">
        <f t="shared" si="5"/>
        <v>0</v>
      </c>
      <c r="G50" s="69"/>
      <c r="H50" s="61"/>
      <c r="I50" s="62"/>
    </row>
    <row r="51" spans="1:13" x14ac:dyDescent="0.25">
      <c r="A51" s="72"/>
      <c r="B51" s="73"/>
      <c r="C51" s="1"/>
      <c r="D51" s="2">
        <v>0</v>
      </c>
      <c r="E51" s="2">
        <v>0</v>
      </c>
      <c r="F51" s="68">
        <f t="shared" si="5"/>
        <v>0</v>
      </c>
      <c r="G51" s="69"/>
      <c r="H51" s="61"/>
      <c r="I51" s="62"/>
    </row>
    <row r="52" spans="1:13" x14ac:dyDescent="0.25">
      <c r="A52" s="72"/>
      <c r="B52" s="73"/>
      <c r="C52" s="1"/>
      <c r="D52" s="2">
        <v>0</v>
      </c>
      <c r="E52" s="2">
        <v>0</v>
      </c>
      <c r="F52" s="68">
        <f t="shared" si="5"/>
        <v>0</v>
      </c>
      <c r="G52" s="69"/>
      <c r="H52" s="61"/>
      <c r="I52" s="62"/>
    </row>
    <row r="53" spans="1:13" x14ac:dyDescent="0.25">
      <c r="A53" s="72"/>
      <c r="B53" s="73"/>
      <c r="C53" s="1"/>
      <c r="D53" s="2">
        <v>0</v>
      </c>
      <c r="E53" s="2">
        <v>0</v>
      </c>
      <c r="F53" s="68">
        <f t="shared" si="5"/>
        <v>0</v>
      </c>
      <c r="G53" s="69"/>
      <c r="H53" s="61"/>
      <c r="I53" s="62"/>
    </row>
    <row r="54" spans="1:13" x14ac:dyDescent="0.25">
      <c r="A54" s="72"/>
      <c r="B54" s="73"/>
      <c r="C54" s="1"/>
      <c r="D54" s="2">
        <v>0</v>
      </c>
      <c r="E54" s="2">
        <v>0</v>
      </c>
      <c r="F54" s="68">
        <f t="shared" si="5"/>
        <v>0</v>
      </c>
      <c r="G54" s="69"/>
      <c r="H54" s="61"/>
      <c r="I54" s="62"/>
    </row>
    <row r="55" spans="1:13" x14ac:dyDescent="0.25">
      <c r="A55" s="72"/>
      <c r="B55" s="73"/>
      <c r="C55" s="1"/>
      <c r="D55" s="2">
        <v>0</v>
      </c>
      <c r="E55" s="2">
        <v>0</v>
      </c>
      <c r="F55" s="68">
        <f t="shared" si="5"/>
        <v>0</v>
      </c>
      <c r="G55" s="69"/>
      <c r="H55" s="61"/>
      <c r="I55" s="62"/>
    </row>
    <row r="56" spans="1:13" x14ac:dyDescent="0.25">
      <c r="A56" s="72"/>
      <c r="B56" s="73"/>
      <c r="C56" s="1"/>
      <c r="D56" s="2">
        <v>0</v>
      </c>
      <c r="E56" s="2">
        <v>0</v>
      </c>
      <c r="F56" s="68">
        <f t="shared" si="5"/>
        <v>0</v>
      </c>
      <c r="G56" s="69"/>
      <c r="H56" s="61"/>
      <c r="I56" s="62"/>
    </row>
    <row r="57" spans="1:13" x14ac:dyDescent="0.25">
      <c r="A57" s="72"/>
      <c r="B57" s="73"/>
      <c r="C57" s="1"/>
      <c r="D57" s="2">
        <v>0</v>
      </c>
      <c r="E57" s="2">
        <v>0</v>
      </c>
      <c r="F57" s="68">
        <f t="shared" si="5"/>
        <v>0</v>
      </c>
      <c r="G57" s="69"/>
      <c r="H57" s="61"/>
      <c r="I57" s="62"/>
    </row>
    <row r="58" spans="1:13" ht="14.45" customHeight="1" x14ac:dyDescent="0.25">
      <c r="A58" s="79" t="s">
        <v>26</v>
      </c>
      <c r="B58" s="80"/>
      <c r="C58" s="80"/>
      <c r="D58" s="80"/>
      <c r="E58" s="81"/>
      <c r="F58" s="68">
        <f>ROUND(SUM(F40:G57),2)</f>
        <v>0</v>
      </c>
      <c r="G58" s="69"/>
    </row>
    <row r="59" spans="1:13" ht="14.45" customHeight="1" x14ac:dyDescent="0.25">
      <c r="A59" s="79" t="s">
        <v>27</v>
      </c>
      <c r="B59" s="80"/>
      <c r="C59" s="80"/>
      <c r="D59" s="80"/>
      <c r="E59" s="81"/>
      <c r="F59" s="82">
        <v>0</v>
      </c>
      <c r="G59" s="83"/>
      <c r="H59" s="61" t="s">
        <v>44</v>
      </c>
      <c r="I59" s="84"/>
    </row>
    <row r="60" spans="1:13" ht="14.45" customHeight="1" x14ac:dyDescent="0.25">
      <c r="A60" s="85" t="s">
        <v>22</v>
      </c>
      <c r="B60" s="85"/>
      <c r="C60" s="85"/>
      <c r="D60" s="85"/>
      <c r="E60" s="85"/>
      <c r="F60" s="86">
        <f>ROUND(SUM(C9,F19,F37,F58,F59),2)</f>
        <v>0</v>
      </c>
      <c r="G60" s="86"/>
      <c r="H60" s="61"/>
      <c r="I60" s="84"/>
    </row>
    <row r="61" spans="1:13" ht="14.45" customHeight="1" x14ac:dyDescent="0.25">
      <c r="A61" s="85" t="s">
        <v>23</v>
      </c>
      <c r="B61" s="85"/>
      <c r="C61" s="85"/>
      <c r="D61" s="85"/>
      <c r="E61" s="85"/>
      <c r="F61" s="74">
        <v>0</v>
      </c>
      <c r="G61" s="75"/>
      <c r="H61" s="61"/>
      <c r="I61" s="84"/>
    </row>
    <row r="62" spans="1:13" ht="14.45" customHeight="1" x14ac:dyDescent="0.25">
      <c r="A62" s="85" t="s">
        <v>21</v>
      </c>
      <c r="B62" s="85"/>
      <c r="C62" s="85"/>
      <c r="D62" s="85"/>
      <c r="E62" s="85"/>
      <c r="F62" s="74">
        <v>0</v>
      </c>
      <c r="G62" s="75"/>
      <c r="H62" s="61"/>
      <c r="I62" s="84"/>
    </row>
    <row r="63" spans="1:13" ht="14.45" customHeight="1" x14ac:dyDescent="0.25">
      <c r="A63" s="76" t="s">
        <v>24</v>
      </c>
      <c r="B63" s="76"/>
      <c r="C63" s="76"/>
      <c r="D63" s="76"/>
      <c r="E63" s="76"/>
      <c r="F63" s="77">
        <f>F60+(F60*F61)+((F60*F61)*F62)</f>
        <v>0</v>
      </c>
      <c r="G63" s="78"/>
      <c r="H63" s="61"/>
      <c r="I63" s="84"/>
    </row>
    <row r="64" spans="1:13" x14ac:dyDescent="0.25">
      <c r="A64" s="91" t="s">
        <v>34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</row>
    <row r="65" spans="1:13" ht="13.9" customHeight="1" x14ac:dyDescent="0.25">
      <c r="A65" s="93" t="s">
        <v>28</v>
      </c>
      <c r="B65" s="94" t="s">
        <v>32</v>
      </c>
      <c r="C65" s="95" t="s">
        <v>35</v>
      </c>
      <c r="D65" s="95"/>
      <c r="E65" s="95"/>
      <c r="F65" s="95"/>
      <c r="G65" s="95"/>
      <c r="H65" s="95"/>
      <c r="I65" s="96" t="s">
        <v>56</v>
      </c>
      <c r="J65" s="97"/>
      <c r="K65" s="97"/>
      <c r="L65" s="97"/>
      <c r="M65" s="98"/>
    </row>
    <row r="66" spans="1:13" ht="28.5" x14ac:dyDescent="0.25">
      <c r="A66" s="93"/>
      <c r="B66" s="94"/>
      <c r="C66" s="29" t="s">
        <v>36</v>
      </c>
      <c r="D66" s="29" t="s">
        <v>37</v>
      </c>
      <c r="E66" s="28" t="s">
        <v>38</v>
      </c>
      <c r="F66" s="28" t="s">
        <v>33</v>
      </c>
      <c r="G66" s="28" t="s">
        <v>51</v>
      </c>
      <c r="H66" s="29" t="s">
        <v>50</v>
      </c>
      <c r="I66" s="28" t="s">
        <v>57</v>
      </c>
      <c r="J66" s="99" t="s">
        <v>58</v>
      </c>
      <c r="K66" s="99"/>
      <c r="L66" s="95" t="s">
        <v>59</v>
      </c>
      <c r="M66" s="95"/>
    </row>
    <row r="67" spans="1:13" x14ac:dyDescent="0.25">
      <c r="A67" s="30" t="s">
        <v>46</v>
      </c>
      <c r="B67" s="31">
        <v>3449.9</v>
      </c>
      <c r="C67" s="32">
        <v>4</v>
      </c>
      <c r="D67" s="32">
        <v>3</v>
      </c>
      <c r="E67" s="32">
        <v>0.25</v>
      </c>
      <c r="F67" s="32">
        <v>1</v>
      </c>
      <c r="G67" s="32"/>
      <c r="H67" s="33"/>
      <c r="I67" s="33"/>
      <c r="J67" s="89"/>
      <c r="K67" s="90"/>
      <c r="L67" s="89"/>
      <c r="M67" s="90"/>
    </row>
    <row r="68" spans="1:13" ht="25.5" x14ac:dyDescent="0.25">
      <c r="A68" s="30" t="s">
        <v>47</v>
      </c>
      <c r="B68" s="31">
        <v>6084</v>
      </c>
      <c r="C68" s="32">
        <v>1</v>
      </c>
      <c r="D68" s="32">
        <v>1</v>
      </c>
      <c r="E68" s="32">
        <v>0.25</v>
      </c>
      <c r="F68" s="32"/>
      <c r="G68" s="32"/>
      <c r="H68" s="33"/>
      <c r="I68" s="33"/>
      <c r="J68" s="89"/>
      <c r="K68" s="90"/>
      <c r="L68" s="89"/>
      <c r="M68" s="90"/>
    </row>
    <row r="69" spans="1:13" x14ac:dyDescent="0.25">
      <c r="A69" s="30" t="s">
        <v>48</v>
      </c>
      <c r="B69" s="31">
        <v>12330</v>
      </c>
      <c r="C69" s="32"/>
      <c r="D69" s="32"/>
      <c r="E69" s="32">
        <v>0.25</v>
      </c>
      <c r="F69" s="32"/>
      <c r="G69" s="32"/>
      <c r="H69" s="32">
        <v>1</v>
      </c>
      <c r="I69" s="32"/>
      <c r="J69" s="87"/>
      <c r="K69" s="88"/>
      <c r="L69" s="87">
        <v>1</v>
      </c>
      <c r="M69" s="88"/>
    </row>
    <row r="70" spans="1:13" ht="25.5" x14ac:dyDescent="0.25">
      <c r="A70" s="30" t="s">
        <v>49</v>
      </c>
      <c r="B70" s="31">
        <v>9546.2999999999993</v>
      </c>
      <c r="C70" s="32"/>
      <c r="D70" s="32"/>
      <c r="E70" s="32">
        <v>0.25</v>
      </c>
      <c r="F70" s="32"/>
      <c r="G70" s="32"/>
      <c r="H70" s="32">
        <v>1</v>
      </c>
      <c r="I70" s="32">
        <v>1</v>
      </c>
      <c r="J70" s="87"/>
      <c r="K70" s="88"/>
      <c r="L70" s="87"/>
      <c r="M70" s="88"/>
    </row>
  </sheetData>
  <sheetProtection selectLockedCells="1"/>
  <mergeCells count="115">
    <mergeCell ref="J70:K70"/>
    <mergeCell ref="L70:M70"/>
    <mergeCell ref="J67:K67"/>
    <mergeCell ref="L67:M67"/>
    <mergeCell ref="J68:K68"/>
    <mergeCell ref="L68:M68"/>
    <mergeCell ref="J69:K69"/>
    <mergeCell ref="L69:M69"/>
    <mergeCell ref="A64:M64"/>
    <mergeCell ref="A65:A66"/>
    <mergeCell ref="B65:B66"/>
    <mergeCell ref="C65:H65"/>
    <mergeCell ref="I65:M65"/>
    <mergeCell ref="J66:K66"/>
    <mergeCell ref="L66:M66"/>
    <mergeCell ref="F62:G62"/>
    <mergeCell ref="A63:E63"/>
    <mergeCell ref="F63:G63"/>
    <mergeCell ref="A58:E58"/>
    <mergeCell ref="F58:G58"/>
    <mergeCell ref="A59:E59"/>
    <mergeCell ref="F59:G59"/>
    <mergeCell ref="H59:I63"/>
    <mergeCell ref="A60:E60"/>
    <mergeCell ref="F60:G60"/>
    <mergeCell ref="A61:E61"/>
    <mergeCell ref="F61:G61"/>
    <mergeCell ref="A62:E62"/>
    <mergeCell ref="F55:G55"/>
    <mergeCell ref="A56:B56"/>
    <mergeCell ref="F56:G56"/>
    <mergeCell ref="A57:B57"/>
    <mergeCell ref="F57:G57"/>
    <mergeCell ref="A52:B52"/>
    <mergeCell ref="F52:G52"/>
    <mergeCell ref="A53:B53"/>
    <mergeCell ref="F53:G53"/>
    <mergeCell ref="A54:B54"/>
    <mergeCell ref="F54:G54"/>
    <mergeCell ref="H40:I57"/>
    <mergeCell ref="A41:B41"/>
    <mergeCell ref="F41:G41"/>
    <mergeCell ref="A42:B42"/>
    <mergeCell ref="F42:G42"/>
    <mergeCell ref="A43:B43"/>
    <mergeCell ref="F43:G43"/>
    <mergeCell ref="A44:B44"/>
    <mergeCell ref="F44:G44"/>
    <mergeCell ref="A45:B45"/>
    <mergeCell ref="A49:B49"/>
    <mergeCell ref="F49:G49"/>
    <mergeCell ref="A50:B50"/>
    <mergeCell ref="F50:G50"/>
    <mergeCell ref="A51:B51"/>
    <mergeCell ref="F51:G51"/>
    <mergeCell ref="F45:G45"/>
    <mergeCell ref="A46:B46"/>
    <mergeCell ref="F46:G46"/>
    <mergeCell ref="A47:B47"/>
    <mergeCell ref="F47:G47"/>
    <mergeCell ref="A48:B48"/>
    <mergeCell ref="F48:G48"/>
    <mergeCell ref="A55:B55"/>
    <mergeCell ref="A37:E37"/>
    <mergeCell ref="F37:G37"/>
    <mergeCell ref="A38:G38"/>
    <mergeCell ref="A39:B39"/>
    <mergeCell ref="F39:G39"/>
    <mergeCell ref="A40:B40"/>
    <mergeCell ref="F40:G40"/>
    <mergeCell ref="F32:G32"/>
    <mergeCell ref="F33:G33"/>
    <mergeCell ref="F34:G34"/>
    <mergeCell ref="F35:G35"/>
    <mergeCell ref="A36:B36"/>
    <mergeCell ref="F36:G36"/>
    <mergeCell ref="F27:G27"/>
    <mergeCell ref="A28:B28"/>
    <mergeCell ref="F28:G28"/>
    <mergeCell ref="F29:G29"/>
    <mergeCell ref="F30:G30"/>
    <mergeCell ref="F31:G31"/>
    <mergeCell ref="H22:I36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A19:E19"/>
    <mergeCell ref="F19:G19"/>
    <mergeCell ref="A20:G20"/>
    <mergeCell ref="A21:B21"/>
    <mergeCell ref="F21:G21"/>
    <mergeCell ref="A22:B22"/>
    <mergeCell ref="F22:G22"/>
    <mergeCell ref="A10:G10"/>
    <mergeCell ref="A11:G11"/>
    <mergeCell ref="F12:G12"/>
    <mergeCell ref="F13:G13"/>
    <mergeCell ref="H13:I18"/>
    <mergeCell ref="F14:G14"/>
    <mergeCell ref="F15:G15"/>
    <mergeCell ref="F16:G16"/>
    <mergeCell ref="F17:G17"/>
    <mergeCell ref="F18:G18"/>
    <mergeCell ref="A1:G1"/>
    <mergeCell ref="A2:G2"/>
    <mergeCell ref="A3:A4"/>
    <mergeCell ref="B3:B4"/>
    <mergeCell ref="C3:G3"/>
    <mergeCell ref="H5:I8"/>
  </mergeCells>
  <dataValidations count="1">
    <dataValidation type="custom" allowBlank="1" showInputMessage="1" showErrorMessage="1" sqref="D9" xr:uid="{1DF5E4F5-F616-47DA-AE24-AA96F1690D95}">
      <formula1>D9=F19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4AB2-B13B-4E93-9704-5D347CD4A4C4}">
  <dimension ref="A1:M70"/>
  <sheetViews>
    <sheetView view="pageBreakPreview" zoomScale="80" zoomScaleNormal="100" zoomScaleSheetLayoutView="80" workbookViewId="0">
      <selection activeCell="H40" sqref="H40:I57"/>
    </sheetView>
  </sheetViews>
  <sheetFormatPr defaultColWidth="8.85546875" defaultRowHeight="15" x14ac:dyDescent="0.25"/>
  <cols>
    <col min="1" max="1" width="52.85546875" style="10" customWidth="1"/>
    <col min="2" max="5" width="22.7109375" style="10" customWidth="1"/>
    <col min="6" max="6" width="19.7109375" style="10" customWidth="1"/>
    <col min="7" max="7" width="17.7109375" style="10" customWidth="1"/>
    <col min="8" max="8" width="26" style="10" customWidth="1"/>
    <col min="9" max="9" width="22.7109375" style="10" customWidth="1"/>
    <col min="10" max="16384" width="8.85546875" style="10"/>
  </cols>
  <sheetData>
    <row r="1" spans="1:9" ht="18.75" x14ac:dyDescent="0.25">
      <c r="A1" s="38" t="s">
        <v>45</v>
      </c>
      <c r="B1" s="38"/>
      <c r="C1" s="38"/>
      <c r="D1" s="38"/>
      <c r="E1" s="38"/>
      <c r="F1" s="38"/>
      <c r="G1" s="38"/>
    </row>
    <row r="2" spans="1:9" s="11" customFormat="1" ht="18.75" x14ac:dyDescent="0.25">
      <c r="A2" s="39" t="s">
        <v>20</v>
      </c>
      <c r="B2" s="39"/>
      <c r="C2" s="39"/>
      <c r="D2" s="39"/>
      <c r="E2" s="39"/>
      <c r="F2" s="39"/>
      <c r="G2" s="39"/>
    </row>
    <row r="3" spans="1:9" ht="14.45" customHeight="1" x14ac:dyDescent="0.25">
      <c r="A3" s="40" t="s">
        <v>28</v>
      </c>
      <c r="B3" s="41" t="s">
        <v>32</v>
      </c>
      <c r="C3" s="43" t="s">
        <v>0</v>
      </c>
      <c r="D3" s="44"/>
      <c r="E3" s="44"/>
      <c r="F3" s="44"/>
      <c r="G3" s="45"/>
    </row>
    <row r="4" spans="1:9" x14ac:dyDescent="0.25">
      <c r="A4" s="40"/>
      <c r="B4" s="42"/>
      <c r="C4" s="12" t="s">
        <v>1</v>
      </c>
      <c r="D4" s="12" t="s">
        <v>2</v>
      </c>
      <c r="E4" s="12" t="s">
        <v>29</v>
      </c>
      <c r="F4" s="13" t="s">
        <v>9</v>
      </c>
      <c r="G4" s="14" t="s">
        <v>30</v>
      </c>
    </row>
    <row r="5" spans="1:9" ht="21" customHeight="1" x14ac:dyDescent="0.25">
      <c r="A5" s="15" t="s">
        <v>46</v>
      </c>
      <c r="B5" s="16">
        <v>3449.9</v>
      </c>
      <c r="C5" s="6">
        <v>0</v>
      </c>
      <c r="D5" s="17" t="str">
        <f>IFERROR(IF($C67&gt;0,$E$13/$B$13*$C67,0)+IF($D67&gt;0,$E$14/$B$14*$D67,0)+IF($E67&gt;0,$E$15/$B$15*$E67,0)+IF($F67&gt;0,$E$16/$B$16*$F67,0)+IF($H67&gt;0,$E$17/$B$17*$H67,0)+IF($G67&gt;0,$E$18/$B$18*$G67,0)+$F$37*(SUM($C67:$H67)/SUM($C$67:$H$70)),"-")</f>
        <v>-</v>
      </c>
      <c r="E5" s="17">
        <f>IFERROR(ROUND($F$22*($B5/$B$9),2),"-")</f>
        <v>0</v>
      </c>
      <c r="F5" s="17" t="str">
        <f>IFERROR(ROUND((($F$63-$F$19-$F$37-$C$9)-(SUM($F$40:$G$42)))*($B5/$B$9),2),"-")</f>
        <v>-</v>
      </c>
      <c r="G5" s="17">
        <f>SUM(C5:F5)</f>
        <v>0</v>
      </c>
      <c r="H5" s="46" t="s">
        <v>41</v>
      </c>
      <c r="I5" s="35"/>
    </row>
    <row r="6" spans="1:9" ht="25.5" x14ac:dyDescent="0.25">
      <c r="A6" s="15" t="s">
        <v>47</v>
      </c>
      <c r="B6" s="16">
        <v>6084</v>
      </c>
      <c r="C6" s="6">
        <v>0</v>
      </c>
      <c r="D6" s="17" t="str">
        <f>IFERROR(IF($C68&gt;0,$E$13/$B$13*$C68,0)+IF($D68&gt;0,$E$14/$B$14*$D68,0)+IF($E68&gt;0,$E$15/$B$15*$E68,0)+IF($F68&gt;0,$E$16/$B$16*$F68,0)+IF($H68&gt;0,$E$17/$B$17*$H68,0)+IF($G68&gt;0,$E$18/$B$18*$G68,0)+$F$37*(SUM($C68:$H68)/SUM($C$67:$H$70)),"-")</f>
        <v>-</v>
      </c>
      <c r="E6" s="17">
        <f>IFERROR(ROUND($F$22*($B6/$B$9),2),"-")</f>
        <v>0</v>
      </c>
      <c r="F6" s="17" t="str">
        <f>IFERROR(ROUND((($F$63-$F$19-$F$37-$C$9)-(SUM($F$40:$G$42)))*($B6/$B$9),2),"-")</f>
        <v>-</v>
      </c>
      <c r="G6" s="17">
        <f t="shared" ref="G6:G8" si="0">SUM(C6:F6)</f>
        <v>0</v>
      </c>
      <c r="H6" s="46"/>
      <c r="I6" s="35"/>
    </row>
    <row r="7" spans="1:9" x14ac:dyDescent="0.25">
      <c r="A7" s="15" t="s">
        <v>48</v>
      </c>
      <c r="B7" s="16">
        <v>12330</v>
      </c>
      <c r="C7" s="6">
        <v>0</v>
      </c>
      <c r="D7" s="17" t="str">
        <f>IFERROR(IF($C69&gt;0,$E$13/$B$13*$C69,0)+IF($D69&gt;0,$E$14/$B$14*$D69,0)+IF($E69&gt;0,$E$15/$B$15*$E69,0)+IF($F69&gt;0,$E$16/$B$16*$F69,0)+IF($H69&gt;0,$E$17/$B$17*$H69,0)+IF($G69&gt;0,$E$18/$B$18*$G69,0)+$F$37*(SUM($C69:$H69)/SUM($C$67:$H$70)),"-")</f>
        <v>-</v>
      </c>
      <c r="E7" s="17">
        <f>IFERROR(ROUND($F$22*($B7/$B$9),2),"-")</f>
        <v>0</v>
      </c>
      <c r="F7" s="17" t="str">
        <f>IFERROR(ROUND((($F$63-$F$19-$F$37-$C$9)-(SUM($F$40:$G$42)))*($B7/$B$9),2)+ROUND(F40*(I69/SUM($I$67:$I$70)),2)+ROUND(F41*(J69/SUM($J$67:$K$70)),2)+ROUND(F42*(L69/SUM($L$67:$M$70)),2),"-")</f>
        <v>-</v>
      </c>
      <c r="G7" s="17">
        <f t="shared" si="0"/>
        <v>0</v>
      </c>
      <c r="H7" s="46"/>
      <c r="I7" s="35"/>
    </row>
    <row r="8" spans="1:9" ht="25.5" x14ac:dyDescent="0.25">
      <c r="A8" s="15" t="s">
        <v>49</v>
      </c>
      <c r="B8" s="16">
        <v>9546.2999999999993</v>
      </c>
      <c r="C8" s="6">
        <v>0</v>
      </c>
      <c r="D8" s="17" t="str">
        <f>IFERROR(IF($C70&gt;0,$E$13/$B$13*$C70,0)+IF($D70&gt;0,$E$14/$B$14*$D70,0)+IF($E70&gt;0,$E$15/$B$15*$E70,0)+IF($F70&gt;0,$E$16/$B$16*$F70,0)+IF($H70&gt;0,$E$17/$B$17*$H70,0)+IF($G70&gt;0,$E$18/$B$18*$G70,0)+$F$37*(SUM($C70:$H70)/SUM($C$67:$H$70)),"-")</f>
        <v>-</v>
      </c>
      <c r="E8" s="17">
        <f>IFERROR(ROUND($F$22*($B8/$B$9),2),"-")</f>
        <v>0</v>
      </c>
      <c r="F8" s="17" t="str">
        <f>IFERROR(ROUND((($F$63-$F$19-$F$37-$C$9)-(SUM($F$40:$G$42)))*($B8/$B$9),2)+ROUND(F40*(I70/SUM($I$67:$I$70)),2)+ROUND(F41*(J70/SUM($J$67:$K$70)),2)+ROUND(F42*(L70/SUM($L$67:$M$70)),2),"-")</f>
        <v>-</v>
      </c>
      <c r="G8" s="17">
        <f t="shared" si="0"/>
        <v>0</v>
      </c>
      <c r="H8" s="46"/>
      <c r="I8" s="35"/>
    </row>
    <row r="9" spans="1:9" x14ac:dyDescent="0.25">
      <c r="A9" s="18" t="s">
        <v>3</v>
      </c>
      <c r="B9" s="19">
        <f t="shared" ref="B9:G9" si="1">SUM(B5:B8)</f>
        <v>31410.2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</row>
    <row r="10" spans="1:9" ht="18.75" x14ac:dyDescent="0.25">
      <c r="A10" s="58" t="s">
        <v>10</v>
      </c>
      <c r="B10" s="58"/>
      <c r="C10" s="58"/>
      <c r="D10" s="58"/>
      <c r="E10" s="58"/>
      <c r="F10" s="58"/>
      <c r="G10" s="58"/>
    </row>
    <row r="11" spans="1:9" ht="18.75" x14ac:dyDescent="0.25">
      <c r="A11" s="49" t="s">
        <v>15</v>
      </c>
      <c r="B11" s="50"/>
      <c r="C11" s="50"/>
      <c r="D11" s="50"/>
      <c r="E11" s="50"/>
      <c r="F11" s="50"/>
      <c r="G11" s="51"/>
    </row>
    <row r="12" spans="1:9" ht="51" x14ac:dyDescent="0.25">
      <c r="A12" s="20" t="s">
        <v>4</v>
      </c>
      <c r="B12" s="21" t="s">
        <v>5</v>
      </c>
      <c r="C12" s="21" t="s">
        <v>39</v>
      </c>
      <c r="D12" s="20" t="s">
        <v>6</v>
      </c>
      <c r="E12" s="7" t="s">
        <v>7</v>
      </c>
      <c r="F12" s="48" t="s">
        <v>8</v>
      </c>
      <c r="G12" s="48"/>
    </row>
    <row r="13" spans="1:9" ht="13.9" customHeight="1" x14ac:dyDescent="0.25">
      <c r="A13" s="22" t="s">
        <v>36</v>
      </c>
      <c r="B13" s="23">
        <f>SUM(C67:C68)</f>
        <v>5</v>
      </c>
      <c r="C13" s="7" t="str">
        <f>IF('Структура цены (ЛЕТО)'!C13&gt;0,'Структура цены (ЛЕТО)'!C13,"Лист ЛЕТО не заполнен")</f>
        <v>Лист ЛЕТО не заполнен</v>
      </c>
      <c r="D13" s="24">
        <f>'Структура цены (ЛЕТО)'!D13</f>
        <v>0</v>
      </c>
      <c r="E13" s="7" t="e">
        <f>C13+(C13*D13)*B13</f>
        <v>#VALUE!</v>
      </c>
      <c r="F13" s="36"/>
      <c r="G13" s="37"/>
      <c r="H13" s="35" t="s">
        <v>61</v>
      </c>
      <c r="I13" s="35"/>
    </row>
    <row r="14" spans="1:9" ht="13.9" customHeight="1" x14ac:dyDescent="0.25">
      <c r="A14" s="22" t="s">
        <v>37</v>
      </c>
      <c r="B14" s="23">
        <f>SUM(D67:D68)</f>
        <v>4</v>
      </c>
      <c r="C14" s="7" t="str">
        <f>IF('Структура цены (ЛЕТО)'!C14&gt;0,'Структура цены (ЛЕТО)'!C14,"Лист ЛЕТО не заполнен")</f>
        <v>Лист ЛЕТО не заполнен</v>
      </c>
      <c r="D14" s="24">
        <f>'Структура цены (ЛЕТО)'!D14</f>
        <v>0</v>
      </c>
      <c r="E14" s="7" t="e">
        <f t="shared" ref="E14:E18" si="2">C14+(C14*D14)*B14</f>
        <v>#VALUE!</v>
      </c>
      <c r="F14" s="36"/>
      <c r="G14" s="37"/>
      <c r="H14" s="35"/>
      <c r="I14" s="35"/>
    </row>
    <row r="15" spans="1:9" ht="13.9" customHeight="1" x14ac:dyDescent="0.25">
      <c r="A15" s="25" t="s">
        <v>38</v>
      </c>
      <c r="B15" s="23">
        <f>SUM(E67:E70)</f>
        <v>1</v>
      </c>
      <c r="C15" s="7" t="str">
        <f>IF('Структура цены (ЛЕТО)'!C15&gt;0,'Структура цены (ЛЕТО)'!C15,"Лист ЛЕТО не заполнен")</f>
        <v>Лист ЛЕТО не заполнен</v>
      </c>
      <c r="D15" s="24">
        <f>'Структура цены (ЛЕТО)'!D15</f>
        <v>0</v>
      </c>
      <c r="E15" s="7" t="e">
        <f t="shared" si="2"/>
        <v>#VALUE!</v>
      </c>
      <c r="F15" s="36"/>
      <c r="G15" s="37"/>
      <c r="H15" s="35"/>
      <c r="I15" s="35"/>
    </row>
    <row r="16" spans="1:9" ht="13.9" customHeight="1" x14ac:dyDescent="0.25">
      <c r="A16" s="22" t="s">
        <v>33</v>
      </c>
      <c r="B16" s="23">
        <f>SUM(F67:F68)</f>
        <v>1</v>
      </c>
      <c r="C16" s="7" t="str">
        <f>IF('Структура цены (ЛЕТО)'!C16&gt;0,'Структура цены (ЛЕТО)'!C16,"Лист ЛЕТО не заполнен")</f>
        <v>Лист ЛЕТО не заполнен</v>
      </c>
      <c r="D16" s="24">
        <f>'Структура цены (ЛЕТО)'!D16</f>
        <v>0</v>
      </c>
      <c r="E16" s="7" t="e">
        <f t="shared" si="2"/>
        <v>#VALUE!</v>
      </c>
      <c r="F16" s="36"/>
      <c r="G16" s="37"/>
      <c r="H16" s="35"/>
      <c r="I16" s="35"/>
    </row>
    <row r="17" spans="1:9" ht="13.9" customHeight="1" x14ac:dyDescent="0.25">
      <c r="A17" s="22" t="s">
        <v>50</v>
      </c>
      <c r="B17" s="23">
        <f>SUM(H69:H70)</f>
        <v>2</v>
      </c>
      <c r="C17" s="7" t="str">
        <f>IF('Структура цены (ЛЕТО)'!C17&gt;0,'Структура цены (ЛЕТО)'!C17,"Лист ЛЕТО не заполнен")</f>
        <v>Лист ЛЕТО не заполнен</v>
      </c>
      <c r="D17" s="24">
        <f>'Структура цены (ЛЕТО)'!D17</f>
        <v>0</v>
      </c>
      <c r="E17" s="7" t="e">
        <f t="shared" si="2"/>
        <v>#VALUE!</v>
      </c>
      <c r="F17" s="36"/>
      <c r="G17" s="37"/>
      <c r="H17" s="35"/>
      <c r="I17" s="35"/>
    </row>
    <row r="18" spans="1:9" ht="13.9" customHeight="1" x14ac:dyDescent="0.25">
      <c r="A18" s="22" t="s">
        <v>51</v>
      </c>
      <c r="B18" s="23">
        <f>SUM(G67:G70)</f>
        <v>1</v>
      </c>
      <c r="C18" s="7" t="str">
        <f>IF('Структура цены (ЛЕТО)'!C18&gt;0,'Структура цены (ЛЕТО)'!C18,"Лист ЛЕТО не заполнен")</f>
        <v>Лист ЛЕТО не заполнен</v>
      </c>
      <c r="D18" s="24">
        <f>'Структура цены (ЛЕТО)'!D18</f>
        <v>0</v>
      </c>
      <c r="E18" s="7" t="e">
        <f t="shared" si="2"/>
        <v>#VALUE!</v>
      </c>
      <c r="F18" s="36"/>
      <c r="G18" s="37"/>
      <c r="H18" s="35"/>
      <c r="I18" s="35"/>
    </row>
    <row r="19" spans="1:9" x14ac:dyDescent="0.25">
      <c r="A19" s="47" t="s">
        <v>25</v>
      </c>
      <c r="B19" s="47"/>
      <c r="C19" s="47"/>
      <c r="D19" s="47"/>
      <c r="E19" s="47"/>
      <c r="F19" s="48" t="e">
        <f>SUM(E13:E18)</f>
        <v>#VALUE!</v>
      </c>
      <c r="G19" s="48"/>
    </row>
    <row r="20" spans="1:9" ht="18.75" x14ac:dyDescent="0.25">
      <c r="A20" s="49" t="s">
        <v>16</v>
      </c>
      <c r="B20" s="50"/>
      <c r="C20" s="50"/>
      <c r="D20" s="50"/>
      <c r="E20" s="50"/>
      <c r="F20" s="50"/>
      <c r="G20" s="51"/>
    </row>
    <row r="21" spans="1:9" ht="25.5" x14ac:dyDescent="0.25">
      <c r="A21" s="52" t="s">
        <v>11</v>
      </c>
      <c r="B21" s="53"/>
      <c r="C21" s="26" t="s">
        <v>12</v>
      </c>
      <c r="D21" s="7" t="s">
        <v>13</v>
      </c>
      <c r="E21" s="7" t="s">
        <v>14</v>
      </c>
      <c r="F21" s="52" t="s">
        <v>3</v>
      </c>
      <c r="G21" s="53"/>
    </row>
    <row r="22" spans="1:9" ht="13.9" customHeight="1" x14ac:dyDescent="0.25">
      <c r="A22" s="54" t="s">
        <v>31</v>
      </c>
      <c r="B22" s="55"/>
      <c r="C22" s="3"/>
      <c r="D22" s="4">
        <v>0</v>
      </c>
      <c r="E22" s="3">
        <v>0</v>
      </c>
      <c r="F22" s="56">
        <f>D22*E22</f>
        <v>0</v>
      </c>
      <c r="G22" s="57"/>
      <c r="H22" s="61" t="s">
        <v>43</v>
      </c>
      <c r="I22" s="62"/>
    </row>
    <row r="23" spans="1:9" x14ac:dyDescent="0.25">
      <c r="A23" s="54" t="s">
        <v>18</v>
      </c>
      <c r="B23" s="55"/>
      <c r="C23" s="7" t="str">
        <f>IF('Структура цены (ЛЕТО)'!C23&gt;0,'Структура цены (ЛЕТО)'!C23,"Лист ЛЕТО не заполнен")</f>
        <v>Лист ЛЕТО не заполнен</v>
      </c>
      <c r="D23" s="7" t="str">
        <f>IF('Структура цены (ЛЕТО)'!D23&gt;0,'Структура цены (ЛЕТО)'!D23,"Лист ЛЕТО не заполнен")</f>
        <v>Лист ЛЕТО не заполнен</v>
      </c>
      <c r="E23" s="7" t="str">
        <f>IF('Структура цены (ЛЕТО)'!E23&gt;0,'Структура цены (ЛЕТО)'!E23,"Лист ЛЕТО не заполнен")</f>
        <v>Лист ЛЕТО не заполнен</v>
      </c>
      <c r="F23" s="56" t="e">
        <f t="shared" ref="F23:F36" si="3">D23*E23</f>
        <v>#VALUE!</v>
      </c>
      <c r="G23" s="57"/>
      <c r="H23" s="61"/>
      <c r="I23" s="62"/>
    </row>
    <row r="24" spans="1:9" x14ac:dyDescent="0.25">
      <c r="A24" s="54" t="s">
        <v>17</v>
      </c>
      <c r="B24" s="55"/>
      <c r="C24" s="7" t="str">
        <f>IF('Структура цены (ЛЕТО)'!C24&gt;0,'Структура цены (ЛЕТО)'!C24,"Лист ЛЕТО не заполнен")</f>
        <v>Лист ЛЕТО не заполнен</v>
      </c>
      <c r="D24" s="7" t="str">
        <f>IF('Структура цены (ЛЕТО)'!D24&gt;0,'Структура цены (ЛЕТО)'!D24,"Лист ЛЕТО не заполнен")</f>
        <v>Лист ЛЕТО не заполнен</v>
      </c>
      <c r="E24" s="7" t="str">
        <f>IF('Структура цены (ЛЕТО)'!E24&gt;0,'Структура цены (ЛЕТО)'!E24,"Лист ЛЕТО не заполнен")</f>
        <v>Лист ЛЕТО не заполнен</v>
      </c>
      <c r="F24" s="56" t="e">
        <f t="shared" si="3"/>
        <v>#VALUE!</v>
      </c>
      <c r="G24" s="57"/>
      <c r="H24" s="61"/>
      <c r="I24" s="62"/>
    </row>
    <row r="25" spans="1:9" x14ac:dyDescent="0.25">
      <c r="A25" s="59"/>
      <c r="B25" s="60"/>
      <c r="C25" s="3"/>
      <c r="D25" s="4">
        <v>0</v>
      </c>
      <c r="E25" s="3">
        <v>0</v>
      </c>
      <c r="F25" s="56">
        <f t="shared" si="3"/>
        <v>0</v>
      </c>
      <c r="G25" s="57"/>
      <c r="H25" s="61"/>
      <c r="I25" s="62"/>
    </row>
    <row r="26" spans="1:9" x14ac:dyDescent="0.25">
      <c r="A26" s="59"/>
      <c r="B26" s="60"/>
      <c r="C26" s="3"/>
      <c r="D26" s="4">
        <v>0</v>
      </c>
      <c r="E26" s="3">
        <v>0</v>
      </c>
      <c r="F26" s="56">
        <f t="shared" si="3"/>
        <v>0</v>
      </c>
      <c r="G26" s="57"/>
      <c r="H26" s="61"/>
      <c r="I26" s="62"/>
    </row>
    <row r="27" spans="1:9" x14ac:dyDescent="0.25">
      <c r="A27" s="59"/>
      <c r="B27" s="60"/>
      <c r="C27" s="3"/>
      <c r="D27" s="4">
        <v>0</v>
      </c>
      <c r="E27" s="3">
        <v>0</v>
      </c>
      <c r="F27" s="56">
        <f t="shared" si="3"/>
        <v>0</v>
      </c>
      <c r="G27" s="57"/>
      <c r="H27" s="61"/>
      <c r="I27" s="62"/>
    </row>
    <row r="28" spans="1:9" x14ac:dyDescent="0.25">
      <c r="A28" s="59"/>
      <c r="B28" s="60"/>
      <c r="C28" s="3"/>
      <c r="D28" s="4">
        <v>0</v>
      </c>
      <c r="E28" s="3">
        <v>0</v>
      </c>
      <c r="F28" s="56">
        <f t="shared" si="3"/>
        <v>0</v>
      </c>
      <c r="G28" s="57"/>
      <c r="H28" s="61"/>
      <c r="I28" s="62"/>
    </row>
    <row r="29" spans="1:9" x14ac:dyDescent="0.25">
      <c r="A29" s="8"/>
      <c r="B29" s="9"/>
      <c r="C29" s="3"/>
      <c r="D29" s="4">
        <v>0</v>
      </c>
      <c r="E29" s="3">
        <v>0</v>
      </c>
      <c r="F29" s="56">
        <f t="shared" si="3"/>
        <v>0</v>
      </c>
      <c r="G29" s="57"/>
      <c r="H29" s="61"/>
      <c r="I29" s="62"/>
    </row>
    <row r="30" spans="1:9" x14ac:dyDescent="0.25">
      <c r="A30" s="8"/>
      <c r="B30" s="9"/>
      <c r="C30" s="3"/>
      <c r="D30" s="4">
        <v>0</v>
      </c>
      <c r="E30" s="3">
        <v>0</v>
      </c>
      <c r="F30" s="56">
        <f t="shared" si="3"/>
        <v>0</v>
      </c>
      <c r="G30" s="57"/>
      <c r="H30" s="61"/>
      <c r="I30" s="62"/>
    </row>
    <row r="31" spans="1:9" x14ac:dyDescent="0.25">
      <c r="A31" s="8"/>
      <c r="B31" s="9"/>
      <c r="C31" s="3"/>
      <c r="D31" s="4">
        <v>0</v>
      </c>
      <c r="E31" s="3">
        <v>0</v>
      </c>
      <c r="F31" s="56">
        <f t="shared" si="3"/>
        <v>0</v>
      </c>
      <c r="G31" s="57"/>
      <c r="H31" s="61"/>
      <c r="I31" s="62"/>
    </row>
    <row r="32" spans="1:9" x14ac:dyDescent="0.25">
      <c r="A32" s="8"/>
      <c r="B32" s="9"/>
      <c r="C32" s="3"/>
      <c r="D32" s="4">
        <v>0</v>
      </c>
      <c r="E32" s="3">
        <v>0</v>
      </c>
      <c r="F32" s="56">
        <f t="shared" si="3"/>
        <v>0</v>
      </c>
      <c r="G32" s="57"/>
      <c r="H32" s="61"/>
      <c r="I32" s="62"/>
    </row>
    <row r="33" spans="1:9" x14ac:dyDescent="0.25">
      <c r="A33" s="8"/>
      <c r="B33" s="9"/>
      <c r="C33" s="3"/>
      <c r="D33" s="4">
        <v>0</v>
      </c>
      <c r="E33" s="3">
        <v>0</v>
      </c>
      <c r="F33" s="56">
        <f t="shared" si="3"/>
        <v>0</v>
      </c>
      <c r="G33" s="57"/>
      <c r="H33" s="61"/>
      <c r="I33" s="62"/>
    </row>
    <row r="34" spans="1:9" x14ac:dyDescent="0.25">
      <c r="A34" s="8"/>
      <c r="B34" s="9"/>
      <c r="C34" s="3"/>
      <c r="D34" s="4">
        <v>0</v>
      </c>
      <c r="E34" s="3">
        <v>0</v>
      </c>
      <c r="F34" s="56">
        <f t="shared" si="3"/>
        <v>0</v>
      </c>
      <c r="G34" s="57"/>
      <c r="H34" s="61"/>
      <c r="I34" s="62"/>
    </row>
    <row r="35" spans="1:9" x14ac:dyDescent="0.25">
      <c r="A35" s="8"/>
      <c r="B35" s="9"/>
      <c r="C35" s="3"/>
      <c r="D35" s="4">
        <v>0</v>
      </c>
      <c r="E35" s="3">
        <v>0</v>
      </c>
      <c r="F35" s="56">
        <f t="shared" si="3"/>
        <v>0</v>
      </c>
      <c r="G35" s="57"/>
      <c r="H35" s="61"/>
      <c r="I35" s="62"/>
    </row>
    <row r="36" spans="1:9" x14ac:dyDescent="0.25">
      <c r="A36" s="59"/>
      <c r="B36" s="60"/>
      <c r="C36" s="3"/>
      <c r="D36" s="4">
        <v>0</v>
      </c>
      <c r="E36" s="3">
        <v>0</v>
      </c>
      <c r="F36" s="56">
        <f t="shared" si="3"/>
        <v>0</v>
      </c>
      <c r="G36" s="57"/>
      <c r="H36" s="61"/>
      <c r="I36" s="62"/>
    </row>
    <row r="37" spans="1:9" x14ac:dyDescent="0.25">
      <c r="A37" s="63" t="s">
        <v>52</v>
      </c>
      <c r="B37" s="64"/>
      <c r="C37" s="64"/>
      <c r="D37" s="64"/>
      <c r="E37" s="65"/>
      <c r="F37" s="56" t="e">
        <f>SUM(F22:G36)</f>
        <v>#VALUE!</v>
      </c>
      <c r="G37" s="57"/>
    </row>
    <row r="38" spans="1:9" ht="18.75" x14ac:dyDescent="0.25">
      <c r="A38" s="58" t="s">
        <v>19</v>
      </c>
      <c r="B38" s="58"/>
      <c r="C38" s="58"/>
      <c r="D38" s="58"/>
      <c r="E38" s="58"/>
      <c r="F38" s="58"/>
      <c r="G38" s="58"/>
    </row>
    <row r="39" spans="1:9" ht="31.9" customHeight="1" x14ac:dyDescent="0.25">
      <c r="A39" s="52" t="s">
        <v>11</v>
      </c>
      <c r="B39" s="53"/>
      <c r="C39" s="26" t="s">
        <v>12</v>
      </c>
      <c r="D39" s="7" t="s">
        <v>13</v>
      </c>
      <c r="E39" s="7" t="s">
        <v>14</v>
      </c>
      <c r="F39" s="52" t="s">
        <v>3</v>
      </c>
      <c r="G39" s="53"/>
    </row>
    <row r="40" spans="1:9" x14ac:dyDescent="0.25">
      <c r="A40" s="66" t="s">
        <v>54</v>
      </c>
      <c r="B40" s="67"/>
      <c r="C40" s="27" t="s">
        <v>53</v>
      </c>
      <c r="D40" s="2">
        <v>0</v>
      </c>
      <c r="E40" s="7">
        <f>SUM(I67:I70)</f>
        <v>2</v>
      </c>
      <c r="F40" s="68">
        <f t="shared" ref="F40:F57" si="4">D40*E40</f>
        <v>0</v>
      </c>
      <c r="G40" s="69"/>
      <c r="H40" s="61" t="s">
        <v>42</v>
      </c>
      <c r="I40" s="62"/>
    </row>
    <row r="41" spans="1:9" ht="16.149999999999999" customHeight="1" x14ac:dyDescent="0.25">
      <c r="A41" s="66" t="s">
        <v>60</v>
      </c>
      <c r="B41" s="67"/>
      <c r="C41" s="27" t="s">
        <v>53</v>
      </c>
      <c r="D41" s="2">
        <v>0</v>
      </c>
      <c r="E41" s="7">
        <f>SUM(J67:K70)</f>
        <v>1</v>
      </c>
      <c r="F41" s="68">
        <f t="shared" si="4"/>
        <v>0</v>
      </c>
      <c r="G41" s="69"/>
      <c r="H41" s="61"/>
      <c r="I41" s="62"/>
    </row>
    <row r="42" spans="1:9" x14ac:dyDescent="0.25">
      <c r="A42" s="70"/>
      <c r="B42" s="71"/>
      <c r="C42" s="1"/>
      <c r="D42" s="2">
        <v>0</v>
      </c>
      <c r="E42" s="2">
        <f>SUM(L67:M70)</f>
        <v>0</v>
      </c>
      <c r="F42" s="68">
        <f t="shared" si="4"/>
        <v>0</v>
      </c>
      <c r="G42" s="69"/>
      <c r="H42" s="61"/>
      <c r="I42" s="62"/>
    </row>
    <row r="43" spans="1:9" x14ac:dyDescent="0.25">
      <c r="A43" s="72"/>
      <c r="B43" s="73"/>
      <c r="C43" s="1"/>
      <c r="D43" s="2">
        <v>0</v>
      </c>
      <c r="E43" s="2">
        <v>0</v>
      </c>
      <c r="F43" s="68">
        <f t="shared" si="4"/>
        <v>0</v>
      </c>
      <c r="G43" s="69"/>
      <c r="H43" s="61"/>
      <c r="I43" s="62"/>
    </row>
    <row r="44" spans="1:9" x14ac:dyDescent="0.25">
      <c r="A44" s="72"/>
      <c r="B44" s="73"/>
      <c r="C44" s="1"/>
      <c r="D44" s="2">
        <v>0</v>
      </c>
      <c r="E44" s="2">
        <v>0</v>
      </c>
      <c r="F44" s="68">
        <f t="shared" si="4"/>
        <v>0</v>
      </c>
      <c r="G44" s="69"/>
      <c r="H44" s="61"/>
      <c r="I44" s="62"/>
    </row>
    <row r="45" spans="1:9" x14ac:dyDescent="0.25">
      <c r="A45" s="72"/>
      <c r="B45" s="73"/>
      <c r="C45" s="1"/>
      <c r="D45" s="2">
        <v>0</v>
      </c>
      <c r="E45" s="2">
        <v>0</v>
      </c>
      <c r="F45" s="68">
        <f t="shared" si="4"/>
        <v>0</v>
      </c>
      <c r="G45" s="69"/>
      <c r="H45" s="61"/>
      <c r="I45" s="62"/>
    </row>
    <row r="46" spans="1:9" x14ac:dyDescent="0.25">
      <c r="A46" s="72"/>
      <c r="B46" s="73"/>
      <c r="C46" s="1"/>
      <c r="D46" s="2">
        <v>0</v>
      </c>
      <c r="E46" s="2">
        <v>0</v>
      </c>
      <c r="F46" s="68">
        <f t="shared" si="4"/>
        <v>0</v>
      </c>
      <c r="G46" s="69"/>
      <c r="H46" s="61"/>
      <c r="I46" s="62"/>
    </row>
    <row r="47" spans="1:9" x14ac:dyDescent="0.25">
      <c r="A47" s="72"/>
      <c r="B47" s="73"/>
      <c r="C47" s="1"/>
      <c r="D47" s="2">
        <v>0</v>
      </c>
      <c r="E47" s="2">
        <v>0</v>
      </c>
      <c r="F47" s="68">
        <f t="shared" si="4"/>
        <v>0</v>
      </c>
      <c r="G47" s="69"/>
      <c r="H47" s="61"/>
      <c r="I47" s="62"/>
    </row>
    <row r="48" spans="1:9" x14ac:dyDescent="0.25">
      <c r="A48" s="72"/>
      <c r="B48" s="73"/>
      <c r="C48" s="1"/>
      <c r="D48" s="2">
        <v>0</v>
      </c>
      <c r="E48" s="2">
        <v>0</v>
      </c>
      <c r="F48" s="68">
        <f t="shared" si="4"/>
        <v>0</v>
      </c>
      <c r="G48" s="69"/>
      <c r="H48" s="61"/>
      <c r="I48" s="62"/>
    </row>
    <row r="49" spans="1:13" x14ac:dyDescent="0.25">
      <c r="A49" s="72"/>
      <c r="B49" s="73"/>
      <c r="C49" s="1"/>
      <c r="D49" s="2">
        <v>0</v>
      </c>
      <c r="E49" s="2">
        <v>0</v>
      </c>
      <c r="F49" s="68">
        <f t="shared" si="4"/>
        <v>0</v>
      </c>
      <c r="G49" s="69"/>
      <c r="H49" s="61"/>
      <c r="I49" s="62"/>
    </row>
    <row r="50" spans="1:13" x14ac:dyDescent="0.25">
      <c r="A50" s="72"/>
      <c r="B50" s="73"/>
      <c r="C50" s="1"/>
      <c r="D50" s="2">
        <v>0</v>
      </c>
      <c r="E50" s="2">
        <v>0</v>
      </c>
      <c r="F50" s="68">
        <f t="shared" si="4"/>
        <v>0</v>
      </c>
      <c r="G50" s="69"/>
      <c r="H50" s="61"/>
      <c r="I50" s="62"/>
    </row>
    <row r="51" spans="1:13" x14ac:dyDescent="0.25">
      <c r="A51" s="72"/>
      <c r="B51" s="73"/>
      <c r="C51" s="1"/>
      <c r="D51" s="2">
        <v>0</v>
      </c>
      <c r="E51" s="2">
        <v>0</v>
      </c>
      <c r="F51" s="68">
        <f t="shared" si="4"/>
        <v>0</v>
      </c>
      <c r="G51" s="69"/>
      <c r="H51" s="61"/>
      <c r="I51" s="62"/>
    </row>
    <row r="52" spans="1:13" x14ac:dyDescent="0.25">
      <c r="A52" s="72"/>
      <c r="B52" s="73"/>
      <c r="C52" s="1"/>
      <c r="D52" s="2">
        <v>0</v>
      </c>
      <c r="E52" s="2">
        <v>0</v>
      </c>
      <c r="F52" s="68">
        <f t="shared" si="4"/>
        <v>0</v>
      </c>
      <c r="G52" s="69"/>
      <c r="H52" s="61"/>
      <c r="I52" s="62"/>
    </row>
    <row r="53" spans="1:13" x14ac:dyDescent="0.25">
      <c r="A53" s="72"/>
      <c r="B53" s="73"/>
      <c r="C53" s="1"/>
      <c r="D53" s="2">
        <v>0</v>
      </c>
      <c r="E53" s="2">
        <v>0</v>
      </c>
      <c r="F53" s="68">
        <f t="shared" si="4"/>
        <v>0</v>
      </c>
      <c r="G53" s="69"/>
      <c r="H53" s="61"/>
      <c r="I53" s="62"/>
    </row>
    <row r="54" spans="1:13" x14ac:dyDescent="0.25">
      <c r="A54" s="72"/>
      <c r="B54" s="73"/>
      <c r="C54" s="1"/>
      <c r="D54" s="2">
        <v>0</v>
      </c>
      <c r="E54" s="2">
        <v>0</v>
      </c>
      <c r="F54" s="68">
        <f t="shared" si="4"/>
        <v>0</v>
      </c>
      <c r="G54" s="69"/>
      <c r="H54" s="61"/>
      <c r="I54" s="62"/>
    </row>
    <row r="55" spans="1:13" x14ac:dyDescent="0.25">
      <c r="A55" s="72"/>
      <c r="B55" s="73"/>
      <c r="C55" s="1"/>
      <c r="D55" s="2">
        <v>0</v>
      </c>
      <c r="E55" s="2">
        <v>0</v>
      </c>
      <c r="F55" s="68">
        <f t="shared" si="4"/>
        <v>0</v>
      </c>
      <c r="G55" s="69"/>
      <c r="H55" s="61"/>
      <c r="I55" s="62"/>
    </row>
    <row r="56" spans="1:13" x14ac:dyDescent="0.25">
      <c r="A56" s="72"/>
      <c r="B56" s="73"/>
      <c r="C56" s="1"/>
      <c r="D56" s="2">
        <v>0</v>
      </c>
      <c r="E56" s="2">
        <v>0</v>
      </c>
      <c r="F56" s="68">
        <f t="shared" si="4"/>
        <v>0</v>
      </c>
      <c r="G56" s="69"/>
      <c r="H56" s="61"/>
      <c r="I56" s="62"/>
    </row>
    <row r="57" spans="1:13" x14ac:dyDescent="0.25">
      <c r="A57" s="72"/>
      <c r="B57" s="73"/>
      <c r="C57" s="1"/>
      <c r="D57" s="2">
        <v>0</v>
      </c>
      <c r="E57" s="2">
        <v>0</v>
      </c>
      <c r="F57" s="68">
        <f t="shared" si="4"/>
        <v>0</v>
      </c>
      <c r="G57" s="69"/>
      <c r="H57" s="61"/>
      <c r="I57" s="62"/>
    </row>
    <row r="58" spans="1:13" ht="14.45" customHeight="1" x14ac:dyDescent="0.25">
      <c r="A58" s="79" t="s">
        <v>26</v>
      </c>
      <c r="B58" s="80"/>
      <c r="C58" s="80"/>
      <c r="D58" s="80"/>
      <c r="E58" s="81"/>
      <c r="F58" s="68">
        <f>SUM(F40:G57)</f>
        <v>0</v>
      </c>
      <c r="G58" s="69"/>
    </row>
    <row r="59" spans="1:13" ht="14.45" customHeight="1" x14ac:dyDescent="0.25">
      <c r="A59" s="79" t="s">
        <v>27</v>
      </c>
      <c r="B59" s="80"/>
      <c r="C59" s="80"/>
      <c r="D59" s="80"/>
      <c r="E59" s="81"/>
      <c r="F59" s="82">
        <v>0</v>
      </c>
      <c r="G59" s="83"/>
      <c r="H59" s="61" t="s">
        <v>44</v>
      </c>
      <c r="I59" s="84"/>
    </row>
    <row r="60" spans="1:13" ht="14.45" customHeight="1" x14ac:dyDescent="0.25">
      <c r="A60" s="85" t="s">
        <v>22</v>
      </c>
      <c r="B60" s="85"/>
      <c r="C60" s="85"/>
      <c r="D60" s="85"/>
      <c r="E60" s="85"/>
      <c r="F60" s="86" t="e">
        <f>SUM(C9,F19,F37,F58,F59)</f>
        <v>#VALUE!</v>
      </c>
      <c r="G60" s="86"/>
      <c r="H60" s="61"/>
      <c r="I60" s="84"/>
    </row>
    <row r="61" spans="1:13" ht="14.45" customHeight="1" x14ac:dyDescent="0.25">
      <c r="A61" s="85" t="s">
        <v>23</v>
      </c>
      <c r="B61" s="85"/>
      <c r="C61" s="85"/>
      <c r="D61" s="85"/>
      <c r="E61" s="85"/>
      <c r="F61" s="100" t="str">
        <f>IF('Структура цены (ЛЕТО)'!F61&gt;0,'Структура цены (ЛЕТО)'!F61,"Лист ЛЕТО не заполнен")</f>
        <v>Лист ЛЕТО не заполнен</v>
      </c>
      <c r="G61" s="101" t="str">
        <f>IF('Структура цены (ЛЕТО)'!G61&gt;0,'Структура цены (ЛЕТО)'!G61,"Лист ЛЕТО не заполнен")</f>
        <v>Лист ЛЕТО не заполнен</v>
      </c>
      <c r="H61" s="61"/>
      <c r="I61" s="84"/>
    </row>
    <row r="62" spans="1:13" ht="14.45" customHeight="1" x14ac:dyDescent="0.25">
      <c r="A62" s="85" t="s">
        <v>21</v>
      </c>
      <c r="B62" s="85"/>
      <c r="C62" s="85"/>
      <c r="D62" s="85"/>
      <c r="E62" s="85"/>
      <c r="F62" s="100" t="str">
        <f>IF('Структура цены (ЛЕТО)'!F62&gt;0,'Структура цены (ЛЕТО)'!F62,"Лист ЛЕТО не заполнен")</f>
        <v>Лист ЛЕТО не заполнен</v>
      </c>
      <c r="G62" s="101" t="str">
        <f>IF('Структура цены (ЛЕТО)'!G62&gt;0,'Структура цены (ЛЕТО)'!G62,"Лист ЛЕТО не заполнен")</f>
        <v>Лист ЛЕТО не заполнен</v>
      </c>
      <c r="H62" s="61"/>
      <c r="I62" s="84"/>
    </row>
    <row r="63" spans="1:13" ht="14.45" customHeight="1" x14ac:dyDescent="0.25">
      <c r="A63" s="76" t="s">
        <v>24</v>
      </c>
      <c r="B63" s="76"/>
      <c r="C63" s="76"/>
      <c r="D63" s="76"/>
      <c r="E63" s="76"/>
      <c r="F63" s="77" t="e">
        <f>F60+(F60*F61)+((F60*F61)*F62)</f>
        <v>#VALUE!</v>
      </c>
      <c r="G63" s="78"/>
      <c r="H63" s="61"/>
      <c r="I63" s="84"/>
    </row>
    <row r="64" spans="1:13" x14ac:dyDescent="0.25">
      <c r="A64" s="91" t="s">
        <v>34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</row>
    <row r="65" spans="1:13" ht="13.9" customHeight="1" x14ac:dyDescent="0.25">
      <c r="A65" s="93" t="s">
        <v>28</v>
      </c>
      <c r="B65" s="94" t="s">
        <v>32</v>
      </c>
      <c r="C65" s="95" t="s">
        <v>35</v>
      </c>
      <c r="D65" s="95"/>
      <c r="E65" s="95"/>
      <c r="F65" s="95"/>
      <c r="G65" s="95"/>
      <c r="H65" s="95"/>
      <c r="I65" s="96" t="s">
        <v>56</v>
      </c>
      <c r="J65" s="97"/>
      <c r="K65" s="97"/>
      <c r="L65" s="97"/>
      <c r="M65" s="98"/>
    </row>
    <row r="66" spans="1:13" ht="28.5" x14ac:dyDescent="0.25">
      <c r="A66" s="93"/>
      <c r="B66" s="94"/>
      <c r="C66" s="29" t="s">
        <v>36</v>
      </c>
      <c r="D66" s="29" t="s">
        <v>37</v>
      </c>
      <c r="E66" s="28" t="s">
        <v>38</v>
      </c>
      <c r="F66" s="28" t="s">
        <v>33</v>
      </c>
      <c r="G66" s="28" t="s">
        <v>51</v>
      </c>
      <c r="H66" s="29" t="s">
        <v>50</v>
      </c>
      <c r="I66" s="28" t="s">
        <v>57</v>
      </c>
      <c r="J66" s="99" t="s">
        <v>58</v>
      </c>
      <c r="K66" s="99"/>
      <c r="L66" s="95" t="s">
        <v>59</v>
      </c>
      <c r="M66" s="95"/>
    </row>
    <row r="67" spans="1:13" x14ac:dyDescent="0.25">
      <c r="A67" s="30" t="s">
        <v>46</v>
      </c>
      <c r="B67" s="31">
        <v>3449.9</v>
      </c>
      <c r="C67" s="32">
        <v>4</v>
      </c>
      <c r="D67" s="32">
        <v>3</v>
      </c>
      <c r="E67" s="32">
        <v>0.25</v>
      </c>
      <c r="F67" s="32">
        <v>1</v>
      </c>
      <c r="G67" s="32"/>
      <c r="H67" s="33"/>
      <c r="I67" s="33"/>
      <c r="J67" s="89"/>
      <c r="K67" s="90"/>
      <c r="L67" s="89"/>
      <c r="M67" s="90"/>
    </row>
    <row r="68" spans="1:13" ht="25.5" x14ac:dyDescent="0.25">
      <c r="A68" s="30" t="s">
        <v>47</v>
      </c>
      <c r="B68" s="31">
        <v>6084</v>
      </c>
      <c r="C68" s="32">
        <v>1</v>
      </c>
      <c r="D68" s="32">
        <v>1</v>
      </c>
      <c r="E68" s="32">
        <v>0.25</v>
      </c>
      <c r="F68" s="32"/>
      <c r="G68" s="32"/>
      <c r="H68" s="33"/>
      <c r="I68" s="33"/>
      <c r="J68" s="89"/>
      <c r="K68" s="90"/>
      <c r="L68" s="89"/>
      <c r="M68" s="90"/>
    </row>
    <row r="69" spans="1:13" x14ac:dyDescent="0.25">
      <c r="A69" s="30" t="s">
        <v>48</v>
      </c>
      <c r="B69" s="31">
        <v>12330</v>
      </c>
      <c r="C69" s="32"/>
      <c r="D69" s="32"/>
      <c r="E69" s="32">
        <v>0.25</v>
      </c>
      <c r="F69" s="32"/>
      <c r="G69" s="102">
        <v>1</v>
      </c>
      <c r="H69" s="102">
        <v>1</v>
      </c>
      <c r="I69" s="102">
        <v>1</v>
      </c>
      <c r="J69" s="103">
        <v>1</v>
      </c>
      <c r="K69" s="104"/>
      <c r="L69" s="103"/>
      <c r="M69" s="104"/>
    </row>
    <row r="70" spans="1:13" ht="25.5" x14ac:dyDescent="0.25">
      <c r="A70" s="30" t="s">
        <v>49</v>
      </c>
      <c r="B70" s="31">
        <v>9546.2999999999993</v>
      </c>
      <c r="C70" s="32"/>
      <c r="D70" s="32"/>
      <c r="E70" s="32">
        <v>0.25</v>
      </c>
      <c r="F70" s="32"/>
      <c r="G70" s="32"/>
      <c r="H70" s="32">
        <v>1</v>
      </c>
      <c r="I70" s="32">
        <v>1</v>
      </c>
      <c r="J70" s="87"/>
      <c r="K70" s="88"/>
      <c r="L70" s="87"/>
      <c r="M70" s="88"/>
    </row>
  </sheetData>
  <sheetProtection selectLockedCells="1"/>
  <mergeCells count="115">
    <mergeCell ref="H13:I18"/>
    <mergeCell ref="F14:G14"/>
    <mergeCell ref="F15:G15"/>
    <mergeCell ref="F16:G16"/>
    <mergeCell ref="F17:G17"/>
    <mergeCell ref="F18:G18"/>
    <mergeCell ref="A1:G1"/>
    <mergeCell ref="A2:G2"/>
    <mergeCell ref="A3:A4"/>
    <mergeCell ref="B3:B4"/>
    <mergeCell ref="C3:G3"/>
    <mergeCell ref="H5:I8"/>
    <mergeCell ref="A19:E19"/>
    <mergeCell ref="F19:G19"/>
    <mergeCell ref="A20:G20"/>
    <mergeCell ref="A21:B21"/>
    <mergeCell ref="F21:G21"/>
    <mergeCell ref="A22:B22"/>
    <mergeCell ref="F22:G22"/>
    <mergeCell ref="A10:G10"/>
    <mergeCell ref="A11:G11"/>
    <mergeCell ref="F12:G12"/>
    <mergeCell ref="F13:G13"/>
    <mergeCell ref="F27:G27"/>
    <mergeCell ref="A28:B28"/>
    <mergeCell ref="F28:G28"/>
    <mergeCell ref="F29:G29"/>
    <mergeCell ref="F30:G30"/>
    <mergeCell ref="F31:G31"/>
    <mergeCell ref="H22:I36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A37:E37"/>
    <mergeCell ref="F37:G37"/>
    <mergeCell ref="A38:G38"/>
    <mergeCell ref="A39:B39"/>
    <mergeCell ref="F39:G39"/>
    <mergeCell ref="A40:B40"/>
    <mergeCell ref="F40:G40"/>
    <mergeCell ref="F32:G32"/>
    <mergeCell ref="F33:G33"/>
    <mergeCell ref="F34:G34"/>
    <mergeCell ref="F35:G35"/>
    <mergeCell ref="A36:B36"/>
    <mergeCell ref="F36:G36"/>
    <mergeCell ref="H40:I57"/>
    <mergeCell ref="A41:B41"/>
    <mergeCell ref="F41:G41"/>
    <mergeCell ref="A42:B42"/>
    <mergeCell ref="F42:G42"/>
    <mergeCell ref="A43:B43"/>
    <mergeCell ref="F43:G43"/>
    <mergeCell ref="A44:B44"/>
    <mergeCell ref="F44:G44"/>
    <mergeCell ref="A45:B45"/>
    <mergeCell ref="A49:B49"/>
    <mergeCell ref="F49:G49"/>
    <mergeCell ref="A50:B50"/>
    <mergeCell ref="F50:G50"/>
    <mergeCell ref="A51:B51"/>
    <mergeCell ref="F51:G51"/>
    <mergeCell ref="F45:G45"/>
    <mergeCell ref="A46:B46"/>
    <mergeCell ref="F46:G46"/>
    <mergeCell ref="A47:B47"/>
    <mergeCell ref="F47:G47"/>
    <mergeCell ref="A48:B48"/>
    <mergeCell ref="F48:G48"/>
    <mergeCell ref="A55:B55"/>
    <mergeCell ref="F55:G55"/>
    <mergeCell ref="A56:B56"/>
    <mergeCell ref="F56:G56"/>
    <mergeCell ref="A57:B57"/>
    <mergeCell ref="F57:G57"/>
    <mergeCell ref="A52:B52"/>
    <mergeCell ref="F52:G52"/>
    <mergeCell ref="A53:B53"/>
    <mergeCell ref="F53:G53"/>
    <mergeCell ref="A54:B54"/>
    <mergeCell ref="F54:G54"/>
    <mergeCell ref="A58:E58"/>
    <mergeCell ref="F58:G58"/>
    <mergeCell ref="A59:E59"/>
    <mergeCell ref="F59:G59"/>
    <mergeCell ref="H59:I63"/>
    <mergeCell ref="A60:E60"/>
    <mergeCell ref="F60:G60"/>
    <mergeCell ref="A61:E61"/>
    <mergeCell ref="F61:G61"/>
    <mergeCell ref="A62:E62"/>
    <mergeCell ref="A63:E63"/>
    <mergeCell ref="F63:G63"/>
    <mergeCell ref="F62:G62"/>
    <mergeCell ref="A64:M64"/>
    <mergeCell ref="A65:A66"/>
    <mergeCell ref="B65:B66"/>
    <mergeCell ref="C65:H65"/>
    <mergeCell ref="I65:M65"/>
    <mergeCell ref="J66:K66"/>
    <mergeCell ref="L66:M66"/>
    <mergeCell ref="J70:K70"/>
    <mergeCell ref="L70:M70"/>
    <mergeCell ref="J67:K67"/>
    <mergeCell ref="L67:M67"/>
    <mergeCell ref="J68:K68"/>
    <mergeCell ref="L68:M68"/>
    <mergeCell ref="J69:K69"/>
    <mergeCell ref="L69:M69"/>
  </mergeCells>
  <dataValidations disablePrompts="1" count="1">
    <dataValidation type="custom" allowBlank="1" showInputMessage="1" showErrorMessage="1" sqref="D9" xr:uid="{2F5B82C6-4E22-4455-9F1C-33C588983121}">
      <formula1>D9=F19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816D-2174-4EC5-B7AA-BEB6DD9061F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Структура цены (ЛЕТО)</vt:lpstr>
      <vt:lpstr>Структура цены (ЗИМА)</vt:lpstr>
      <vt:lpstr>Лист2</vt:lpstr>
      <vt:lpstr>'Структура цены (ЗИМА)'!Область_печати</vt:lpstr>
      <vt:lpstr>'Структура цены (ЛЕТО)'!Область_печати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Аниканов Владимир Владимирович</dc:creator>
  <cp:lastModifiedBy>Администратор</cp:lastModifiedBy>
  <cp:lastPrinted>2023-11-14T15:43:27Z</cp:lastPrinted>
  <dcterms:created xsi:type="dcterms:W3CDTF">2017-06-07T06:07:56Z</dcterms:created>
  <dcterms:modified xsi:type="dcterms:W3CDTF">2024-03-20T11:10:31Z</dcterms:modified>
</cp:coreProperties>
</file>