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4. НОВОСИБИРСК\ПЛ 18\2. отделочные работы\"/>
    </mc:Choice>
  </mc:AlternateContent>
  <bookViews>
    <workbookView xWindow="2340" yWindow="2340" windowWidth="21600" windowHeight="11295"/>
  </bookViews>
  <sheets>
    <sheet name="ВОиСР  (2)" sheetId="11" r:id="rId1"/>
  </sheets>
  <definedNames>
    <definedName name="_xlnm._FilterDatabase" localSheetId="0" hidden="1">'ВОиСР  (2)'!$B$10:$K$511</definedName>
    <definedName name="_xlnm.Print_Titles" localSheetId="0">'ВОиСР  (2)'!$10:$11</definedName>
    <definedName name="_xlnm.Print_Area" localSheetId="0">'ВОиСР  (2)'!$A$1:$K$519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6" i="11" l="1"/>
  <c r="J496" i="11" s="1"/>
  <c r="I495" i="11"/>
  <c r="J495" i="11" s="1"/>
  <c r="I494" i="11"/>
  <c r="J494" i="11" s="1"/>
  <c r="I493" i="11"/>
  <c r="G493" i="11"/>
  <c r="J493" i="11" l="1"/>
  <c r="I491" i="11" l="1"/>
  <c r="I490" i="11"/>
  <c r="I489" i="11"/>
  <c r="I488" i="11"/>
  <c r="I487" i="11"/>
  <c r="I486" i="11"/>
  <c r="I485" i="11"/>
  <c r="I484" i="11"/>
  <c r="I483" i="11"/>
  <c r="I482" i="11"/>
  <c r="I479" i="11"/>
  <c r="I477" i="11"/>
  <c r="I476" i="11"/>
  <c r="I473" i="11"/>
  <c r="I472" i="11"/>
  <c r="I471" i="11"/>
  <c r="I469" i="11"/>
  <c r="I468" i="11"/>
  <c r="I467" i="11"/>
  <c r="I466" i="11"/>
  <c r="I465" i="11"/>
  <c r="I464" i="11"/>
  <c r="I463" i="11"/>
  <c r="I461" i="11"/>
  <c r="I460" i="11"/>
  <c r="I459" i="11"/>
  <c r="I458" i="11"/>
  <c r="I457" i="11"/>
  <c r="I454" i="11"/>
  <c r="I453" i="11"/>
  <c r="I452" i="11"/>
  <c r="I451" i="11"/>
  <c r="I449" i="11"/>
  <c r="I447" i="11"/>
  <c r="I446" i="11"/>
  <c r="I445" i="11"/>
  <c r="I443" i="11"/>
  <c r="I442" i="11"/>
  <c r="I441" i="11"/>
  <c r="I438" i="11"/>
  <c r="I437" i="11"/>
  <c r="I436" i="11"/>
  <c r="I435" i="11"/>
  <c r="I433" i="11"/>
  <c r="I432" i="11"/>
  <c r="I431" i="11"/>
  <c r="I430" i="11"/>
  <c r="I429" i="11"/>
  <c r="I428" i="11"/>
  <c r="I427" i="11"/>
  <c r="I426" i="11"/>
  <c r="I425" i="11"/>
  <c r="I424" i="11"/>
  <c r="I423" i="11"/>
  <c r="I422" i="11"/>
  <c r="I421" i="11"/>
  <c r="I419" i="11"/>
  <c r="I417" i="11"/>
  <c r="I416" i="11"/>
  <c r="I415" i="11"/>
  <c r="I413" i="11"/>
  <c r="I412" i="11"/>
  <c r="I411" i="11"/>
  <c r="I408" i="11"/>
  <c r="I406" i="11"/>
  <c r="I405" i="11"/>
  <c r="I404" i="11"/>
  <c r="I403" i="11"/>
  <c r="I402" i="11"/>
  <c r="I401" i="11"/>
  <c r="I400" i="11"/>
  <c r="I399" i="11"/>
  <c r="I398" i="11"/>
  <c r="I397" i="11"/>
  <c r="I396" i="11"/>
  <c r="I395" i="11"/>
  <c r="I394" i="11"/>
  <c r="I392" i="11"/>
  <c r="I391" i="11"/>
  <c r="I390" i="11"/>
  <c r="I389" i="11"/>
  <c r="I388" i="11"/>
  <c r="I387" i="11"/>
  <c r="I386" i="11"/>
  <c r="I385" i="11"/>
  <c r="I382" i="11"/>
  <c r="I381" i="11"/>
  <c r="I379" i="11"/>
  <c r="I378" i="11"/>
  <c r="I377" i="11"/>
  <c r="I376" i="11"/>
  <c r="I375" i="11"/>
  <c r="I374" i="11"/>
  <c r="I373" i="11"/>
  <c r="I371" i="11"/>
  <c r="I369" i="11"/>
  <c r="I368" i="11"/>
  <c r="I367" i="11"/>
  <c r="I365" i="11"/>
  <c r="I364" i="11"/>
  <c r="I363" i="11"/>
  <c r="I360" i="11"/>
  <c r="I359" i="11"/>
  <c r="I358" i="11"/>
  <c r="I357" i="11"/>
  <c r="I356" i="11"/>
  <c r="I355" i="11"/>
  <c r="I354" i="11"/>
  <c r="I353" i="11"/>
  <c r="I352" i="11"/>
  <c r="I351" i="11"/>
  <c r="I350" i="11"/>
  <c r="I348" i="11"/>
  <c r="I347" i="11"/>
  <c r="I346" i="11"/>
  <c r="I345" i="11"/>
  <c r="I344" i="11"/>
  <c r="I343" i="11"/>
  <c r="I340" i="11"/>
  <c r="I339" i="11"/>
  <c r="I338" i="11"/>
  <c r="I337" i="11"/>
  <c r="I336" i="11"/>
  <c r="I335" i="11"/>
  <c r="I334" i="11"/>
  <c r="I333" i="11"/>
  <c r="I332" i="11"/>
  <c r="I330" i="11"/>
  <c r="I329" i="11"/>
  <c r="I327" i="11"/>
  <c r="I326" i="11"/>
  <c r="I325" i="11"/>
  <c r="I324" i="11"/>
  <c r="I321" i="11"/>
  <c r="I320" i="11"/>
  <c r="I319" i="11"/>
  <c r="I318" i="11"/>
  <c r="I317" i="11"/>
  <c r="I316" i="11"/>
  <c r="I314" i="11"/>
  <c r="I313" i="11"/>
  <c r="I312" i="11"/>
  <c r="I311" i="11"/>
  <c r="I310" i="11"/>
  <c r="I309" i="11"/>
  <c r="I308" i="11"/>
  <c r="I307" i="11"/>
  <c r="I304" i="11"/>
  <c r="I303" i="11"/>
  <c r="I301" i="11"/>
  <c r="I300" i="11"/>
  <c r="I299" i="11"/>
  <c r="I298" i="11"/>
  <c r="I297" i="11"/>
  <c r="I296" i="11"/>
  <c r="I295" i="11"/>
  <c r="I294" i="11"/>
  <c r="I293" i="11"/>
  <c r="I292" i="11"/>
  <c r="I291" i="11"/>
  <c r="I290" i="11"/>
  <c r="I288" i="11"/>
  <c r="I286" i="11"/>
  <c r="I285" i="11"/>
  <c r="I284" i="11"/>
  <c r="I282" i="11"/>
  <c r="I281" i="11"/>
  <c r="I280" i="11"/>
  <c r="I277" i="11"/>
  <c r="I276" i="11"/>
  <c r="I275" i="11"/>
  <c r="I274" i="11"/>
  <c r="I273" i="11"/>
  <c r="I272" i="11"/>
  <c r="I271" i="11"/>
  <c r="I270" i="11"/>
  <c r="I269" i="11"/>
  <c r="I268" i="11"/>
  <c r="I266" i="11"/>
  <c r="I265" i="11"/>
  <c r="I264" i="11"/>
  <c r="I263" i="11"/>
  <c r="I262" i="11"/>
  <c r="I261" i="11"/>
  <c r="I258" i="11"/>
  <c r="I257" i="11"/>
  <c r="I255" i="11"/>
  <c r="I254" i="11"/>
  <c r="I253" i="11"/>
  <c r="I252" i="11"/>
  <c r="I251" i="11"/>
  <c r="I250" i="11"/>
  <c r="I249" i="11"/>
  <c r="I247" i="11"/>
  <c r="I246" i="11"/>
  <c r="I245" i="11"/>
  <c r="I244" i="11"/>
  <c r="I243" i="11"/>
  <c r="I242" i="11"/>
  <c r="I239" i="11"/>
  <c r="I238" i="11"/>
  <c r="I236" i="11"/>
  <c r="I235" i="11"/>
  <c r="I234" i="11"/>
  <c r="I233" i="11"/>
  <c r="I232" i="11"/>
  <c r="I231" i="11"/>
  <c r="I229" i="11"/>
  <c r="I228" i="11"/>
  <c r="I225" i="11"/>
  <c r="I224" i="11"/>
  <c r="I222" i="11"/>
  <c r="I220" i="11"/>
  <c r="I219" i="11"/>
  <c r="I218" i="11"/>
  <c r="I217" i="11"/>
  <c r="I216" i="11"/>
  <c r="I214" i="11"/>
  <c r="I212" i="11"/>
  <c r="I211" i="11"/>
  <c r="I210" i="11"/>
  <c r="I209" i="11"/>
  <c r="I208" i="11"/>
  <c r="I206" i="11"/>
  <c r="I204" i="11"/>
  <c r="I203" i="11"/>
  <c r="I202" i="11"/>
  <c r="I201" i="11"/>
  <c r="I199" i="11"/>
  <c r="I198" i="11"/>
  <c r="I196" i="11"/>
  <c r="I194" i="11"/>
  <c r="I192" i="11"/>
  <c r="I191" i="11"/>
  <c r="I190" i="11"/>
  <c r="I189" i="11"/>
  <c r="I186" i="11"/>
  <c r="I185" i="11"/>
  <c r="I184" i="11"/>
  <c r="I183" i="11"/>
  <c r="I182" i="11"/>
  <c r="I181" i="11"/>
  <c r="I180" i="11"/>
  <c r="I179" i="11"/>
  <c r="I177" i="11"/>
  <c r="I176" i="11"/>
  <c r="I175" i="11"/>
  <c r="I174" i="11"/>
  <c r="I172" i="11"/>
  <c r="I171" i="11"/>
  <c r="I169" i="11"/>
  <c r="I168" i="11"/>
  <c r="I167" i="11"/>
  <c r="I166" i="11"/>
  <c r="I165" i="11"/>
  <c r="I163" i="11"/>
  <c r="I161" i="11"/>
  <c r="I160" i="11"/>
  <c r="I159" i="11"/>
  <c r="I158" i="11"/>
  <c r="I156" i="11"/>
  <c r="I155" i="11"/>
  <c r="I153" i="11"/>
  <c r="I151" i="11"/>
  <c r="I149" i="11"/>
  <c r="I148" i="11"/>
  <c r="I147" i="11"/>
  <c r="I146" i="11"/>
  <c r="I143" i="11"/>
  <c r="I142" i="11"/>
  <c r="I141" i="11"/>
  <c r="I140" i="11"/>
  <c r="I139" i="11"/>
  <c r="I138" i="11"/>
  <c r="I137" i="11"/>
  <c r="I135" i="11"/>
  <c r="I133" i="11"/>
  <c r="I132" i="11"/>
  <c r="I131" i="11"/>
  <c r="I130" i="11"/>
  <c r="I129" i="11"/>
  <c r="I127" i="11"/>
  <c r="I125" i="11"/>
  <c r="I124" i="11"/>
  <c r="I123" i="11"/>
  <c r="I122" i="11"/>
  <c r="I121" i="11"/>
  <c r="I119" i="11"/>
  <c r="I117" i="11"/>
  <c r="I116" i="11"/>
  <c r="I115" i="11"/>
  <c r="I114" i="11"/>
  <c r="I112" i="11"/>
  <c r="I111" i="11"/>
  <c r="I109" i="11"/>
  <c r="I107" i="11"/>
  <c r="I105" i="11"/>
  <c r="I104" i="11"/>
  <c r="I103" i="11"/>
  <c r="I102" i="11"/>
  <c r="I99" i="11"/>
  <c r="I98" i="11"/>
  <c r="I97" i="11"/>
  <c r="I95" i="11"/>
  <c r="I93" i="11"/>
  <c r="I92" i="11"/>
  <c r="I91" i="11"/>
  <c r="I90" i="11"/>
  <c r="I88" i="11"/>
  <c r="I87" i="11"/>
  <c r="I85" i="11"/>
  <c r="I84" i="11"/>
  <c r="I83" i="11"/>
  <c r="I82" i="11"/>
  <c r="I81" i="11"/>
  <c r="I79" i="11"/>
  <c r="I77" i="11"/>
  <c r="I76" i="11"/>
  <c r="I75" i="11"/>
  <c r="I74" i="11"/>
  <c r="I72" i="11"/>
  <c r="I71" i="11"/>
  <c r="I69" i="11"/>
  <c r="I67" i="11"/>
  <c r="I65" i="11"/>
  <c r="I64" i="11"/>
  <c r="I63" i="11"/>
  <c r="I62" i="11"/>
  <c r="I59" i="11"/>
  <c r="I58" i="11"/>
  <c r="I56" i="11"/>
  <c r="I54" i="11"/>
  <c r="I53" i="11"/>
  <c r="I52" i="11"/>
  <c r="I51" i="11"/>
  <c r="I50" i="11"/>
  <c r="I49" i="11"/>
  <c r="I47" i="11"/>
  <c r="I45" i="11"/>
  <c r="I44" i="11"/>
  <c r="I42" i="11"/>
  <c r="I41" i="11"/>
  <c r="I39" i="11"/>
  <c r="I38" i="11"/>
  <c r="I36" i="11"/>
  <c r="I34" i="11"/>
  <c r="I33" i="11"/>
  <c r="I32" i="11"/>
  <c r="I31" i="11"/>
  <c r="I29" i="11"/>
  <c r="I28" i="11"/>
  <c r="I26" i="11"/>
  <c r="I24" i="11"/>
  <c r="I22" i="11"/>
  <c r="I21" i="11"/>
  <c r="I20" i="11"/>
  <c r="I19" i="11"/>
  <c r="I16" i="11"/>
  <c r="I15" i="11"/>
  <c r="G491" i="11"/>
  <c r="J491" i="11" s="1"/>
  <c r="G490" i="11"/>
  <c r="G489" i="11"/>
  <c r="G488" i="11"/>
  <c r="G487" i="11"/>
  <c r="J487" i="11" s="1"/>
  <c r="G486" i="11"/>
  <c r="G485" i="11"/>
  <c r="G484" i="11"/>
  <c r="G483" i="11"/>
  <c r="J483" i="11" s="1"/>
  <c r="G482" i="11"/>
  <c r="G479" i="11"/>
  <c r="G477" i="11"/>
  <c r="G476" i="11"/>
  <c r="J476" i="11" s="1"/>
  <c r="G473" i="11"/>
  <c r="G472" i="11"/>
  <c r="G471" i="11"/>
  <c r="G469" i="11"/>
  <c r="G468" i="11"/>
  <c r="G467" i="11"/>
  <c r="G466" i="11"/>
  <c r="G465" i="11"/>
  <c r="G464" i="11"/>
  <c r="G463" i="11"/>
  <c r="G461" i="11"/>
  <c r="G460" i="11"/>
  <c r="G459" i="11"/>
  <c r="G458" i="11"/>
  <c r="G457" i="11"/>
  <c r="G454" i="11"/>
  <c r="G453" i="11"/>
  <c r="G452" i="11"/>
  <c r="G451" i="11"/>
  <c r="G449" i="11"/>
  <c r="G447" i="11"/>
  <c r="G446" i="11"/>
  <c r="G445" i="11"/>
  <c r="G443" i="11"/>
  <c r="G442" i="11"/>
  <c r="G441" i="11"/>
  <c r="G438" i="11"/>
  <c r="G437" i="11"/>
  <c r="G436" i="11"/>
  <c r="G435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19" i="11"/>
  <c r="G417" i="11"/>
  <c r="G416" i="11"/>
  <c r="G415" i="11"/>
  <c r="G413" i="11"/>
  <c r="G412" i="11"/>
  <c r="G411" i="11"/>
  <c r="G408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2" i="11"/>
  <c r="G391" i="11"/>
  <c r="G390" i="11"/>
  <c r="G389" i="11"/>
  <c r="G388" i="11"/>
  <c r="G387" i="11"/>
  <c r="G386" i="11"/>
  <c r="G385" i="11"/>
  <c r="G382" i="11"/>
  <c r="G381" i="11"/>
  <c r="G379" i="11"/>
  <c r="G378" i="11"/>
  <c r="G377" i="11"/>
  <c r="G376" i="11"/>
  <c r="G375" i="11"/>
  <c r="G374" i="11"/>
  <c r="G373" i="11"/>
  <c r="G371" i="11"/>
  <c r="G369" i="11"/>
  <c r="G368" i="11"/>
  <c r="G367" i="11"/>
  <c r="G365" i="11"/>
  <c r="G364" i="11"/>
  <c r="G363" i="11"/>
  <c r="G360" i="11"/>
  <c r="G359" i="11"/>
  <c r="G358" i="11"/>
  <c r="G357" i="11"/>
  <c r="G356" i="11"/>
  <c r="G355" i="11"/>
  <c r="G354" i="11"/>
  <c r="G353" i="11"/>
  <c r="G352" i="11"/>
  <c r="G351" i="11"/>
  <c r="G350" i="11"/>
  <c r="G348" i="11"/>
  <c r="G347" i="11"/>
  <c r="G346" i="11"/>
  <c r="G345" i="11"/>
  <c r="G344" i="11"/>
  <c r="G343" i="11"/>
  <c r="G340" i="11"/>
  <c r="G339" i="11"/>
  <c r="G338" i="11"/>
  <c r="G337" i="11"/>
  <c r="G336" i="11"/>
  <c r="G335" i="11"/>
  <c r="G334" i="11"/>
  <c r="G333" i="11"/>
  <c r="G332" i="11"/>
  <c r="G330" i="11"/>
  <c r="G329" i="11"/>
  <c r="G327" i="11"/>
  <c r="G326" i="11"/>
  <c r="G325" i="11"/>
  <c r="G324" i="11"/>
  <c r="G321" i="11"/>
  <c r="G320" i="11"/>
  <c r="G319" i="11"/>
  <c r="G318" i="11"/>
  <c r="G317" i="11"/>
  <c r="G316" i="11"/>
  <c r="G314" i="11"/>
  <c r="G313" i="11"/>
  <c r="G312" i="11"/>
  <c r="G311" i="11"/>
  <c r="G310" i="11"/>
  <c r="G309" i="11"/>
  <c r="G308" i="11"/>
  <c r="G307" i="11"/>
  <c r="G304" i="11"/>
  <c r="G303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8" i="11"/>
  <c r="G286" i="11"/>
  <c r="G285" i="11"/>
  <c r="G284" i="11"/>
  <c r="G282" i="11"/>
  <c r="G281" i="11"/>
  <c r="G280" i="11"/>
  <c r="G277" i="11"/>
  <c r="G276" i="11"/>
  <c r="G275" i="11"/>
  <c r="G274" i="11"/>
  <c r="G273" i="11"/>
  <c r="G272" i="11"/>
  <c r="G271" i="11"/>
  <c r="G270" i="11"/>
  <c r="G269" i="11"/>
  <c r="G268" i="11"/>
  <c r="G266" i="11"/>
  <c r="G265" i="11"/>
  <c r="G264" i="11"/>
  <c r="G263" i="11"/>
  <c r="G262" i="11"/>
  <c r="G261" i="11"/>
  <c r="G258" i="11"/>
  <c r="G257" i="11"/>
  <c r="G255" i="11"/>
  <c r="G254" i="11"/>
  <c r="G253" i="11"/>
  <c r="G252" i="11"/>
  <c r="G251" i="11"/>
  <c r="G250" i="11"/>
  <c r="G249" i="11"/>
  <c r="G247" i="11"/>
  <c r="G246" i="11"/>
  <c r="G245" i="11"/>
  <c r="G244" i="11"/>
  <c r="G243" i="11"/>
  <c r="G242" i="11"/>
  <c r="G239" i="11"/>
  <c r="G238" i="11"/>
  <c r="G236" i="11"/>
  <c r="G235" i="11"/>
  <c r="G234" i="11"/>
  <c r="G233" i="11"/>
  <c r="G232" i="11"/>
  <c r="G231" i="11"/>
  <c r="G229" i="11"/>
  <c r="G228" i="11"/>
  <c r="G225" i="11"/>
  <c r="G224" i="11"/>
  <c r="G222" i="11"/>
  <c r="G220" i="11"/>
  <c r="G219" i="11"/>
  <c r="G218" i="11"/>
  <c r="G217" i="11"/>
  <c r="G216" i="11"/>
  <c r="G214" i="11"/>
  <c r="G212" i="11"/>
  <c r="G211" i="11"/>
  <c r="G210" i="11"/>
  <c r="G209" i="11"/>
  <c r="G208" i="11"/>
  <c r="G206" i="11"/>
  <c r="G204" i="11"/>
  <c r="G203" i="11"/>
  <c r="G202" i="11"/>
  <c r="G201" i="11"/>
  <c r="G199" i="11"/>
  <c r="G198" i="11"/>
  <c r="G196" i="11"/>
  <c r="G194" i="11"/>
  <c r="G192" i="11"/>
  <c r="G191" i="11"/>
  <c r="G190" i="11"/>
  <c r="G189" i="11"/>
  <c r="G186" i="11"/>
  <c r="G185" i="11"/>
  <c r="G184" i="11"/>
  <c r="G183" i="11"/>
  <c r="G182" i="11"/>
  <c r="G181" i="11"/>
  <c r="G180" i="11"/>
  <c r="G179" i="11"/>
  <c r="G177" i="11"/>
  <c r="G176" i="11"/>
  <c r="G175" i="11"/>
  <c r="G174" i="11"/>
  <c r="G172" i="11"/>
  <c r="G171" i="11"/>
  <c r="G169" i="11"/>
  <c r="G168" i="11"/>
  <c r="G167" i="11"/>
  <c r="G166" i="11"/>
  <c r="G165" i="11"/>
  <c r="G163" i="11"/>
  <c r="G161" i="11"/>
  <c r="G160" i="11"/>
  <c r="G159" i="11"/>
  <c r="G158" i="11"/>
  <c r="G156" i="11"/>
  <c r="G155" i="11"/>
  <c r="G153" i="11"/>
  <c r="G151" i="11"/>
  <c r="G149" i="11"/>
  <c r="G148" i="11"/>
  <c r="G147" i="11"/>
  <c r="G146" i="11"/>
  <c r="G143" i="11"/>
  <c r="G142" i="11"/>
  <c r="G141" i="11"/>
  <c r="G140" i="11"/>
  <c r="G139" i="11"/>
  <c r="G138" i="11"/>
  <c r="G137" i="11"/>
  <c r="G135" i="11"/>
  <c r="G133" i="11"/>
  <c r="G132" i="11"/>
  <c r="G131" i="11"/>
  <c r="G130" i="11"/>
  <c r="G129" i="11"/>
  <c r="G127" i="11"/>
  <c r="G125" i="11"/>
  <c r="G124" i="11"/>
  <c r="G123" i="11"/>
  <c r="G122" i="11"/>
  <c r="G121" i="11"/>
  <c r="G119" i="11"/>
  <c r="G117" i="11"/>
  <c r="G116" i="11"/>
  <c r="G115" i="11"/>
  <c r="G114" i="11"/>
  <c r="G112" i="11"/>
  <c r="G111" i="11"/>
  <c r="G109" i="11"/>
  <c r="G107" i="11"/>
  <c r="G105" i="11"/>
  <c r="G104" i="11"/>
  <c r="G103" i="11"/>
  <c r="G102" i="11"/>
  <c r="G99" i="11"/>
  <c r="G98" i="11"/>
  <c r="G97" i="11"/>
  <c r="G95" i="11"/>
  <c r="G93" i="11"/>
  <c r="G92" i="11"/>
  <c r="G91" i="11"/>
  <c r="G90" i="11"/>
  <c r="G88" i="11"/>
  <c r="G87" i="11"/>
  <c r="G85" i="11"/>
  <c r="G84" i="11"/>
  <c r="G83" i="11"/>
  <c r="G82" i="11"/>
  <c r="G81" i="11"/>
  <c r="G79" i="11"/>
  <c r="G77" i="11"/>
  <c r="G76" i="11"/>
  <c r="G75" i="11"/>
  <c r="G74" i="11"/>
  <c r="G72" i="11"/>
  <c r="G71" i="11"/>
  <c r="G69" i="11"/>
  <c r="G67" i="11"/>
  <c r="G65" i="11"/>
  <c r="G64" i="11"/>
  <c r="G63" i="11"/>
  <c r="G62" i="11"/>
  <c r="G59" i="11"/>
  <c r="G58" i="11"/>
  <c r="G56" i="11"/>
  <c r="G54" i="11"/>
  <c r="G53" i="11"/>
  <c r="G52" i="11"/>
  <c r="G51" i="11"/>
  <c r="G50" i="11"/>
  <c r="G49" i="11"/>
  <c r="G47" i="11"/>
  <c r="G45" i="11"/>
  <c r="G44" i="11"/>
  <c r="G42" i="11"/>
  <c r="G41" i="11"/>
  <c r="G39" i="11"/>
  <c r="G38" i="11"/>
  <c r="G36" i="11"/>
  <c r="G34" i="11"/>
  <c r="G33" i="11"/>
  <c r="G32" i="11"/>
  <c r="G31" i="11"/>
  <c r="J31" i="11" s="1"/>
  <c r="G29" i="11"/>
  <c r="G28" i="11"/>
  <c r="G26" i="11"/>
  <c r="G24" i="11"/>
  <c r="G22" i="11"/>
  <c r="G21" i="11"/>
  <c r="G20" i="11"/>
  <c r="G19" i="11"/>
  <c r="J19" i="11" s="1"/>
  <c r="G16" i="11"/>
  <c r="G15" i="11"/>
  <c r="J421" i="11" l="1"/>
  <c r="J32" i="11"/>
  <c r="J44" i="11"/>
  <c r="J67" i="11"/>
  <c r="J79" i="11"/>
  <c r="J90" i="11"/>
  <c r="J102" i="11"/>
  <c r="J114" i="11"/>
  <c r="J135" i="11"/>
  <c r="J158" i="11"/>
  <c r="J189" i="11"/>
  <c r="J194" i="11"/>
  <c r="J206" i="11"/>
  <c r="J222" i="11"/>
  <c r="J234" i="11"/>
  <c r="J265" i="11"/>
  <c r="J274" i="11"/>
  <c r="J285" i="11"/>
  <c r="J295" i="11"/>
  <c r="J314" i="11"/>
  <c r="J330" i="11"/>
  <c r="J339" i="11"/>
  <c r="J364" i="11"/>
  <c r="J425" i="11"/>
  <c r="J26" i="11"/>
  <c r="J62" i="11"/>
  <c r="J74" i="11"/>
  <c r="J84" i="11"/>
  <c r="J95" i="11"/>
  <c r="J119" i="11"/>
  <c r="J130" i="11"/>
  <c r="J151" i="11"/>
  <c r="J174" i="11"/>
  <c r="J201" i="11"/>
  <c r="J211" i="11"/>
  <c r="J217" i="11"/>
  <c r="J229" i="11"/>
  <c r="J239" i="11"/>
  <c r="J250" i="11"/>
  <c r="J261" i="11"/>
  <c r="J270" i="11"/>
  <c r="J280" i="11"/>
  <c r="J291" i="11"/>
  <c r="J299" i="11"/>
  <c r="J310" i="11"/>
  <c r="J319" i="11"/>
  <c r="J325" i="11"/>
  <c r="J335" i="11"/>
  <c r="J345" i="11"/>
  <c r="J350" i="11"/>
  <c r="J354" i="11"/>
  <c r="J358" i="11"/>
  <c r="J369" i="11"/>
  <c r="J375" i="11"/>
  <c r="J379" i="11"/>
  <c r="J386" i="11"/>
  <c r="J390" i="11"/>
  <c r="J395" i="11"/>
  <c r="J399" i="11"/>
  <c r="J403" i="11"/>
  <c r="J408" i="11"/>
  <c r="J415" i="11"/>
  <c r="J429" i="11"/>
  <c r="J433" i="11"/>
  <c r="J438" i="11"/>
  <c r="J445" i="11"/>
  <c r="J451" i="11"/>
  <c r="J457" i="11"/>
  <c r="J461" i="11"/>
  <c r="J466" i="11"/>
  <c r="J471" i="11"/>
  <c r="J477" i="11"/>
  <c r="J28" i="11"/>
  <c r="J33" i="11"/>
  <c r="J39" i="11"/>
  <c r="J51" i="11"/>
  <c r="J56" i="11"/>
  <c r="J63" i="11"/>
  <c r="J69" i="11"/>
  <c r="J75" i="11"/>
  <c r="J91" i="11"/>
  <c r="J109" i="11"/>
  <c r="J115" i="11"/>
  <c r="J121" i="11"/>
  <c r="J125" i="11"/>
  <c r="J131" i="11"/>
  <c r="J137" i="11"/>
  <c r="J141" i="11"/>
  <c r="J147" i="11"/>
  <c r="J153" i="11"/>
  <c r="J165" i="11"/>
  <c r="J169" i="11"/>
  <c r="J175" i="11"/>
  <c r="J180" i="11"/>
  <c r="J184" i="11"/>
  <c r="J190" i="11"/>
  <c r="J196" i="11"/>
  <c r="J202" i="11"/>
  <c r="J208" i="11"/>
  <c r="J212" i="11"/>
  <c r="J218" i="11"/>
  <c r="J224" i="11"/>
  <c r="J231" i="11"/>
  <c r="J235" i="11"/>
  <c r="J242" i="11"/>
  <c r="J246" i="11"/>
  <c r="J251" i="11"/>
  <c r="J255" i="11"/>
  <c r="J262" i="11"/>
  <c r="J266" i="11"/>
  <c r="J271" i="11"/>
  <c r="J275" i="11"/>
  <c r="J281" i="11"/>
  <c r="J286" i="11"/>
  <c r="J292" i="11"/>
  <c r="J296" i="11"/>
  <c r="J300" i="11"/>
  <c r="J307" i="11"/>
  <c r="J311" i="11"/>
  <c r="J316" i="11"/>
  <c r="J320" i="11"/>
  <c r="J326" i="11"/>
  <c r="J332" i="11"/>
  <c r="J336" i="11"/>
  <c r="J340" i="11"/>
  <c r="J351" i="11"/>
  <c r="J365" i="11"/>
  <c r="J381" i="11"/>
  <c r="J387" i="11"/>
  <c r="J391" i="11"/>
  <c r="J396" i="11"/>
  <c r="J400" i="11"/>
  <c r="J404" i="11"/>
  <c r="J411" i="11"/>
  <c r="J416" i="11"/>
  <c r="J422" i="11"/>
  <c r="J426" i="11"/>
  <c r="J430" i="11"/>
  <c r="J435" i="11"/>
  <c r="J441" i="11"/>
  <c r="J452" i="11"/>
  <c r="J458" i="11"/>
  <c r="J463" i="11"/>
  <c r="J467" i="11"/>
  <c r="J472" i="11"/>
  <c r="J482" i="11"/>
  <c r="J486" i="11"/>
  <c r="J490" i="11"/>
  <c r="J308" i="11"/>
  <c r="J36" i="11"/>
  <c r="J49" i="11"/>
  <c r="J53" i="11"/>
  <c r="J59" i="11"/>
  <c r="J65" i="11"/>
  <c r="J83" i="11"/>
  <c r="J88" i="11"/>
  <c r="J99" i="11"/>
  <c r="J105" i="11"/>
  <c r="J112" i="11"/>
  <c r="J117" i="11"/>
  <c r="J123" i="11"/>
  <c r="J129" i="11"/>
  <c r="J133" i="11"/>
  <c r="J139" i="11"/>
  <c r="J143" i="11"/>
  <c r="J149" i="11"/>
  <c r="J156" i="11"/>
  <c r="J161" i="11"/>
  <c r="J172" i="11"/>
  <c r="J177" i="11"/>
  <c r="J182" i="11"/>
  <c r="J186" i="11"/>
  <c r="J192" i="11"/>
  <c r="J199" i="11"/>
  <c r="J204" i="11"/>
  <c r="J210" i="11"/>
  <c r="J216" i="11"/>
  <c r="J220" i="11"/>
  <c r="J228" i="11"/>
  <c r="J233" i="11"/>
  <c r="J238" i="11"/>
  <c r="J244" i="11"/>
  <c r="J249" i="11"/>
  <c r="J253" i="11"/>
  <c r="J258" i="11"/>
  <c r="J264" i="11"/>
  <c r="J269" i="11"/>
  <c r="J273" i="11"/>
  <c r="J277" i="11"/>
  <c r="J284" i="11"/>
  <c r="J290" i="11"/>
  <c r="J294" i="11"/>
  <c r="J298" i="11"/>
  <c r="J303" i="11"/>
  <c r="J309" i="11"/>
  <c r="J313" i="11"/>
  <c r="J318" i="11"/>
  <c r="J324" i="11"/>
  <c r="J329" i="11"/>
  <c r="J334" i="11"/>
  <c r="J338" i="11"/>
  <c r="J344" i="11"/>
  <c r="J348" i="11"/>
  <c r="J353" i="11"/>
  <c r="J357" i="11"/>
  <c r="J363" i="11"/>
  <c r="J368" i="11"/>
  <c r="J374" i="11"/>
  <c r="J378" i="11"/>
  <c r="J385" i="11"/>
  <c r="J389" i="11"/>
  <c r="J394" i="11"/>
  <c r="J398" i="11"/>
  <c r="J402" i="11"/>
  <c r="J406" i="11"/>
  <c r="J413" i="11"/>
  <c r="J419" i="11"/>
  <c r="J424" i="11"/>
  <c r="J428" i="11"/>
  <c r="J432" i="11"/>
  <c r="J437" i="11"/>
  <c r="J443" i="11"/>
  <c r="J449" i="11"/>
  <c r="J454" i="11"/>
  <c r="J460" i="11"/>
  <c r="J465" i="11"/>
  <c r="J469" i="11"/>
  <c r="J485" i="11"/>
  <c r="J489" i="11"/>
  <c r="J87" i="11"/>
  <c r="J176" i="11"/>
  <c r="J16" i="11"/>
  <c r="J22" i="11"/>
  <c r="J41" i="11"/>
  <c r="J47" i="11"/>
  <c r="J52" i="11"/>
  <c r="J82" i="11"/>
  <c r="J92" i="11"/>
  <c r="J98" i="11"/>
  <c r="J104" i="11"/>
  <c r="J122" i="11"/>
  <c r="J127" i="11"/>
  <c r="J138" i="11"/>
  <c r="J142" i="11"/>
  <c r="J148" i="11"/>
  <c r="J155" i="11"/>
  <c r="J160" i="11"/>
  <c r="J166" i="11"/>
  <c r="J171" i="11"/>
  <c r="J181" i="11"/>
  <c r="J185" i="11"/>
  <c r="J191" i="11"/>
  <c r="J209" i="11"/>
  <c r="J214" i="11"/>
  <c r="J219" i="11"/>
  <c r="J225" i="11"/>
  <c r="J232" i="11"/>
  <c r="J236" i="11"/>
  <c r="J243" i="11"/>
  <c r="J247" i="11"/>
  <c r="J252" i="11"/>
  <c r="J257" i="11"/>
  <c r="J263" i="11"/>
  <c r="J268" i="11"/>
  <c r="J272" i="11"/>
  <c r="J276" i="11"/>
  <c r="J282" i="11"/>
  <c r="J288" i="11"/>
  <c r="J293" i="11"/>
  <c r="J297" i="11"/>
  <c r="J301" i="11"/>
  <c r="J312" i="11"/>
  <c r="J317" i="11"/>
  <c r="J321" i="11"/>
  <c r="J327" i="11"/>
  <c r="J333" i="11"/>
  <c r="J337" i="11"/>
  <c r="J343" i="11"/>
  <c r="J347" i="11"/>
  <c r="J352" i="11"/>
  <c r="J356" i="11"/>
  <c r="J360" i="11"/>
  <c r="J367" i="11"/>
  <c r="J373" i="11"/>
  <c r="J377" i="11"/>
  <c r="J382" i="11"/>
  <c r="J388" i="11"/>
  <c r="J392" i="11"/>
  <c r="J397" i="11"/>
  <c r="J401" i="11"/>
  <c r="J405" i="11"/>
  <c r="J412" i="11"/>
  <c r="J417" i="11"/>
  <c r="J423" i="11"/>
  <c r="J427" i="11"/>
  <c r="J431" i="11"/>
  <c r="J436" i="11"/>
  <c r="J442" i="11"/>
  <c r="J447" i="11"/>
  <c r="J453" i="11"/>
  <c r="J459" i="11"/>
  <c r="J464" i="11"/>
  <c r="J468" i="11"/>
  <c r="J473" i="11"/>
  <c r="J479" i="11"/>
  <c r="J484" i="11"/>
  <c r="J488" i="11"/>
  <c r="J359" i="11"/>
  <c r="J20" i="11"/>
  <c r="J24" i="11"/>
  <c r="J45" i="11"/>
  <c r="J71" i="11"/>
  <c r="J76" i="11"/>
  <c r="J15" i="11"/>
  <c r="J21" i="11"/>
  <c r="J29" i="11"/>
  <c r="J34" i="11"/>
  <c r="J38" i="11"/>
  <c r="J42" i="11"/>
  <c r="J50" i="11"/>
  <c r="J54" i="11"/>
  <c r="J58" i="11"/>
  <c r="J64" i="11"/>
  <c r="J72" i="11"/>
  <c r="J77" i="11"/>
  <c r="J81" i="11"/>
  <c r="J85" i="11"/>
  <c r="J93" i="11"/>
  <c r="J97" i="11"/>
  <c r="J103" i="11"/>
  <c r="J107" i="11"/>
  <c r="J111" i="11"/>
  <c r="J116" i="11"/>
  <c r="J124" i="11"/>
  <c r="J132" i="11"/>
  <c r="J140" i="11"/>
  <c r="J146" i="11"/>
  <c r="J159" i="11"/>
  <c r="J163" i="11"/>
  <c r="J167" i="11"/>
  <c r="J179" i="11"/>
  <c r="J183" i="11"/>
  <c r="J168" i="11"/>
  <c r="J198" i="11"/>
  <c r="J203" i="11"/>
  <c r="J245" i="11"/>
  <c r="J254" i="11"/>
  <c r="J304" i="11"/>
  <c r="J346" i="11"/>
  <c r="J355" i="11"/>
  <c r="J371" i="11"/>
  <c r="J376" i="11"/>
  <c r="J446" i="11"/>
  <c r="E240" i="11" l="1"/>
  <c r="E259" i="11"/>
  <c r="E278" i="11"/>
  <c r="E305" i="11"/>
  <c r="E322" i="11"/>
  <c r="E341" i="11"/>
  <c r="E361" i="11"/>
  <c r="E383" i="11"/>
  <c r="E409" i="11"/>
  <c r="E439" i="11"/>
  <c r="E455" i="11"/>
  <c r="E470" i="11"/>
  <c r="E205" i="11"/>
  <c r="E162" i="11"/>
  <c r="E118" i="11"/>
  <c r="E78" i="11"/>
  <c r="E35" i="11"/>
  <c r="E434" i="11"/>
  <c r="E407" i="11"/>
  <c r="E380" i="11"/>
  <c r="E302" i="11"/>
  <c r="E256" i="11"/>
  <c r="E237" i="11"/>
  <c r="E230" i="11"/>
  <c r="E223" i="11"/>
  <c r="E221" i="11"/>
  <c r="E197" i="11"/>
  <c r="E178" i="11"/>
  <c r="E154" i="11"/>
  <c r="E136" i="11"/>
  <c r="E134" i="11"/>
  <c r="E110" i="11"/>
  <c r="E55" i="11"/>
  <c r="E94" i="11"/>
  <c r="E96" i="11"/>
  <c r="E70" i="11"/>
  <c r="E57" i="11"/>
  <c r="E48" i="11"/>
  <c r="E215" i="11"/>
  <c r="E170" i="11"/>
  <c r="E128" i="11"/>
  <c r="E86" i="11"/>
  <c r="E43" i="11"/>
  <c r="E40" i="11"/>
  <c r="E207" i="11"/>
  <c r="E164" i="11"/>
  <c r="E120" i="11"/>
  <c r="E80" i="11"/>
  <c r="E37" i="11"/>
  <c r="E27" i="11"/>
  <c r="E195" i="11"/>
  <c r="E152" i="11"/>
  <c r="E108" i="11"/>
  <c r="E68" i="11"/>
  <c r="E25" i="11"/>
  <c r="E478" i="11"/>
  <c r="E448" i="11"/>
  <c r="E444" i="11"/>
  <c r="E418" i="11"/>
  <c r="E414" i="11"/>
  <c r="E370" i="11"/>
  <c r="E366" i="11"/>
  <c r="E328" i="11"/>
  <c r="E287" i="11"/>
  <c r="E283" i="11"/>
  <c r="E213" i="11"/>
  <c r="E193" i="11"/>
  <c r="E173" i="11"/>
  <c r="E150" i="11"/>
  <c r="E126" i="11"/>
  <c r="E106" i="11"/>
  <c r="E89" i="11"/>
  <c r="E66" i="11"/>
  <c r="E46" i="11"/>
  <c r="E23" i="11"/>
  <c r="I66" i="11" l="1"/>
  <c r="G66" i="11"/>
  <c r="G150" i="11"/>
  <c r="I150" i="11"/>
  <c r="G283" i="11"/>
  <c r="I283" i="11"/>
  <c r="I448" i="11"/>
  <c r="G448" i="11"/>
  <c r="G108" i="11"/>
  <c r="I108" i="11"/>
  <c r="G37" i="11"/>
  <c r="I37" i="11"/>
  <c r="I207" i="11"/>
  <c r="G207" i="11"/>
  <c r="G57" i="11"/>
  <c r="I57" i="11"/>
  <c r="G89" i="11"/>
  <c r="I89" i="11"/>
  <c r="I173" i="11"/>
  <c r="G173" i="11"/>
  <c r="G287" i="11"/>
  <c r="I287" i="11"/>
  <c r="I414" i="11"/>
  <c r="G414" i="11"/>
  <c r="I478" i="11"/>
  <c r="G478" i="11"/>
  <c r="I152" i="11"/>
  <c r="G152" i="11"/>
  <c r="G80" i="11"/>
  <c r="I80" i="11"/>
  <c r="I40" i="11"/>
  <c r="G40" i="11"/>
  <c r="I170" i="11"/>
  <c r="G170" i="11"/>
  <c r="I70" i="11"/>
  <c r="G70" i="11"/>
  <c r="I110" i="11"/>
  <c r="G110" i="11"/>
  <c r="I178" i="11"/>
  <c r="G178" i="11"/>
  <c r="I230" i="11"/>
  <c r="G230" i="11"/>
  <c r="G380" i="11"/>
  <c r="I380" i="11"/>
  <c r="G78" i="11"/>
  <c r="I78" i="11"/>
  <c r="I470" i="11"/>
  <c r="G470" i="11"/>
  <c r="E384" i="11"/>
  <c r="I383" i="11"/>
  <c r="G383" i="11"/>
  <c r="E306" i="11"/>
  <c r="I305" i="11"/>
  <c r="G305" i="11"/>
  <c r="I23" i="11"/>
  <c r="G23" i="11"/>
  <c r="G106" i="11"/>
  <c r="I106" i="11"/>
  <c r="I193" i="11"/>
  <c r="G193" i="11"/>
  <c r="I328" i="11"/>
  <c r="G328" i="11"/>
  <c r="I418" i="11"/>
  <c r="G418" i="11"/>
  <c r="G25" i="11"/>
  <c r="I25" i="11"/>
  <c r="I195" i="11"/>
  <c r="G195" i="11"/>
  <c r="G120" i="11"/>
  <c r="I120" i="11"/>
  <c r="G43" i="11"/>
  <c r="I43" i="11"/>
  <c r="G215" i="11"/>
  <c r="I215" i="11"/>
  <c r="G96" i="11"/>
  <c r="I96" i="11"/>
  <c r="I134" i="11"/>
  <c r="G134" i="11"/>
  <c r="I197" i="11"/>
  <c r="G197" i="11"/>
  <c r="G237" i="11"/>
  <c r="I237" i="11"/>
  <c r="I407" i="11"/>
  <c r="G407" i="11"/>
  <c r="I118" i="11"/>
  <c r="G118" i="11"/>
  <c r="E456" i="11"/>
  <c r="I455" i="11"/>
  <c r="G455" i="11"/>
  <c r="E362" i="11"/>
  <c r="I361" i="11"/>
  <c r="G361" i="11"/>
  <c r="E279" i="11"/>
  <c r="I278" i="11"/>
  <c r="G278" i="11"/>
  <c r="G46" i="11"/>
  <c r="I46" i="11"/>
  <c r="I126" i="11"/>
  <c r="G126" i="11"/>
  <c r="I213" i="11"/>
  <c r="G213" i="11"/>
  <c r="I366" i="11"/>
  <c r="G366" i="11"/>
  <c r="I444" i="11"/>
  <c r="G444" i="11"/>
  <c r="G68" i="11"/>
  <c r="I68" i="11"/>
  <c r="I27" i="11"/>
  <c r="G27" i="11"/>
  <c r="G164" i="11"/>
  <c r="I164" i="11"/>
  <c r="G86" i="11"/>
  <c r="I86" i="11"/>
  <c r="I48" i="11"/>
  <c r="G48" i="11"/>
  <c r="G94" i="11"/>
  <c r="I94" i="11"/>
  <c r="G136" i="11"/>
  <c r="I136" i="11"/>
  <c r="I221" i="11"/>
  <c r="G221" i="11"/>
  <c r="I256" i="11"/>
  <c r="G256" i="11"/>
  <c r="G434" i="11"/>
  <c r="I434" i="11"/>
  <c r="I162" i="11"/>
  <c r="G162" i="11"/>
  <c r="E440" i="11"/>
  <c r="I439" i="11"/>
  <c r="G439" i="11"/>
  <c r="E342" i="11"/>
  <c r="I341" i="11"/>
  <c r="G341" i="11"/>
  <c r="E260" i="11"/>
  <c r="I259" i="11"/>
  <c r="G259" i="11"/>
  <c r="I370" i="11"/>
  <c r="G370" i="11"/>
  <c r="G128" i="11"/>
  <c r="I128" i="11"/>
  <c r="G55" i="11"/>
  <c r="I55" i="11"/>
  <c r="G154" i="11"/>
  <c r="I154" i="11"/>
  <c r="G223" i="11"/>
  <c r="I223" i="11"/>
  <c r="I302" i="11"/>
  <c r="G302" i="11"/>
  <c r="G35" i="11"/>
  <c r="I35" i="11"/>
  <c r="I205" i="11"/>
  <c r="G205" i="11"/>
  <c r="E410" i="11"/>
  <c r="G409" i="11"/>
  <c r="I409" i="11"/>
  <c r="E323" i="11"/>
  <c r="I322" i="11"/>
  <c r="G322" i="11"/>
  <c r="E241" i="11"/>
  <c r="I240" i="11"/>
  <c r="G240" i="11"/>
  <c r="E481" i="11"/>
  <c r="E475" i="11"/>
  <c r="I475" i="11" l="1"/>
  <c r="G475" i="11"/>
  <c r="G481" i="11"/>
  <c r="I481" i="11"/>
  <c r="J205" i="11"/>
  <c r="J302" i="11"/>
  <c r="J259" i="11"/>
  <c r="J434" i="11"/>
  <c r="J94" i="11"/>
  <c r="J86" i="11"/>
  <c r="J46" i="11"/>
  <c r="J361" i="11"/>
  <c r="J407" i="11"/>
  <c r="J197" i="11"/>
  <c r="J195" i="11"/>
  <c r="J418" i="11"/>
  <c r="J193" i="11"/>
  <c r="J23" i="11"/>
  <c r="J470" i="11"/>
  <c r="J178" i="11"/>
  <c r="J70" i="11"/>
  <c r="J40" i="11"/>
  <c r="J152" i="11"/>
  <c r="J414" i="11"/>
  <c r="J173" i="11"/>
  <c r="J448" i="11"/>
  <c r="J162" i="11"/>
  <c r="J256" i="11"/>
  <c r="J48" i="11"/>
  <c r="J366" i="11"/>
  <c r="J126" i="11"/>
  <c r="J278" i="11"/>
  <c r="J383" i="11"/>
  <c r="J35" i="11"/>
  <c r="J223" i="11"/>
  <c r="J55" i="11"/>
  <c r="J237" i="11"/>
  <c r="J215" i="11"/>
  <c r="J120" i="11"/>
  <c r="J25" i="11"/>
  <c r="J106" i="11"/>
  <c r="J78" i="11"/>
  <c r="J80" i="11"/>
  <c r="J287" i="11"/>
  <c r="J89" i="11"/>
  <c r="J108" i="11"/>
  <c r="J283" i="11"/>
  <c r="I323" i="11"/>
  <c r="G323" i="11"/>
  <c r="I306" i="11"/>
  <c r="G306" i="11"/>
  <c r="G241" i="11"/>
  <c r="I241" i="11"/>
  <c r="J128" i="11"/>
  <c r="G342" i="11"/>
  <c r="I342" i="11"/>
  <c r="I456" i="11"/>
  <c r="G456" i="11"/>
  <c r="J96" i="11"/>
  <c r="J43" i="11"/>
  <c r="J380" i="11"/>
  <c r="J57" i="11"/>
  <c r="J37" i="11"/>
  <c r="J150" i="11"/>
  <c r="J322" i="11"/>
  <c r="J409" i="11"/>
  <c r="J370" i="11"/>
  <c r="I260" i="11"/>
  <c r="G260" i="11"/>
  <c r="J439" i="11"/>
  <c r="J136" i="11"/>
  <c r="J164" i="11"/>
  <c r="J68" i="11"/>
  <c r="I362" i="11"/>
  <c r="G362" i="11"/>
  <c r="J118" i="11"/>
  <c r="J134" i="11"/>
  <c r="J328" i="11"/>
  <c r="J305" i="11"/>
  <c r="J230" i="11"/>
  <c r="J110" i="11"/>
  <c r="J170" i="11"/>
  <c r="J478" i="11"/>
  <c r="J207" i="11"/>
  <c r="J66" i="11"/>
  <c r="I440" i="11"/>
  <c r="G440" i="11"/>
  <c r="J154" i="11"/>
  <c r="J240" i="11"/>
  <c r="I410" i="11"/>
  <c r="G410" i="11"/>
  <c r="J341" i="11"/>
  <c r="J221" i="11"/>
  <c r="J27" i="11"/>
  <c r="J444" i="11"/>
  <c r="J213" i="11"/>
  <c r="G279" i="11"/>
  <c r="I279" i="11"/>
  <c r="J455" i="11"/>
  <c r="I384" i="11"/>
  <c r="G384" i="11"/>
  <c r="J475" i="11" l="1"/>
  <c r="G492" i="11"/>
  <c r="J481" i="11"/>
  <c r="I492" i="11"/>
  <c r="J410" i="11"/>
  <c r="J440" i="11"/>
  <c r="J362" i="11"/>
  <c r="J306" i="11"/>
  <c r="J384" i="11"/>
  <c r="J260" i="11"/>
  <c r="J323" i="11"/>
  <c r="J342" i="11"/>
  <c r="J456" i="11"/>
  <c r="J279" i="11"/>
  <c r="J241" i="11"/>
  <c r="J492" i="11" l="1"/>
  <c r="J497" i="11" s="1"/>
</calcChain>
</file>

<file path=xl/sharedStrings.xml><?xml version="1.0" encoding="utf-8"?>
<sst xmlns="http://schemas.openxmlformats.org/spreadsheetml/2006/main" count="1122" uniqueCount="342">
  <si>
    <t>№ п.п.</t>
  </si>
  <si>
    <t>кол-во</t>
  </si>
  <si>
    <t>м</t>
  </si>
  <si>
    <t>м2</t>
  </si>
  <si>
    <t>Ед.изм</t>
  </si>
  <si>
    <t>2</t>
  </si>
  <si>
    <t>Основные объекты строительства</t>
  </si>
  <si>
    <t>2.2</t>
  </si>
  <si>
    <t>Архитектурные решения.</t>
  </si>
  <si>
    <t>2.2.6</t>
  </si>
  <si>
    <t>Внутренняя отделка. Все этажи</t>
  </si>
  <si>
    <t>2.2.7</t>
  </si>
  <si>
    <t>Внутренняя отделка: Подвал</t>
  </si>
  <si>
    <t>2.2.7.1</t>
  </si>
  <si>
    <t>Подвал. Потолки</t>
  </si>
  <si>
    <t>2.2.7.1.1</t>
  </si>
  <si>
    <t>Штукатурка потолков</t>
  </si>
  <si>
    <t>2.2.7.1.2</t>
  </si>
  <si>
    <t>Подвесной потолок</t>
  </si>
  <si>
    <t>2.2.7.1.3</t>
  </si>
  <si>
    <t>Окраска водоэмульсионными красками</t>
  </si>
  <si>
    <t>2.2.7.2</t>
  </si>
  <si>
    <t>Подвал. Стены</t>
  </si>
  <si>
    <t>2.2.7.2.1</t>
  </si>
  <si>
    <t>Оштукатуривание стен</t>
  </si>
  <si>
    <t>2.2.7.2.2</t>
  </si>
  <si>
    <t>Облицовка керамической плиткой</t>
  </si>
  <si>
    <t>2.2.7.2.3</t>
  </si>
  <si>
    <t xml:space="preserve">Декоративное финишное покрытие </t>
  </si>
  <si>
    <t>2.2.7.2.5</t>
  </si>
  <si>
    <t>2.2.8</t>
  </si>
  <si>
    <t>Внутренняя отделка: 1-Этаж</t>
  </si>
  <si>
    <t>2.2.8.1</t>
  </si>
  <si>
    <t>1-ый этаж. Потолки</t>
  </si>
  <si>
    <t>2.2.8.1.1</t>
  </si>
  <si>
    <t>2.2.8.1.2</t>
  </si>
  <si>
    <t>2.2.8.1.3</t>
  </si>
  <si>
    <t>2.2.8.2</t>
  </si>
  <si>
    <t>1-ый этаж. Стены</t>
  </si>
  <si>
    <t>2.2.8.2.1</t>
  </si>
  <si>
    <t>2.2.8.2.2</t>
  </si>
  <si>
    <t>2.2.8.2.3</t>
  </si>
  <si>
    <t>2.2.8.2.4</t>
  </si>
  <si>
    <t>2.2.8.2.6</t>
  </si>
  <si>
    <t>Баритовая штукатурка под покраску акриловыми красками по флезелину или стеклохолсту</t>
  </si>
  <si>
    <t>2.2.9</t>
  </si>
  <si>
    <t>Внутренняя отделка: 2-Этаж</t>
  </si>
  <si>
    <t>2.2.9.1</t>
  </si>
  <si>
    <t>2-ой этаж. Потолки</t>
  </si>
  <si>
    <t>2.2.9.1.1</t>
  </si>
  <si>
    <t>2.2.9.1.2</t>
  </si>
  <si>
    <t>2.2.9.1.3</t>
  </si>
  <si>
    <t>2.2.9.2</t>
  </si>
  <si>
    <t>2-ой этаж. Стены</t>
  </si>
  <si>
    <t>2.2.9.2.1</t>
  </si>
  <si>
    <t>2.2.9.2.2</t>
  </si>
  <si>
    <t>2.2.9.2.3</t>
  </si>
  <si>
    <t>2.2.9.2.4</t>
  </si>
  <si>
    <t>2.2.9.2.6</t>
  </si>
  <si>
    <t>2.2.9.2.7</t>
  </si>
  <si>
    <t>Окраска черной матовой краской</t>
  </si>
  <si>
    <t>2.2.10</t>
  </si>
  <si>
    <t>Внутренняя отделка: 3-Этаж</t>
  </si>
  <si>
    <t>2.2.10.1</t>
  </si>
  <si>
    <t>3-ий этаж. Потолки</t>
  </si>
  <si>
    <t>2.2.10.1.1</t>
  </si>
  <si>
    <t>2.2.10.1.2</t>
  </si>
  <si>
    <t>2.2.10.1.3</t>
  </si>
  <si>
    <t>2.2.10.2</t>
  </si>
  <si>
    <t>3-ий этаж. Стены</t>
  </si>
  <si>
    <t>2.2.10.2.1</t>
  </si>
  <si>
    <t>2.2.10.2.2</t>
  </si>
  <si>
    <t>2.2.10.2.3</t>
  </si>
  <si>
    <t>2.2.10.2.4</t>
  </si>
  <si>
    <t>2.2.10.2.6</t>
  </si>
  <si>
    <t>2.2.11</t>
  </si>
  <si>
    <t>Внутренняя отделка: 4-Этаж</t>
  </si>
  <si>
    <t>2.2.11.1</t>
  </si>
  <si>
    <t>4-ый этаж. Потолки</t>
  </si>
  <si>
    <t>2.2.11.1.1</t>
  </si>
  <si>
    <t>2.2.11.1.2</t>
  </si>
  <si>
    <t>2.2.11.1.3</t>
  </si>
  <si>
    <t>2.2.11.2</t>
  </si>
  <si>
    <t>4-ый этаж. Стены</t>
  </si>
  <si>
    <t>2.2.11.2.1</t>
  </si>
  <si>
    <t>2.2.11.2.2</t>
  </si>
  <si>
    <t>2.2.11.2.3</t>
  </si>
  <si>
    <t>2.2.11.2.4</t>
  </si>
  <si>
    <t>2.2.14</t>
  </si>
  <si>
    <t>Устройство полов, в т.ч.:</t>
  </si>
  <si>
    <t>2.2.14.1</t>
  </si>
  <si>
    <t>Полы Тип1</t>
  </si>
  <si>
    <t>2.2.14.1.1</t>
  </si>
  <si>
    <t>Полы Тип1 черновые</t>
  </si>
  <si>
    <t>2.2.14.1.2</t>
  </si>
  <si>
    <t>Полы Тип1 чистовые</t>
  </si>
  <si>
    <t>2.2.14.2</t>
  </si>
  <si>
    <t>Полы Тип1.1</t>
  </si>
  <si>
    <t>2.2.14.2.1</t>
  </si>
  <si>
    <t>Полы Тип1.1 черновые</t>
  </si>
  <si>
    <t>2.2.14.2.2</t>
  </si>
  <si>
    <t>Полы Тип1.1 чистовые</t>
  </si>
  <si>
    <t>2.2.14.3</t>
  </si>
  <si>
    <t>Полы Тип2</t>
  </si>
  <si>
    <t>2.2.14.3.1</t>
  </si>
  <si>
    <t>Полы Тип2 черновые</t>
  </si>
  <si>
    <t>2.2.14.3.2</t>
  </si>
  <si>
    <t>Полы Тип2 чистовые</t>
  </si>
  <si>
    <t>2.2.14.4</t>
  </si>
  <si>
    <t>Полы Тип3</t>
  </si>
  <si>
    <t>2.2.14.4.1</t>
  </si>
  <si>
    <t>Полы Тип3 черновые</t>
  </si>
  <si>
    <t>2.2.14.4.2</t>
  </si>
  <si>
    <t>Полы Тип3 чистовые</t>
  </si>
  <si>
    <t>2.2.14.5</t>
  </si>
  <si>
    <t>Полы Тип4</t>
  </si>
  <si>
    <t>2.2.14.5.1</t>
  </si>
  <si>
    <t>Полы Тип4 черновые</t>
  </si>
  <si>
    <t>2.2.14.5.2</t>
  </si>
  <si>
    <t>Полы Тип4 чистовые</t>
  </si>
  <si>
    <t>2.2.14.6</t>
  </si>
  <si>
    <t>Полы Тип4.1</t>
  </si>
  <si>
    <t>2.2.14.6.1</t>
  </si>
  <si>
    <t>Полы Тип4.1 черновые</t>
  </si>
  <si>
    <t>2.2.14.6.2</t>
  </si>
  <si>
    <t>Полы Тип4.1 чистовые</t>
  </si>
  <si>
    <t>2.2.14.7</t>
  </si>
  <si>
    <t>Полы Тип5</t>
  </si>
  <si>
    <t>2.2.14.7.1</t>
  </si>
  <si>
    <t>Полы Тип5 черновые</t>
  </si>
  <si>
    <t>2.2.14.7.2</t>
  </si>
  <si>
    <t>Полы Тип5 чистовые</t>
  </si>
  <si>
    <t>2.2.14.8</t>
  </si>
  <si>
    <t>Полы Тип6</t>
  </si>
  <si>
    <t>2.2.14.8.1</t>
  </si>
  <si>
    <t>Полы Тип6 черновые</t>
  </si>
  <si>
    <t>2.2.14.8.2</t>
  </si>
  <si>
    <t>Полы Тип6 чистовые</t>
  </si>
  <si>
    <t>2.2.14.9</t>
  </si>
  <si>
    <t>Полы Тип7</t>
  </si>
  <si>
    <t>2.2.14.9.1</t>
  </si>
  <si>
    <t>Полы Тип7 черновые</t>
  </si>
  <si>
    <t>2.2.14.9.2</t>
  </si>
  <si>
    <t>Полы Тип7 чистовые</t>
  </si>
  <si>
    <t>2.2.14.10</t>
  </si>
  <si>
    <t>Полы Тип8</t>
  </si>
  <si>
    <t>2.2.14.10.1</t>
  </si>
  <si>
    <t>Полы Тип8 черновые</t>
  </si>
  <si>
    <t>2.2.14.10.2</t>
  </si>
  <si>
    <t>Полы Тип8 чистовые</t>
  </si>
  <si>
    <t>2.2.14.11</t>
  </si>
  <si>
    <t>Полы Тип11</t>
  </si>
  <si>
    <t>2.2.14.11.1</t>
  </si>
  <si>
    <t>Полы Тип11 черновые</t>
  </si>
  <si>
    <t>2.2.14.11.2</t>
  </si>
  <si>
    <t>Полы Тип11 чистовые</t>
  </si>
  <si>
    <t>2.2.14.12</t>
  </si>
  <si>
    <t>Полы Тип9</t>
  </si>
  <si>
    <t>2.2.14.12.1</t>
  </si>
  <si>
    <t>Полы Тип9 черновые</t>
  </si>
  <si>
    <t>2.2.14.12.2</t>
  </si>
  <si>
    <t>Полы Тип9 чистовые</t>
  </si>
  <si>
    <t>2.2.14.13</t>
  </si>
  <si>
    <t>Полы Тип10</t>
  </si>
  <si>
    <t>2.2.14.13.1</t>
  </si>
  <si>
    <t>Полы Тип10 чистовые</t>
  </si>
  <si>
    <t>2.2.14.14</t>
  </si>
  <si>
    <t>Полы Тип12</t>
  </si>
  <si>
    <t>2.2.14.14.1</t>
  </si>
  <si>
    <t>Полы Тип12 чистовые</t>
  </si>
  <si>
    <t>2.2.6.2</t>
  </si>
  <si>
    <t>Подвесной потолок плитно-ячеистых</t>
  </si>
  <si>
    <t xml:space="preserve">Наименование </t>
  </si>
  <si>
    <t>кг</t>
  </si>
  <si>
    <t>Покрытие поверхностей грунтовкой глубокого проникновения: за 1 раз потолков (перед шпатлевкой)</t>
  </si>
  <si>
    <t>Покрытие поверхностей грунтовкой глубокого проникновения: за 1 раз потолков</t>
  </si>
  <si>
    <t>т</t>
  </si>
  <si>
    <t>2.2.7.1.1 (1)</t>
  </si>
  <si>
    <t>2.2.8.1.1(1)</t>
  </si>
  <si>
    <t>2.2.9.1.1(1)</t>
  </si>
  <si>
    <t>2.2.10.1.1(1)</t>
  </si>
  <si>
    <t>2.2.11.1.1(1)</t>
  </si>
  <si>
    <t>Покрытие поверхностей грунтовкой глубокого проникновения: за 1 раз стен</t>
  </si>
  <si>
    <t>Огрунтовка поверхности полимерной мастикой на основе бутилкаучука (под облицовку плиткой)</t>
  </si>
  <si>
    <t>Покрытие поверхностей грунтовкой глубокого проникновения: за 1 раз стен (перед шпатлевкой)</t>
  </si>
  <si>
    <t>Окраска водно-дисперсионными акриловыми составами улучшенная: по штукатурке стен</t>
  </si>
  <si>
    <t>Оклейка стен стеклообоями с окраской поливинилацетатными красками за один раз: с подготовкой</t>
  </si>
  <si>
    <t>Вторая окраска стен, оклееных стеклообоями, красками</t>
  </si>
  <si>
    <t>Шпатлевка при окраске по штукатурке и сборным конструкциям: стен, подготовленных под окраску</t>
  </si>
  <si>
    <t>2.2.7.2.1(0)</t>
  </si>
  <si>
    <t>2.2.7.2.1(1)</t>
  </si>
  <si>
    <t>2.2.7.2.5(0)</t>
  </si>
  <si>
    <t>2.2.7.2.6</t>
  </si>
  <si>
    <t>2.2.7.2.7</t>
  </si>
  <si>
    <t>2.2.7.2.8</t>
  </si>
  <si>
    <t>2.2.8.2.1(0)</t>
  </si>
  <si>
    <t>2.2.8.2.4(0)</t>
  </si>
  <si>
    <t>2.2.8.2.2(0)</t>
  </si>
  <si>
    <t>Эмаль двухкомпонентная акрил-полиуретановая \прим черная матовая</t>
  </si>
  <si>
    <t>л</t>
  </si>
  <si>
    <t>2.2.10.2.1(0)</t>
  </si>
  <si>
    <t>2.2.10.2.2(0)</t>
  </si>
  <si>
    <t>2.2.10.2.6(0)</t>
  </si>
  <si>
    <t>2.2.9.2.1(0)</t>
  </si>
  <si>
    <t>2.2.9.2.2(0)</t>
  </si>
  <si>
    <t>2.2.9.2.3(0)</t>
  </si>
  <si>
    <t>2.2.9.2.7(0)</t>
  </si>
  <si>
    <t>2.2.9.2.4(1)</t>
  </si>
  <si>
    <t>2.2.10.2.4(0)</t>
  </si>
  <si>
    <t>2.2.10.2.5</t>
  </si>
  <si>
    <t>2.2.11.2.3(0)</t>
  </si>
  <si>
    <t>2.2.11.2.2(0)</t>
  </si>
  <si>
    <t>2.2.11.2.1(0)</t>
  </si>
  <si>
    <t>2.2.11.2.5</t>
  </si>
  <si>
    <t>2.2.11.2.6</t>
  </si>
  <si>
    <t>2.2.8.2.5</t>
  </si>
  <si>
    <t>2.2.8.2.5(1)</t>
  </si>
  <si>
    <t>Устройство тепло- и звукоизоляции сплошной из плит: теплоизоляционных из экструзионного пенополистирола</t>
  </si>
  <si>
    <t>м3</t>
  </si>
  <si>
    <t>Устройство пароизоляции из полиэтиленовой пленки в один слой насухо</t>
  </si>
  <si>
    <t>Устройство выравнивающих стяжек: цементно-песчаных толщиной 15 мм</t>
  </si>
  <si>
    <t>Устройство выравнивающих стяжек: на каждый 1 мм изменения толщины добавлять или исключать к норме 12-01-017-01</t>
  </si>
  <si>
    <t>Раствор готовый кладочный, цементный, М300</t>
  </si>
  <si>
    <t>Армирование стяжек сетками сварными</t>
  </si>
  <si>
    <t>шт</t>
  </si>
  <si>
    <t>Шлифовка бетонных или металлоцементных покрытий</t>
  </si>
  <si>
    <t>Устройство покрытий наливных составом на эпоксидной смоле толщиной 3 мм и грунтовкой толщиной 0,5 мм- прим. 2 мм с уменьшением материала</t>
  </si>
  <si>
    <t>Устройство плинтусов поливинилхлоридных: на винтах самонарезающих</t>
  </si>
  <si>
    <t>Состав двухкомпонентный эпоксидный самовыравнивающийся для покрытия пола</t>
  </si>
  <si>
    <t>Грунтовка двухкомпонентная на основе эпоксидной смолы, содержащая растворитель, с низкой вязкостью</t>
  </si>
  <si>
    <t>Устройство покрытий наливных составом на эпоксидной смоле толщиной 3 мм и грунтовкой толщиной 0,5 мм- прим. 5 мм с увеличением расхода материала</t>
  </si>
  <si>
    <t>Рубероид кровельный РКП-350</t>
  </si>
  <si>
    <t>Раствор готовый кладочный, цементно-песчаный, М200</t>
  </si>
  <si>
    <t>Устройство боковой обмазочной изоляции стен, фундаментов ручным способом из сухих смесей: толщиной слоя 2 мм - прим. полов с учетом заведения на стену</t>
  </si>
  <si>
    <t>Устройство покрытий из плит керамогранитных размером: 40х40 см</t>
  </si>
  <si>
    <t>Устройство плинтусов: из плиток керамогранитных</t>
  </si>
  <si>
    <t>Устройство тепло- и звукоизоляции засыпной: песчаной</t>
  </si>
  <si>
    <t>При структурировании поверхности фактурными валиками или шпателями добавлять к нормам 15-04-048-06, 15-04-048-07, 15-04-048-08</t>
  </si>
  <si>
    <t>Смесь гранулированная Шумопласт для плавающих полов (0,2 м3.  Вес п/э упаковки - 13,5 кг.)</t>
  </si>
  <si>
    <t>упаковка</t>
  </si>
  <si>
    <t>Укладка антистатической медной ленты</t>
  </si>
  <si>
    <t>Ленты медные с липким токопроводящим слоем, ширина 10 мм</t>
  </si>
  <si>
    <t>Устройство покрытий противоскользящих антистатических наливных составом на эпоксидной смоле</t>
  </si>
  <si>
    <t>Раствор готовый кладочный, цементно-песчаный, М150</t>
  </si>
  <si>
    <t>Устройство покрытий: из линолеума на клее</t>
  </si>
  <si>
    <t>При структурировании поверхности фактурными валиками или шпателями</t>
  </si>
  <si>
    <t>Смесь гранулированная Шумопласт для плавающих полов (0,2 м3.  Вес п/э упаковки - 13,5 кг., расход при толщине 2 см - 1 упаковка на 10 м2)</t>
  </si>
  <si>
    <t>Устройство гидроизоляции оклеечной рулонными материалами: на резино-битумной мастике, первый слой</t>
  </si>
  <si>
    <t>Устройство гидроизоляции оклеечной рулонными материалами: на резино-битумной мастике, последующий слой</t>
  </si>
  <si>
    <t>Устройство тепло- и звукоизоляции сплошной из плит: или матов минераловатных или стекловолокнистых</t>
  </si>
  <si>
    <t>Смеси бетонные тяжелого бетона (БСТ), класс В15 (М200)</t>
  </si>
  <si>
    <t>Гидроизоляция полиуретановым герметиком с уплотнением пенополиэтиленовым прокладочным шнуром: горизонтальных швов - прим. устройство акустического шва</t>
  </si>
  <si>
    <t>Однокомпонентный виброакустический силиконовый герметик ВИБРОСИЛ 390мл (1 шт на 2 кв.м.)</t>
  </si>
  <si>
    <t>Устройство покрытий на цементном растворе из плиток: керамических для полов одноцветных с красителем- прим. керамогранит</t>
  </si>
  <si>
    <t>Керамогранит УГ 126, антискользящий, серо-бежевый, рифленый, 300х300х12 мм</t>
  </si>
  <si>
    <t>Устройство покрытий на цементном растворе из плиток: бетонных, цементных или мозаичных</t>
  </si>
  <si>
    <t>Приготовление растворов вручную - прим. клея</t>
  </si>
  <si>
    <t>Облицовка ступеней керамогранитными плитками толщиной до 15 мм</t>
  </si>
  <si>
    <t>Нанесение водно-дисперсионной грунтовки на поверхности: пористые (камень, кирпич, бетон и т.д.)</t>
  </si>
  <si>
    <t>Облицовка лестничных площадок и маршей керамогранитными плитами</t>
  </si>
  <si>
    <t>Устройство калошницы лестничных маршей и площадок высотой 15 см из керамической плитки</t>
  </si>
  <si>
    <t>Грунтовка глубокого проникновения Церезит CT 17 PRO морозостойкая (10 л)</t>
  </si>
  <si>
    <t>Грунтовка проникающая Pufas Decoself A15 (10 л)</t>
  </si>
  <si>
    <t>Грунтовка Бетонконтакт Церезит CT 19 морозостойкая (15 кг)</t>
  </si>
  <si>
    <t>Затирка эластичная противогрибковая Церезит CE 40 белая, 2 кг</t>
  </si>
  <si>
    <t>Клей для обоев универсальный Holtex акриловый (0,5 кг)</t>
  </si>
  <si>
    <t>Клей для напольных покрытий Pufas Decoself (14 кг)</t>
  </si>
  <si>
    <t>Клей для керамогранита крупного формата Vetonit Granit Fix С2 Т (25 кг)</t>
  </si>
  <si>
    <t>Линолеум коммерческий Polystyl Pulsar 401 (2 м), пр-во ТАРКЕТТ</t>
  </si>
  <si>
    <t>Мастика каучукобитумная Bitumast, металлическое ведро, 21,5 л</t>
  </si>
  <si>
    <t>Техноэласт Технониколь ЭКП, серый, 1х10 м</t>
  </si>
  <si>
    <t>Панели потолочные Армстронг Ритейл-НГ в комплекте с подвесной системой из оцинкованной стали, класс пожарной опасности КМ0, с акриловым покрытием\прим</t>
  </si>
  <si>
    <t>Плинтус Ideal Классик, с кабель-каналом, ясень белый, 55 мм (2,2 м) + фурнитура и крепеж</t>
  </si>
  <si>
    <t>Керамогранит Грани Таганая ГТ009М, светло-серый, 600х600х10 мм</t>
  </si>
  <si>
    <t>Плитка тротуарная Тучка, красная (300х300 мм)</t>
  </si>
  <si>
    <t>Утеплитель Технониколь ТехноРуф В 60 1200х600х50 мм, 4 шт</t>
  </si>
  <si>
    <t>Утеплитель Технониколь Техноблок Стандарт 1200х600х50 мм, 6 шт</t>
  </si>
  <si>
    <t>Сетка стеклотканевая Крепикс Фасад, 1500 5х5 мм, 1х50 м, 145 гр/м2</t>
  </si>
  <si>
    <t>Сетка арматурная 100х100 мм (3х2 м) d=3,2-3,5 мм</t>
  </si>
  <si>
    <t>Сетка арматурная 150х150 мм (3х1 м) d=3,2-3,5 мм</t>
  </si>
  <si>
    <t>Затирка Церезит CE 33 S №01 белый, 25 кг</t>
  </si>
  <si>
    <t>Смесь гидроизоляционная цементная Церезит CR 65, 20 кг</t>
  </si>
  <si>
    <t>Штукатурка декоративная Церезит СТ 137 камешковая 1,5 мм зима, 25 кг</t>
  </si>
  <si>
    <t>Стеклообои Holtex рогожка средняя (1х25 м)</t>
  </si>
  <si>
    <t>Фиксатор для арматуры горизонтальный СУ (500 шт.)</t>
  </si>
  <si>
    <t>Профиль маячковый Knauf 10 мм 3 м (0,4 мм)</t>
  </si>
  <si>
    <t>Штукатурка гипсовая Bergauf Praktik для машинного нанесения, 30 кг</t>
  </si>
  <si>
    <t>Шпаклевка финишная на полимерной основе Bergauf Finish Polymer+, 20 кг</t>
  </si>
  <si>
    <t>Пенополистирол экструдированный Пеноплэкс Комфорт 1185х585х50 мм, 7 шт</t>
  </si>
  <si>
    <t>Плитка настенная Unitile, глянцевая, белая, 200х300х7 мм</t>
  </si>
  <si>
    <t>Клей для плитки Bergauf Keramik Pro С1T, усиленный (25 кг)</t>
  </si>
  <si>
    <t>Краска моющаяся латексная Pufas Matt-Latex основа А матовая (10 л)</t>
  </si>
  <si>
    <t>Устройство наливных полов</t>
  </si>
  <si>
    <t>Самовыравнивающийся пол Gerkules GF-177, 30 кг</t>
  </si>
  <si>
    <t>Цена за единицу материалов</t>
  </si>
  <si>
    <t>Стоимость материалов</t>
  </si>
  <si>
    <t>Цена за 
единицу                работ</t>
  </si>
  <si>
    <t>Стоимость работ</t>
  </si>
  <si>
    <t xml:space="preserve">Примечания </t>
  </si>
  <si>
    <t>Всего</t>
  </si>
  <si>
    <t xml:space="preserve">НАИМЕНОВАНИЕ ОРГАНИЗАЦИИ </t>
  </si>
  <si>
    <t>ИНН</t>
  </si>
  <si>
    <t>Юридический адрес</t>
  </si>
  <si>
    <t>телефон, Ф.И.О., должность</t>
  </si>
  <si>
    <t xml:space="preserve">эл.почта </t>
  </si>
  <si>
    <t xml:space="preserve">ячейки для заполнения </t>
  </si>
  <si>
    <t>№</t>
  </si>
  <si>
    <t>компл.</t>
  </si>
  <si>
    <t>Стоимость доставки (транспортные расходы)</t>
  </si>
  <si>
    <t>Накладные расходы (транспортировка сотрудников, проживание, питание, суточные и т.п.)</t>
  </si>
  <si>
    <t>Стоимость Банковской гарантии на СМР (включена в стоимость Предложения)</t>
  </si>
  <si>
    <t>Стоимость Банковской гарантии на материалы (включена в стоимость Предложения)</t>
  </si>
  <si>
    <t>Итого стоимость коммерческого предложения, руб., с учетом НДС 20%</t>
  </si>
  <si>
    <t>Срок выполнения работ, к.д.</t>
  </si>
  <si>
    <t>Кол-во сотрудников, планируемых для работы на площадке (ИТР/ рабочие), чел.</t>
  </si>
  <si>
    <t>ИТР ____ чел. / рабочих ______ чел.</t>
  </si>
  <si>
    <t>Условия финансирования (аванс (да/нет), размер,%)</t>
  </si>
  <si>
    <t xml:space="preserve"> %</t>
  </si>
  <si>
    <t>Готовность открытия банковской гарантии в соответствии с договором (да/нет)</t>
  </si>
  <si>
    <t>да</t>
  </si>
  <si>
    <t>Стоимость банковской гарантии учтена в стоимости коммерческого предложения, ориентировочная стоимость</t>
  </si>
  <si>
    <t>Гарантийный срок, мес.</t>
  </si>
  <si>
    <t>60 мес.</t>
  </si>
  <si>
    <t>Согласие подписать договор по форме Заказчика</t>
  </si>
  <si>
    <t>Система налогооблажения (ОСНО/УСН)</t>
  </si>
  <si>
    <t>ОСНО/УСН</t>
  </si>
  <si>
    <t>Опыт аналогичных работ  (указать не менее трех аналогичных договоров: Заказчик, объект, сумма)</t>
  </si>
  <si>
    <t>Дата регистрации компании (приложить все документы в соответствии с обязательным списком)</t>
  </si>
  <si>
    <t>дд.мм.гг.</t>
  </si>
  <si>
    <t>Участник подтверждает, что учел в коммерческом предложении вне необходимые материалы, в том числе вспомогательное оборудование и работы для поставки, монтажу,пуско-наладочных работ, весь комплекс раот, обеспечивающий ввод в эксплуатацию</t>
  </si>
  <si>
    <t>Обязательное предоставление Графика движения рабочей силы (ИТР, рабочие) в календарных днях</t>
  </si>
  <si>
    <t xml:space="preserve">представлен / не представлен </t>
  </si>
  <si>
    <t>Указать ранее заключенные договоры с ГК ВИС, если имеется</t>
  </si>
  <si>
    <t>Дополнительная информация</t>
  </si>
  <si>
    <t>Наименование компании</t>
  </si>
  <si>
    <t>_________________ (Ф.И.О. Должность)</t>
  </si>
  <si>
    <t xml:space="preserve">дд.мм.гг. </t>
  </si>
  <si>
    <t>Итого стоимость работ, материалов и оборудования, руб., с учетом НДС 20%</t>
  </si>
  <si>
    <t>к.д.</t>
  </si>
  <si>
    <t xml:space="preserve">Ведомость объемов и стоимости работ на отделочные работы </t>
  </si>
  <si>
    <t xml:space="preserve">учтено в стоимости по норме </t>
  </si>
  <si>
    <t xml:space="preserve">по объекту:  "Городская поликлиника №18"  в г. Новосибирск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</si>
</sst>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>
      <alignment horizontal="left" vertical="top"/>
    </xf>
    <xf numFmtId="0" fontId="6" fillId="0" borderId="0"/>
    <xf numFmtId="0" fontId="2" fillId="0" borderId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9" fillId="0" borderId="0" xfId="0" applyFont="1" applyAlignment="1">
      <alignment vertical="center" wrapText="1"/>
    </xf>
    <xf numFmtId="2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right"/>
    </xf>
    <xf numFmtId="0" fontId="5" fillId="0" borderId="0" xfId="5" applyFont="1" applyAlignment="1">
      <alignment horizontal="center" wrapText="1"/>
    </xf>
    <xf numFmtId="4" fontId="5" fillId="0" borderId="0" xfId="5" applyNumberFormat="1" applyFont="1" applyAlignment="1">
      <alignment horizontal="center" wrapText="1"/>
    </xf>
    <xf numFmtId="2" fontId="5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49" fontId="9" fillId="4" borderId="1" xfId="6" applyNumberFormat="1" applyFont="1" applyFill="1" applyBorder="1" applyAlignment="1">
      <alignment horizontal="left" vertical="top" wrapText="1"/>
    </xf>
    <xf numFmtId="49" fontId="9" fillId="2" borderId="1" xfId="6" applyNumberFormat="1" applyFont="1" applyFill="1" applyBorder="1" applyAlignment="1">
      <alignment horizontal="left" vertical="top" wrapText="1"/>
    </xf>
    <xf numFmtId="49" fontId="9" fillId="0" borderId="1" xfId="6" applyNumberFormat="1" applyFont="1" applyBorder="1" applyAlignment="1">
      <alignment horizontal="left" vertical="top" wrapText="1"/>
    </xf>
    <xf numFmtId="49" fontId="9" fillId="0" borderId="1" xfId="6" applyNumberFormat="1" applyFont="1" applyFill="1" applyBorder="1" applyAlignment="1">
      <alignment horizontal="left" vertical="top" wrapText="1"/>
    </xf>
    <xf numFmtId="0" fontId="9" fillId="0" borderId="0" xfId="0" applyFont="1"/>
    <xf numFmtId="2" fontId="5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5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0" fillId="0" borderId="1" xfId="6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9" fontId="10" fillId="0" borderId="1" xfId="6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12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164" fontId="9" fillId="3" borderId="1" xfId="1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 wrapText="1"/>
    </xf>
    <xf numFmtId="164" fontId="9" fillId="5" borderId="1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 wrapText="1"/>
    </xf>
    <xf numFmtId="164" fontId="9" fillId="5" borderId="1" xfId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6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5" fillId="0" borderId="0" xfId="5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5" fillId="6" borderId="0" xfId="5" applyFont="1" applyFill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164" fontId="9" fillId="6" borderId="1" xfId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6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4" fontId="15" fillId="7" borderId="1" xfId="0" applyNumberFormat="1" applyFont="1" applyFill="1" applyBorder="1"/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4" fontId="16" fillId="0" borderId="1" xfId="0" applyNumberFormat="1" applyFont="1" applyBorder="1"/>
    <xf numFmtId="0" fontId="16" fillId="7" borderId="1" xfId="0" applyFont="1" applyFill="1" applyBorder="1"/>
    <xf numFmtId="4" fontId="16" fillId="7" borderId="1" xfId="0" applyNumberFormat="1" applyFont="1" applyFill="1" applyBorder="1"/>
    <xf numFmtId="4" fontId="17" fillId="7" borderId="1" xfId="0" applyNumberFormat="1" applyFont="1" applyFill="1" applyBorder="1"/>
    <xf numFmtId="0" fontId="15" fillId="7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7" fillId="7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/>
    </xf>
    <xf numFmtId="0" fontId="9" fillId="7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wrapText="1"/>
    </xf>
    <xf numFmtId="0" fontId="21" fillId="0" borderId="0" xfId="0" applyFont="1"/>
    <xf numFmtId="164" fontId="9" fillId="0" borderId="0" xfId="0" applyNumberFormat="1" applyFont="1" applyAlignment="1">
      <alignment horizontal="center" vertical="center" wrapText="1"/>
    </xf>
    <xf numFmtId="4" fontId="15" fillId="7" borderId="1" xfId="0" applyNumberFormat="1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>
      <alignment horizontal="center" vertical="center"/>
    </xf>
    <xf numFmtId="4" fontId="16" fillId="7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0" fontId="19" fillId="6" borderId="3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8" fillId="0" borderId="3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9" fillId="6" borderId="4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</cellXfs>
  <cellStyles count="12">
    <cellStyle name="Обычный" xfId="0" builtinId="0"/>
    <cellStyle name="Обычный 2" xfId="2"/>
    <cellStyle name="Обычный 2 2" xfId="6"/>
    <cellStyle name="Обычный 3" xfId="4"/>
    <cellStyle name="Обычный 4" xfId="8"/>
    <cellStyle name="Обычный 5" xfId="9"/>
    <cellStyle name="Обычный 7" xfId="7"/>
    <cellStyle name="Процентный 2" xfId="11"/>
    <cellStyle name="Титул" xfId="5"/>
    <cellStyle name="Финансовый" xfId="1" builtinId="3"/>
    <cellStyle name="Финансовый 2" xfId="10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518"/>
  <sheetViews>
    <sheetView showGridLines="0" tabSelected="1" view="pageBreakPreview" zoomScale="70" zoomScaleNormal="70" zoomScaleSheetLayoutView="70" workbookViewId="0">
      <selection activeCell="B2" sqref="B2:J2"/>
    </sheetView>
  </sheetViews>
  <sheetFormatPr defaultColWidth="9.140625" defaultRowHeight="15.75" outlineLevelRow="3" x14ac:dyDescent="0.25"/>
  <cols>
    <col min="1" max="1" width="9.140625" style="73"/>
    <col min="2" max="2" width="13.5703125" style="32" customWidth="1"/>
    <col min="3" max="3" width="55.140625" style="18" customWidth="1"/>
    <col min="4" max="4" width="10.28515625" style="18" customWidth="1"/>
    <col min="5" max="5" width="15.140625" style="2" customWidth="1"/>
    <col min="6" max="6" width="18.28515625" style="73" customWidth="1"/>
    <col min="7" max="7" width="23.140625" style="1" customWidth="1"/>
    <col min="8" max="8" width="21.140625" style="73" customWidth="1"/>
    <col min="9" max="9" width="20.5703125" style="1" customWidth="1"/>
    <col min="10" max="10" width="25.42578125" style="1" customWidth="1"/>
    <col min="11" max="11" width="25.42578125" style="62" customWidth="1"/>
    <col min="12" max="12" width="14.42578125" style="1" bestFit="1" customWidth="1"/>
    <col min="13" max="16384" width="9.140625" style="1"/>
  </cols>
  <sheetData>
    <row r="1" spans="1:11" ht="24" customHeight="1" x14ac:dyDescent="0.25">
      <c r="B1" s="1"/>
      <c r="C1" s="1"/>
      <c r="D1" s="1"/>
      <c r="J1" s="3"/>
      <c r="K1" s="60"/>
    </row>
    <row r="2" spans="1:11" ht="20.25" customHeight="1" x14ac:dyDescent="0.25">
      <c r="B2" s="101" t="s">
        <v>339</v>
      </c>
      <c r="C2" s="101"/>
      <c r="D2" s="101"/>
      <c r="E2" s="101"/>
      <c r="F2" s="101"/>
      <c r="G2" s="101"/>
      <c r="H2" s="101"/>
      <c r="I2" s="101"/>
      <c r="J2" s="101"/>
      <c r="K2" s="60"/>
    </row>
    <row r="3" spans="1:11" ht="19.5" customHeight="1" x14ac:dyDescent="0.25">
      <c r="B3" s="101" t="s">
        <v>341</v>
      </c>
      <c r="C3" s="101"/>
      <c r="D3" s="101"/>
      <c r="E3" s="101"/>
      <c r="F3" s="101"/>
      <c r="G3" s="101"/>
      <c r="H3" s="101"/>
      <c r="I3" s="101"/>
      <c r="J3" s="101"/>
      <c r="K3" s="61"/>
    </row>
    <row r="4" spans="1:11" ht="26.2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61"/>
    </row>
    <row r="5" spans="1:11" ht="26.25" customHeight="1" x14ac:dyDescent="0.25">
      <c r="B5" s="48"/>
      <c r="C5" s="48"/>
      <c r="D5" s="48"/>
      <c r="E5" s="48"/>
      <c r="F5" s="48"/>
      <c r="G5" s="57" t="s">
        <v>300</v>
      </c>
      <c r="H5" s="100"/>
      <c r="I5" s="100"/>
      <c r="J5" s="100"/>
      <c r="K5" s="61"/>
    </row>
    <row r="6" spans="1:11" ht="26.25" customHeight="1" x14ac:dyDescent="0.25">
      <c r="B6" s="48"/>
      <c r="C6" s="69" t="s">
        <v>305</v>
      </c>
      <c r="D6" s="68"/>
      <c r="E6" s="48"/>
      <c r="F6" s="48"/>
      <c r="G6" s="57" t="s">
        <v>301</v>
      </c>
      <c r="H6" s="100"/>
      <c r="I6" s="100"/>
      <c r="J6" s="100"/>
      <c r="K6" s="61"/>
    </row>
    <row r="7" spans="1:11" ht="26.25" customHeight="1" x14ac:dyDescent="0.25">
      <c r="B7" s="48"/>
      <c r="C7" s="48"/>
      <c r="D7" s="48"/>
      <c r="E7" s="48"/>
      <c r="F7" s="48"/>
      <c r="G7" s="57" t="s">
        <v>302</v>
      </c>
      <c r="H7" s="100"/>
      <c r="I7" s="100"/>
      <c r="J7" s="100"/>
      <c r="K7" s="61"/>
    </row>
    <row r="8" spans="1:11" ht="26.25" customHeight="1" x14ac:dyDescent="0.25">
      <c r="B8" s="48"/>
      <c r="C8" s="48"/>
      <c r="D8" s="48"/>
      <c r="E8" s="48"/>
      <c r="F8" s="48"/>
      <c r="G8" s="57" t="s">
        <v>303</v>
      </c>
      <c r="H8" s="100"/>
      <c r="I8" s="100"/>
      <c r="J8" s="100"/>
      <c r="K8" s="61"/>
    </row>
    <row r="9" spans="1:11" x14ac:dyDescent="0.25">
      <c r="B9" s="21"/>
      <c r="C9" s="4"/>
      <c r="D9" s="5"/>
      <c r="E9" s="6"/>
      <c r="F9" s="95"/>
      <c r="G9" s="57" t="s">
        <v>304</v>
      </c>
      <c r="H9" s="100"/>
      <c r="I9" s="100"/>
      <c r="J9" s="100"/>
    </row>
    <row r="10" spans="1:11" ht="48" customHeight="1" x14ac:dyDescent="0.25">
      <c r="A10" s="8" t="s">
        <v>306</v>
      </c>
      <c r="B10" s="8" t="s">
        <v>0</v>
      </c>
      <c r="C10" s="50" t="s">
        <v>172</v>
      </c>
      <c r="D10" s="51" t="s">
        <v>4</v>
      </c>
      <c r="E10" s="49" t="s">
        <v>1</v>
      </c>
      <c r="F10" s="49" t="s">
        <v>294</v>
      </c>
      <c r="G10" s="49" t="s">
        <v>295</v>
      </c>
      <c r="H10" s="49" t="s">
        <v>296</v>
      </c>
      <c r="I10" s="49" t="s">
        <v>297</v>
      </c>
      <c r="J10" s="49" t="s">
        <v>299</v>
      </c>
      <c r="K10" s="58" t="s">
        <v>298</v>
      </c>
    </row>
    <row r="11" spans="1:11" ht="15.75" customHeight="1" x14ac:dyDescent="0.25">
      <c r="A11" s="74">
        <v>2</v>
      </c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3">
        <v>6</v>
      </c>
      <c r="H11" s="63">
        <v>7</v>
      </c>
      <c r="I11" s="63">
        <v>8</v>
      </c>
      <c r="J11" s="63">
        <v>9</v>
      </c>
      <c r="K11" s="63">
        <v>10</v>
      </c>
    </row>
    <row r="12" spans="1:11" x14ac:dyDescent="0.25">
      <c r="A12" s="74">
        <v>3</v>
      </c>
      <c r="B12" s="9" t="s">
        <v>5</v>
      </c>
      <c r="C12" s="10" t="s">
        <v>6</v>
      </c>
      <c r="D12" s="37"/>
      <c r="E12" s="38"/>
      <c r="F12" s="38"/>
      <c r="G12" s="38"/>
      <c r="H12" s="38"/>
      <c r="I12" s="38"/>
      <c r="J12" s="38"/>
      <c r="K12" s="64"/>
    </row>
    <row r="13" spans="1:11" s="13" customFormat="1" x14ac:dyDescent="0.25">
      <c r="A13" s="74">
        <v>4</v>
      </c>
      <c r="B13" s="11" t="s">
        <v>7</v>
      </c>
      <c r="C13" s="12" t="s">
        <v>8</v>
      </c>
      <c r="D13" s="39"/>
      <c r="E13" s="47"/>
      <c r="F13" s="47"/>
      <c r="G13" s="47"/>
      <c r="H13" s="47"/>
      <c r="I13" s="47"/>
      <c r="J13" s="47"/>
      <c r="K13" s="65"/>
    </row>
    <row r="14" spans="1:11" x14ac:dyDescent="0.25">
      <c r="A14" s="74">
        <v>5</v>
      </c>
      <c r="B14" s="28" t="s">
        <v>9</v>
      </c>
      <c r="C14" s="14" t="s">
        <v>10</v>
      </c>
      <c r="D14" s="40"/>
      <c r="E14" s="41"/>
      <c r="F14" s="41"/>
      <c r="G14" s="41"/>
      <c r="H14" s="41"/>
      <c r="I14" s="41"/>
      <c r="J14" s="41"/>
      <c r="K14" s="66"/>
    </row>
    <row r="15" spans="1:11" ht="31.5" outlineLevel="2" x14ac:dyDescent="0.25">
      <c r="A15" s="74">
        <v>6</v>
      </c>
      <c r="B15" s="29" t="s">
        <v>170</v>
      </c>
      <c r="C15" s="15" t="s">
        <v>175</v>
      </c>
      <c r="D15" s="42" t="s">
        <v>3</v>
      </c>
      <c r="E15" s="43">
        <v>5867</v>
      </c>
      <c r="F15" s="70"/>
      <c r="G15" s="43">
        <f>E15*F15</f>
        <v>0</v>
      </c>
      <c r="H15" s="70"/>
      <c r="I15" s="43">
        <f>E15*H15</f>
        <v>0</v>
      </c>
      <c r="J15" s="43">
        <f>G15+I15</f>
        <v>0</v>
      </c>
      <c r="K15" s="59"/>
    </row>
    <row r="16" spans="1:11" s="22" customFormat="1" ht="31.5" outlineLevel="3" x14ac:dyDescent="0.25">
      <c r="A16" s="74">
        <v>7</v>
      </c>
      <c r="B16" s="52"/>
      <c r="C16" s="15" t="s">
        <v>261</v>
      </c>
      <c r="D16" s="42" t="s">
        <v>173</v>
      </c>
      <c r="E16" s="43">
        <v>604.30100000000004</v>
      </c>
      <c r="F16" s="70"/>
      <c r="G16" s="43">
        <f>E16*F16</f>
        <v>0</v>
      </c>
      <c r="H16" s="70"/>
      <c r="I16" s="43">
        <f>E16*H16</f>
        <v>0</v>
      </c>
      <c r="J16" s="43">
        <f>G16+I16</f>
        <v>0</v>
      </c>
      <c r="K16" s="59"/>
    </row>
    <row r="17" spans="1:11" x14ac:dyDescent="0.25">
      <c r="A17" s="74">
        <v>8</v>
      </c>
      <c r="B17" s="28" t="s">
        <v>11</v>
      </c>
      <c r="C17" s="14" t="s">
        <v>12</v>
      </c>
      <c r="D17" s="40"/>
      <c r="E17" s="41"/>
      <c r="F17" s="41"/>
      <c r="G17" s="41"/>
      <c r="H17" s="41"/>
      <c r="I17" s="41"/>
      <c r="J17" s="41"/>
      <c r="K17" s="66"/>
    </row>
    <row r="18" spans="1:11" outlineLevel="1" x14ac:dyDescent="0.25">
      <c r="A18" s="74">
        <v>9</v>
      </c>
      <c r="B18" s="71" t="s">
        <v>13</v>
      </c>
      <c r="C18" s="72" t="s">
        <v>14</v>
      </c>
      <c r="D18" s="37"/>
      <c r="E18" s="38"/>
      <c r="F18" s="38"/>
      <c r="G18" s="38"/>
      <c r="H18" s="38"/>
      <c r="I18" s="38"/>
      <c r="J18" s="38"/>
      <c r="K18" s="64"/>
    </row>
    <row r="19" spans="1:11" outlineLevel="2" x14ac:dyDescent="0.25">
      <c r="A19" s="74">
        <v>10</v>
      </c>
      <c r="B19" s="27" t="s">
        <v>15</v>
      </c>
      <c r="C19" s="16" t="s">
        <v>16</v>
      </c>
      <c r="D19" s="44" t="s">
        <v>3</v>
      </c>
      <c r="E19" s="43">
        <v>1787.1</v>
      </c>
      <c r="F19" s="70"/>
      <c r="G19" s="43">
        <f t="shared" ref="G19:G29" si="0">E19*F19</f>
        <v>0</v>
      </c>
      <c r="H19" s="70"/>
      <c r="I19" s="43">
        <f t="shared" ref="I19:I29" si="1">E19*H19</f>
        <v>0</v>
      </c>
      <c r="J19" s="43">
        <f t="shared" ref="J19:J29" si="2">G19+I19</f>
        <v>0</v>
      </c>
      <c r="K19" s="59"/>
    </row>
    <row r="20" spans="1:11" s="22" customFormat="1" ht="31.5" outlineLevel="3" x14ac:dyDescent="0.25">
      <c r="A20" s="74">
        <v>11</v>
      </c>
      <c r="B20" s="31"/>
      <c r="C20" s="16" t="s">
        <v>277</v>
      </c>
      <c r="D20" s="44" t="s">
        <v>3</v>
      </c>
      <c r="E20" s="43">
        <v>1930.068</v>
      </c>
      <c r="F20" s="70"/>
      <c r="G20" s="43">
        <f t="shared" si="0"/>
        <v>0</v>
      </c>
      <c r="H20" s="70"/>
      <c r="I20" s="43">
        <f t="shared" si="1"/>
        <v>0</v>
      </c>
      <c r="J20" s="43">
        <f t="shared" si="2"/>
        <v>0</v>
      </c>
      <c r="K20" s="59"/>
    </row>
    <row r="21" spans="1:11" s="22" customFormat="1" ht="31.5" outlineLevel="3" x14ac:dyDescent="0.25">
      <c r="A21" s="74">
        <v>12</v>
      </c>
      <c r="B21" s="31"/>
      <c r="C21" s="16" t="s">
        <v>286</v>
      </c>
      <c r="D21" s="44" t="s">
        <v>173</v>
      </c>
      <c r="E21" s="43">
        <v>28593.599999999999</v>
      </c>
      <c r="F21" s="70"/>
      <c r="G21" s="43">
        <f t="shared" si="0"/>
        <v>0</v>
      </c>
      <c r="H21" s="70"/>
      <c r="I21" s="43">
        <f t="shared" si="1"/>
        <v>0</v>
      </c>
      <c r="J21" s="43">
        <f t="shared" si="2"/>
        <v>0</v>
      </c>
      <c r="K21" s="59"/>
    </row>
    <row r="22" spans="1:11" ht="47.25" outlineLevel="2" x14ac:dyDescent="0.25">
      <c r="A22" s="74">
        <v>13</v>
      </c>
      <c r="B22" s="27" t="s">
        <v>177</v>
      </c>
      <c r="C22" s="16" t="s">
        <v>174</v>
      </c>
      <c r="D22" s="44" t="s">
        <v>3</v>
      </c>
      <c r="E22" s="43">
        <v>1787.1</v>
      </c>
      <c r="F22" s="70"/>
      <c r="G22" s="43">
        <f t="shared" si="0"/>
        <v>0</v>
      </c>
      <c r="H22" s="70"/>
      <c r="I22" s="43">
        <f t="shared" si="1"/>
        <v>0</v>
      </c>
      <c r="J22" s="43">
        <f t="shared" si="2"/>
        <v>0</v>
      </c>
      <c r="K22" s="59"/>
    </row>
    <row r="23" spans="1:11" s="22" customFormat="1" ht="31.5" outlineLevel="3" x14ac:dyDescent="0.25">
      <c r="A23" s="74">
        <v>14</v>
      </c>
      <c r="B23" s="31"/>
      <c r="C23" s="16" t="s">
        <v>263</v>
      </c>
      <c r="D23" s="44" t="s">
        <v>173</v>
      </c>
      <c r="E23" s="43">
        <f>E22*0.5</f>
        <v>893.55</v>
      </c>
      <c r="F23" s="70"/>
      <c r="G23" s="43">
        <f t="shared" si="0"/>
        <v>0</v>
      </c>
      <c r="H23" s="70"/>
      <c r="I23" s="43">
        <f t="shared" si="1"/>
        <v>0</v>
      </c>
      <c r="J23" s="43">
        <f t="shared" si="2"/>
        <v>0</v>
      </c>
      <c r="K23" s="59"/>
    </row>
    <row r="24" spans="1:11" outlineLevel="2" x14ac:dyDescent="0.25">
      <c r="A24" s="74">
        <v>15</v>
      </c>
      <c r="B24" s="27" t="s">
        <v>17</v>
      </c>
      <c r="C24" s="16" t="s">
        <v>171</v>
      </c>
      <c r="D24" s="44" t="s">
        <v>3</v>
      </c>
      <c r="E24" s="43">
        <v>925.1</v>
      </c>
      <c r="F24" s="70"/>
      <c r="G24" s="43">
        <f t="shared" si="0"/>
        <v>0</v>
      </c>
      <c r="H24" s="70"/>
      <c r="I24" s="43">
        <f t="shared" si="1"/>
        <v>0</v>
      </c>
      <c r="J24" s="43">
        <f t="shared" si="2"/>
        <v>0</v>
      </c>
      <c r="K24" s="59"/>
    </row>
    <row r="25" spans="1:11" s="22" customFormat="1" ht="63" outlineLevel="3" x14ac:dyDescent="0.25">
      <c r="A25" s="74">
        <v>16</v>
      </c>
      <c r="B25" s="31"/>
      <c r="C25" s="16" t="s">
        <v>271</v>
      </c>
      <c r="D25" s="44" t="s">
        <v>3</v>
      </c>
      <c r="E25" s="43">
        <f>E24*1.03</f>
        <v>952.85300000000007</v>
      </c>
      <c r="F25" s="70"/>
      <c r="G25" s="43">
        <f t="shared" si="0"/>
        <v>0</v>
      </c>
      <c r="H25" s="70"/>
      <c r="I25" s="43">
        <f t="shared" si="1"/>
        <v>0</v>
      </c>
      <c r="J25" s="43">
        <f t="shared" si="2"/>
        <v>0</v>
      </c>
      <c r="K25" s="59"/>
    </row>
    <row r="26" spans="1:11" outlineLevel="2" x14ac:dyDescent="0.25">
      <c r="A26" s="74">
        <v>17</v>
      </c>
      <c r="B26" s="27" t="s">
        <v>19</v>
      </c>
      <c r="C26" s="16" t="s">
        <v>20</v>
      </c>
      <c r="D26" s="44" t="s">
        <v>3</v>
      </c>
      <c r="E26" s="43">
        <v>1787.1</v>
      </c>
      <c r="F26" s="70"/>
      <c r="G26" s="43">
        <f t="shared" si="0"/>
        <v>0</v>
      </c>
      <c r="H26" s="70"/>
      <c r="I26" s="43">
        <f t="shared" si="1"/>
        <v>0</v>
      </c>
      <c r="J26" s="43">
        <f t="shared" si="2"/>
        <v>0</v>
      </c>
      <c r="K26" s="59"/>
    </row>
    <row r="27" spans="1:11" s="22" customFormat="1" ht="31.5" outlineLevel="3" x14ac:dyDescent="0.25">
      <c r="A27" s="74">
        <v>18</v>
      </c>
      <c r="B27" s="31"/>
      <c r="C27" s="16" t="s">
        <v>291</v>
      </c>
      <c r="D27" s="44" t="s">
        <v>173</v>
      </c>
      <c r="E27" s="43">
        <f>E26*0.35</f>
        <v>625.4849999999999</v>
      </c>
      <c r="F27" s="70"/>
      <c r="G27" s="43">
        <f t="shared" si="0"/>
        <v>0</v>
      </c>
      <c r="H27" s="70"/>
      <c r="I27" s="43">
        <f t="shared" si="1"/>
        <v>0</v>
      </c>
      <c r="J27" s="43">
        <f t="shared" si="2"/>
        <v>0</v>
      </c>
      <c r="K27" s="59"/>
    </row>
    <row r="28" spans="1:11" s="22" customFormat="1" outlineLevel="3" x14ac:dyDescent="0.25">
      <c r="A28" s="74">
        <v>19</v>
      </c>
      <c r="B28" s="31"/>
      <c r="C28" s="16" t="s">
        <v>262</v>
      </c>
      <c r="D28" s="44" t="s">
        <v>173</v>
      </c>
      <c r="E28" s="43">
        <v>393.16199999999998</v>
      </c>
      <c r="F28" s="70"/>
      <c r="G28" s="43">
        <f t="shared" si="0"/>
        <v>0</v>
      </c>
      <c r="H28" s="70"/>
      <c r="I28" s="43">
        <f t="shared" si="1"/>
        <v>0</v>
      </c>
      <c r="J28" s="43">
        <f t="shared" si="2"/>
        <v>0</v>
      </c>
      <c r="K28" s="59"/>
    </row>
    <row r="29" spans="1:11" s="22" customFormat="1" ht="31.5" outlineLevel="3" x14ac:dyDescent="0.25">
      <c r="A29" s="74">
        <v>20</v>
      </c>
      <c r="B29" s="31"/>
      <c r="C29" s="16" t="s">
        <v>287</v>
      </c>
      <c r="D29" s="44" t="s">
        <v>176</v>
      </c>
      <c r="E29" s="43">
        <v>2.5019399999999998</v>
      </c>
      <c r="F29" s="70"/>
      <c r="G29" s="43">
        <f t="shared" si="0"/>
        <v>0</v>
      </c>
      <c r="H29" s="70"/>
      <c r="I29" s="43">
        <f t="shared" si="1"/>
        <v>0</v>
      </c>
      <c r="J29" s="43">
        <f t="shared" si="2"/>
        <v>0</v>
      </c>
      <c r="K29" s="59"/>
    </row>
    <row r="30" spans="1:11" s="13" customFormat="1" outlineLevel="1" x14ac:dyDescent="0.25">
      <c r="A30" s="74">
        <v>21</v>
      </c>
      <c r="B30" s="71" t="s">
        <v>21</v>
      </c>
      <c r="C30" s="72" t="s">
        <v>22</v>
      </c>
      <c r="D30" s="37"/>
      <c r="E30" s="38"/>
      <c r="F30" s="38"/>
      <c r="G30" s="38"/>
      <c r="H30" s="38"/>
      <c r="I30" s="38"/>
      <c r="J30" s="38"/>
      <c r="K30" s="64"/>
    </row>
    <row r="31" spans="1:11" s="13" customFormat="1" ht="31.5" outlineLevel="2" x14ac:dyDescent="0.25">
      <c r="A31" s="74">
        <v>22</v>
      </c>
      <c r="B31" s="30" t="s">
        <v>189</v>
      </c>
      <c r="C31" s="25" t="s">
        <v>182</v>
      </c>
      <c r="D31" s="43" t="s">
        <v>3</v>
      </c>
      <c r="E31" s="46">
        <v>5423</v>
      </c>
      <c r="F31" s="70"/>
      <c r="G31" s="43">
        <f t="shared" ref="G31:G59" si="3">E31*F31</f>
        <v>0</v>
      </c>
      <c r="H31" s="70"/>
      <c r="I31" s="43">
        <f t="shared" ref="I31:I59" si="4">E31*H31</f>
        <v>0</v>
      </c>
      <c r="J31" s="43">
        <f t="shared" ref="J31:J59" si="5">G31+I31</f>
        <v>0</v>
      </c>
      <c r="K31" s="59"/>
    </row>
    <row r="32" spans="1:11" s="13" customFormat="1" ht="31.5" outlineLevel="3" x14ac:dyDescent="0.25">
      <c r="A32" s="74">
        <v>23</v>
      </c>
      <c r="B32" s="53"/>
      <c r="C32" s="15" t="s">
        <v>261</v>
      </c>
      <c r="D32" s="43" t="s">
        <v>173</v>
      </c>
      <c r="E32" s="46">
        <v>558.55870000000004</v>
      </c>
      <c r="F32" s="70"/>
      <c r="G32" s="43">
        <f t="shared" si="3"/>
        <v>0</v>
      </c>
      <c r="H32" s="70"/>
      <c r="I32" s="43">
        <f t="shared" si="4"/>
        <v>0</v>
      </c>
      <c r="J32" s="43">
        <f t="shared" si="5"/>
        <v>0</v>
      </c>
      <c r="K32" s="59"/>
    </row>
    <row r="33" spans="1:11" s="13" customFormat="1" outlineLevel="2" x14ac:dyDescent="0.25">
      <c r="A33" s="74">
        <v>24</v>
      </c>
      <c r="B33" s="30" t="s">
        <v>23</v>
      </c>
      <c r="C33" s="17" t="s">
        <v>24</v>
      </c>
      <c r="D33" s="43" t="s">
        <v>3</v>
      </c>
      <c r="E33" s="46">
        <v>5422.9</v>
      </c>
      <c r="F33" s="70"/>
      <c r="G33" s="43">
        <f t="shared" si="3"/>
        <v>0</v>
      </c>
      <c r="H33" s="70"/>
      <c r="I33" s="43">
        <f t="shared" si="4"/>
        <v>0</v>
      </c>
      <c r="J33" s="43">
        <f t="shared" si="5"/>
        <v>0</v>
      </c>
      <c r="K33" s="59"/>
    </row>
    <row r="34" spans="1:11" s="13" customFormat="1" ht="31.5" outlineLevel="3" x14ac:dyDescent="0.25">
      <c r="A34" s="74">
        <v>25</v>
      </c>
      <c r="B34" s="31"/>
      <c r="C34" s="16" t="s">
        <v>286</v>
      </c>
      <c r="D34" s="43" t="s">
        <v>173</v>
      </c>
      <c r="E34" s="46">
        <v>173532.79999999999</v>
      </c>
      <c r="F34" s="70"/>
      <c r="G34" s="43">
        <f t="shared" si="3"/>
        <v>0</v>
      </c>
      <c r="H34" s="70"/>
      <c r="I34" s="43">
        <f t="shared" si="4"/>
        <v>0</v>
      </c>
      <c r="J34" s="43">
        <f t="shared" si="5"/>
        <v>0</v>
      </c>
      <c r="K34" s="59"/>
    </row>
    <row r="35" spans="1:11" s="13" customFormat="1" outlineLevel="3" x14ac:dyDescent="0.25">
      <c r="A35" s="74">
        <v>26</v>
      </c>
      <c r="B35" s="31"/>
      <c r="C35" s="16" t="s">
        <v>285</v>
      </c>
      <c r="D35" s="43" t="s">
        <v>2</v>
      </c>
      <c r="E35" s="46">
        <f>E33/3</f>
        <v>1807.6333333333332</v>
      </c>
      <c r="F35" s="70"/>
      <c r="G35" s="43">
        <f t="shared" si="3"/>
        <v>0</v>
      </c>
      <c r="H35" s="70"/>
      <c r="I35" s="43">
        <f t="shared" si="4"/>
        <v>0</v>
      </c>
      <c r="J35" s="43">
        <f t="shared" si="5"/>
        <v>0</v>
      </c>
      <c r="K35" s="59"/>
    </row>
    <row r="36" spans="1:11" s="13" customFormat="1" ht="31.5" outlineLevel="2" x14ac:dyDescent="0.25">
      <c r="A36" s="74">
        <v>27</v>
      </c>
      <c r="B36" s="30" t="s">
        <v>190</v>
      </c>
      <c r="C36" s="25" t="s">
        <v>183</v>
      </c>
      <c r="D36" s="43" t="s">
        <v>3</v>
      </c>
      <c r="E36" s="46">
        <v>1353.2</v>
      </c>
      <c r="F36" s="70"/>
      <c r="G36" s="43">
        <f t="shared" si="3"/>
        <v>0</v>
      </c>
      <c r="H36" s="70"/>
      <c r="I36" s="43">
        <f t="shared" si="4"/>
        <v>0</v>
      </c>
      <c r="J36" s="43">
        <f t="shared" si="5"/>
        <v>0</v>
      </c>
      <c r="K36" s="59"/>
    </row>
    <row r="37" spans="1:11" s="13" customFormat="1" ht="31.5" outlineLevel="3" x14ac:dyDescent="0.25">
      <c r="A37" s="74">
        <v>28</v>
      </c>
      <c r="B37" s="53"/>
      <c r="C37" s="25" t="s">
        <v>269</v>
      </c>
      <c r="D37" s="43" t="s">
        <v>173</v>
      </c>
      <c r="E37" s="46">
        <f>E36*0.5</f>
        <v>676.6</v>
      </c>
      <c r="F37" s="70"/>
      <c r="G37" s="43">
        <f t="shared" si="3"/>
        <v>0</v>
      </c>
      <c r="H37" s="70"/>
      <c r="I37" s="43">
        <f t="shared" si="4"/>
        <v>0</v>
      </c>
      <c r="J37" s="43">
        <f t="shared" si="5"/>
        <v>0</v>
      </c>
      <c r="K37" s="59"/>
    </row>
    <row r="38" spans="1:11" s="13" customFormat="1" outlineLevel="2" x14ac:dyDescent="0.25">
      <c r="A38" s="74">
        <v>29</v>
      </c>
      <c r="B38" s="30" t="s">
        <v>25</v>
      </c>
      <c r="C38" s="17" t="s">
        <v>26</v>
      </c>
      <c r="D38" s="43" t="s">
        <v>3</v>
      </c>
      <c r="E38" s="46">
        <v>1353.2</v>
      </c>
      <c r="F38" s="70"/>
      <c r="G38" s="43">
        <f t="shared" si="3"/>
        <v>0</v>
      </c>
      <c r="H38" s="70"/>
      <c r="I38" s="43">
        <f t="shared" si="4"/>
        <v>0</v>
      </c>
      <c r="J38" s="43">
        <f t="shared" si="5"/>
        <v>0</v>
      </c>
      <c r="K38" s="59"/>
    </row>
    <row r="39" spans="1:11" s="13" customFormat="1" ht="31.5" outlineLevel="3" x14ac:dyDescent="0.25">
      <c r="A39" s="74">
        <v>30</v>
      </c>
      <c r="B39" s="53"/>
      <c r="C39" s="25" t="s">
        <v>264</v>
      </c>
      <c r="D39" s="43" t="s">
        <v>176</v>
      </c>
      <c r="E39" s="46">
        <v>0.67659999999999998</v>
      </c>
      <c r="F39" s="70"/>
      <c r="G39" s="43">
        <f t="shared" si="3"/>
        <v>0</v>
      </c>
      <c r="H39" s="70"/>
      <c r="I39" s="43">
        <f t="shared" si="4"/>
        <v>0</v>
      </c>
      <c r="J39" s="43">
        <f t="shared" si="5"/>
        <v>0</v>
      </c>
      <c r="K39" s="59"/>
    </row>
    <row r="40" spans="1:11" s="13" customFormat="1" ht="31.5" outlineLevel="3" x14ac:dyDescent="0.25">
      <c r="A40" s="74">
        <v>31</v>
      </c>
      <c r="B40" s="53"/>
      <c r="C40" s="25" t="s">
        <v>289</v>
      </c>
      <c r="D40" s="43" t="s">
        <v>3</v>
      </c>
      <c r="E40" s="46">
        <f>E38*1.03</f>
        <v>1393.796</v>
      </c>
      <c r="F40" s="70"/>
      <c r="G40" s="43">
        <f t="shared" si="3"/>
        <v>0</v>
      </c>
      <c r="H40" s="70"/>
      <c r="I40" s="43">
        <f t="shared" si="4"/>
        <v>0</v>
      </c>
      <c r="J40" s="43">
        <f t="shared" si="5"/>
        <v>0</v>
      </c>
      <c r="K40" s="59"/>
    </row>
    <row r="41" spans="1:11" s="13" customFormat="1" ht="31.5" outlineLevel="3" x14ac:dyDescent="0.25">
      <c r="A41" s="74">
        <v>32</v>
      </c>
      <c r="B41" s="53"/>
      <c r="C41" s="25" t="s">
        <v>290</v>
      </c>
      <c r="D41" s="43" t="s">
        <v>176</v>
      </c>
      <c r="E41" s="46">
        <v>5.0744999999999996</v>
      </c>
      <c r="F41" s="70"/>
      <c r="G41" s="43">
        <f t="shared" si="3"/>
        <v>0</v>
      </c>
      <c r="H41" s="70"/>
      <c r="I41" s="43">
        <f t="shared" si="4"/>
        <v>0</v>
      </c>
      <c r="J41" s="43">
        <f t="shared" si="5"/>
        <v>0</v>
      </c>
      <c r="K41" s="59"/>
    </row>
    <row r="42" spans="1:11" s="13" customFormat="1" outlineLevel="2" x14ac:dyDescent="0.25">
      <c r="A42" s="74">
        <v>33</v>
      </c>
      <c r="B42" s="30" t="s">
        <v>27</v>
      </c>
      <c r="C42" s="17" t="s">
        <v>28</v>
      </c>
      <c r="D42" s="43" t="s">
        <v>3</v>
      </c>
      <c r="E42" s="46">
        <v>223.7</v>
      </c>
      <c r="F42" s="70"/>
      <c r="G42" s="43">
        <f t="shared" si="3"/>
        <v>0</v>
      </c>
      <c r="H42" s="70"/>
      <c r="I42" s="43">
        <f t="shared" si="4"/>
        <v>0</v>
      </c>
      <c r="J42" s="43">
        <f t="shared" si="5"/>
        <v>0</v>
      </c>
      <c r="K42" s="59"/>
    </row>
    <row r="43" spans="1:11" s="13" customFormat="1" ht="31.5" outlineLevel="3" x14ac:dyDescent="0.25">
      <c r="A43" s="74">
        <v>34</v>
      </c>
      <c r="B43" s="53"/>
      <c r="C43" s="25" t="s">
        <v>282</v>
      </c>
      <c r="D43" s="43" t="s">
        <v>176</v>
      </c>
      <c r="E43" s="46">
        <f>E42*6/1000</f>
        <v>1.3421999999999998</v>
      </c>
      <c r="F43" s="70"/>
      <c r="G43" s="43">
        <f t="shared" si="3"/>
        <v>0</v>
      </c>
      <c r="H43" s="70"/>
      <c r="I43" s="43">
        <f t="shared" si="4"/>
        <v>0</v>
      </c>
      <c r="J43" s="43">
        <f t="shared" si="5"/>
        <v>0</v>
      </c>
      <c r="K43" s="59"/>
    </row>
    <row r="44" spans="1:11" s="13" customFormat="1" ht="31.5" outlineLevel="3" x14ac:dyDescent="0.25">
      <c r="A44" s="74">
        <v>35</v>
      </c>
      <c r="B44" s="53"/>
      <c r="C44" s="15" t="s">
        <v>261</v>
      </c>
      <c r="D44" s="43" t="s">
        <v>173</v>
      </c>
      <c r="E44" s="46">
        <v>35.792000000000002</v>
      </c>
      <c r="F44" s="70"/>
      <c r="G44" s="43">
        <f t="shared" si="3"/>
        <v>0</v>
      </c>
      <c r="H44" s="70"/>
      <c r="I44" s="43">
        <f t="shared" si="4"/>
        <v>0</v>
      </c>
      <c r="J44" s="43">
        <f t="shared" si="5"/>
        <v>0</v>
      </c>
      <c r="K44" s="59"/>
    </row>
    <row r="45" spans="1:11" s="13" customFormat="1" ht="31.5" outlineLevel="2" x14ac:dyDescent="0.25">
      <c r="A45" s="74">
        <v>36</v>
      </c>
      <c r="B45" s="30" t="s">
        <v>191</v>
      </c>
      <c r="C45" s="25" t="s">
        <v>184</v>
      </c>
      <c r="D45" s="43" t="s">
        <v>3</v>
      </c>
      <c r="E45" s="46">
        <v>4069.7</v>
      </c>
      <c r="F45" s="70"/>
      <c r="G45" s="43">
        <f t="shared" si="3"/>
        <v>0</v>
      </c>
      <c r="H45" s="70"/>
      <c r="I45" s="43">
        <f t="shared" si="4"/>
        <v>0</v>
      </c>
      <c r="J45" s="43">
        <f t="shared" si="5"/>
        <v>0</v>
      </c>
      <c r="K45" s="59"/>
    </row>
    <row r="46" spans="1:11" s="13" customFormat="1" ht="31.5" outlineLevel="3" x14ac:dyDescent="0.25">
      <c r="A46" s="74">
        <v>37</v>
      </c>
      <c r="B46" s="53"/>
      <c r="C46" s="16" t="s">
        <v>263</v>
      </c>
      <c r="D46" s="43" t="s">
        <v>173</v>
      </c>
      <c r="E46" s="43">
        <f>E45*0.5</f>
        <v>2034.85</v>
      </c>
      <c r="F46" s="70"/>
      <c r="G46" s="43">
        <f t="shared" si="3"/>
        <v>0</v>
      </c>
      <c r="H46" s="70"/>
      <c r="I46" s="43">
        <f t="shared" si="4"/>
        <v>0</v>
      </c>
      <c r="J46" s="43">
        <f t="shared" si="5"/>
        <v>0</v>
      </c>
      <c r="K46" s="59"/>
    </row>
    <row r="47" spans="1:11" s="13" customFormat="1" ht="31.5" outlineLevel="2" x14ac:dyDescent="0.25">
      <c r="A47" s="74">
        <v>38</v>
      </c>
      <c r="B47" s="30" t="s">
        <v>29</v>
      </c>
      <c r="C47" s="25" t="s">
        <v>185</v>
      </c>
      <c r="D47" s="43" t="s">
        <v>3</v>
      </c>
      <c r="E47" s="46">
        <v>3045.6</v>
      </c>
      <c r="F47" s="70"/>
      <c r="G47" s="43">
        <f t="shared" si="3"/>
        <v>0</v>
      </c>
      <c r="H47" s="70"/>
      <c r="I47" s="43">
        <f t="shared" si="4"/>
        <v>0</v>
      </c>
      <c r="J47" s="43">
        <f t="shared" si="5"/>
        <v>0</v>
      </c>
      <c r="K47" s="59"/>
    </row>
    <row r="48" spans="1:11" s="13" customFormat="1" ht="31.5" outlineLevel="3" x14ac:dyDescent="0.25">
      <c r="A48" s="74">
        <v>39</v>
      </c>
      <c r="B48" s="53"/>
      <c r="C48" s="16" t="s">
        <v>291</v>
      </c>
      <c r="D48" s="43" t="s">
        <v>173</v>
      </c>
      <c r="E48" s="43">
        <f>E47*0.35</f>
        <v>1065.9599999999998</v>
      </c>
      <c r="F48" s="70"/>
      <c r="G48" s="43">
        <f t="shared" si="3"/>
        <v>0</v>
      </c>
      <c r="H48" s="70"/>
      <c r="I48" s="43">
        <f t="shared" si="4"/>
        <v>0</v>
      </c>
      <c r="J48" s="43">
        <f t="shared" si="5"/>
        <v>0</v>
      </c>
      <c r="K48" s="59"/>
    </row>
    <row r="49" spans="1:11" s="13" customFormat="1" outlineLevel="3" x14ac:dyDescent="0.25">
      <c r="A49" s="74">
        <v>40</v>
      </c>
      <c r="B49" s="53"/>
      <c r="C49" s="16" t="s">
        <v>262</v>
      </c>
      <c r="D49" s="43" t="s">
        <v>173</v>
      </c>
      <c r="E49" s="46">
        <v>609.12</v>
      </c>
      <c r="F49" s="70"/>
      <c r="G49" s="43">
        <f t="shared" si="3"/>
        <v>0</v>
      </c>
      <c r="H49" s="70"/>
      <c r="I49" s="43">
        <f t="shared" si="4"/>
        <v>0</v>
      </c>
      <c r="J49" s="43">
        <f t="shared" si="5"/>
        <v>0</v>
      </c>
      <c r="K49" s="59"/>
    </row>
    <row r="50" spans="1:11" s="13" customFormat="1" ht="31.5" outlineLevel="3" x14ac:dyDescent="0.25">
      <c r="A50" s="74">
        <v>41</v>
      </c>
      <c r="B50" s="53"/>
      <c r="C50" s="16" t="s">
        <v>287</v>
      </c>
      <c r="D50" s="43" t="s">
        <v>176</v>
      </c>
      <c r="E50" s="46">
        <v>8.5276800000000001</v>
      </c>
      <c r="F50" s="70"/>
      <c r="G50" s="43">
        <f t="shared" si="3"/>
        <v>0</v>
      </c>
      <c r="H50" s="70"/>
      <c r="I50" s="43">
        <f t="shared" si="4"/>
        <v>0</v>
      </c>
      <c r="J50" s="43">
        <f t="shared" si="5"/>
        <v>0</v>
      </c>
      <c r="K50" s="59"/>
    </row>
    <row r="51" spans="1:11" s="13" customFormat="1" ht="47.25" outlineLevel="2" x14ac:dyDescent="0.25">
      <c r="A51" s="74">
        <v>42</v>
      </c>
      <c r="B51" s="30" t="s">
        <v>192</v>
      </c>
      <c r="C51" s="25" t="s">
        <v>186</v>
      </c>
      <c r="D51" s="43" t="s">
        <v>3</v>
      </c>
      <c r="E51" s="46">
        <v>800.4</v>
      </c>
      <c r="F51" s="70"/>
      <c r="G51" s="43">
        <f t="shared" si="3"/>
        <v>0</v>
      </c>
      <c r="H51" s="70"/>
      <c r="I51" s="43">
        <f t="shared" si="4"/>
        <v>0</v>
      </c>
      <c r="J51" s="43">
        <f t="shared" si="5"/>
        <v>0</v>
      </c>
      <c r="K51" s="59"/>
    </row>
    <row r="52" spans="1:11" s="13" customFormat="1" outlineLevel="3" x14ac:dyDescent="0.25">
      <c r="A52" s="74">
        <v>43</v>
      </c>
      <c r="B52" s="53"/>
      <c r="C52" s="25" t="s">
        <v>283</v>
      </c>
      <c r="D52" s="43" t="s">
        <v>3</v>
      </c>
      <c r="E52" s="46">
        <v>840.4</v>
      </c>
      <c r="F52" s="70"/>
      <c r="G52" s="43">
        <f t="shared" si="3"/>
        <v>0</v>
      </c>
      <c r="H52" s="70"/>
      <c r="I52" s="43">
        <f t="shared" si="4"/>
        <v>0</v>
      </c>
      <c r="J52" s="43">
        <f t="shared" si="5"/>
        <v>0</v>
      </c>
      <c r="K52" s="59"/>
    </row>
    <row r="53" spans="1:11" s="13" customFormat="1" ht="31.5" outlineLevel="3" x14ac:dyDescent="0.25">
      <c r="A53" s="74">
        <v>44</v>
      </c>
      <c r="B53" s="53"/>
      <c r="C53" s="16" t="s">
        <v>287</v>
      </c>
      <c r="D53" s="43" t="s">
        <v>176</v>
      </c>
      <c r="E53" s="46">
        <v>1.12056</v>
      </c>
      <c r="F53" s="70"/>
      <c r="G53" s="43">
        <f t="shared" si="3"/>
        <v>0</v>
      </c>
      <c r="H53" s="70"/>
      <c r="I53" s="43">
        <f t="shared" si="4"/>
        <v>0</v>
      </c>
      <c r="J53" s="43">
        <f t="shared" si="5"/>
        <v>0</v>
      </c>
      <c r="K53" s="59"/>
    </row>
    <row r="54" spans="1:11" s="13" customFormat="1" ht="31.5" outlineLevel="3" x14ac:dyDescent="0.25">
      <c r="A54" s="74">
        <v>45</v>
      </c>
      <c r="B54" s="53"/>
      <c r="C54" s="25" t="s">
        <v>265</v>
      </c>
      <c r="D54" s="43" t="s">
        <v>173</v>
      </c>
      <c r="E54" s="46">
        <v>220.11</v>
      </c>
      <c r="F54" s="70"/>
      <c r="G54" s="43">
        <f t="shared" si="3"/>
        <v>0</v>
      </c>
      <c r="H54" s="70"/>
      <c r="I54" s="43">
        <f t="shared" si="4"/>
        <v>0</v>
      </c>
      <c r="J54" s="43">
        <f t="shared" si="5"/>
        <v>0</v>
      </c>
      <c r="K54" s="59"/>
    </row>
    <row r="55" spans="1:11" s="13" customFormat="1" ht="31.5" outlineLevel="3" x14ac:dyDescent="0.25">
      <c r="A55" s="74">
        <v>46</v>
      </c>
      <c r="B55" s="53"/>
      <c r="C55" s="16" t="s">
        <v>291</v>
      </c>
      <c r="D55" s="43" t="s">
        <v>173</v>
      </c>
      <c r="E55" s="46">
        <f>E51*0.35</f>
        <v>280.14</v>
      </c>
      <c r="F55" s="70"/>
      <c r="G55" s="43">
        <f t="shared" si="3"/>
        <v>0</v>
      </c>
      <c r="H55" s="70"/>
      <c r="I55" s="43">
        <f t="shared" si="4"/>
        <v>0</v>
      </c>
      <c r="J55" s="43">
        <f t="shared" si="5"/>
        <v>0</v>
      </c>
      <c r="K55" s="59"/>
    </row>
    <row r="56" spans="1:11" s="13" customFormat="1" ht="31.5" outlineLevel="2" x14ac:dyDescent="0.25">
      <c r="A56" s="74">
        <v>47</v>
      </c>
      <c r="B56" s="30" t="s">
        <v>193</v>
      </c>
      <c r="C56" s="25" t="s">
        <v>187</v>
      </c>
      <c r="D56" s="43" t="s">
        <v>3</v>
      </c>
      <c r="E56" s="46">
        <v>800.4</v>
      </c>
      <c r="F56" s="70"/>
      <c r="G56" s="43">
        <f t="shared" si="3"/>
        <v>0</v>
      </c>
      <c r="H56" s="70"/>
      <c r="I56" s="43">
        <f t="shared" si="4"/>
        <v>0</v>
      </c>
      <c r="J56" s="43">
        <f t="shared" si="5"/>
        <v>0</v>
      </c>
      <c r="K56" s="59"/>
    </row>
    <row r="57" spans="1:11" s="13" customFormat="1" ht="31.5" outlineLevel="3" x14ac:dyDescent="0.25">
      <c r="A57" s="74">
        <v>48</v>
      </c>
      <c r="B57" s="53"/>
      <c r="C57" s="16" t="s">
        <v>291</v>
      </c>
      <c r="D57" s="43" t="s">
        <v>173</v>
      </c>
      <c r="E57" s="43">
        <f>E56*0.35</f>
        <v>280.14</v>
      </c>
      <c r="F57" s="70"/>
      <c r="G57" s="43">
        <f t="shared" si="3"/>
        <v>0</v>
      </c>
      <c r="H57" s="70"/>
      <c r="I57" s="43">
        <f t="shared" si="4"/>
        <v>0</v>
      </c>
      <c r="J57" s="43">
        <f t="shared" si="5"/>
        <v>0</v>
      </c>
      <c r="K57" s="59"/>
    </row>
    <row r="58" spans="1:11" s="13" customFormat="1" ht="31.5" outlineLevel="2" x14ac:dyDescent="0.25">
      <c r="A58" s="74">
        <v>49</v>
      </c>
      <c r="B58" s="30" t="s">
        <v>194</v>
      </c>
      <c r="C58" s="25" t="s">
        <v>188</v>
      </c>
      <c r="D58" s="43" t="s">
        <v>3</v>
      </c>
      <c r="E58" s="46">
        <v>223.7</v>
      </c>
      <c r="F58" s="70"/>
      <c r="G58" s="43">
        <f t="shared" si="3"/>
        <v>0</v>
      </c>
      <c r="H58" s="70"/>
      <c r="I58" s="43">
        <f t="shared" si="4"/>
        <v>0</v>
      </c>
      <c r="J58" s="43">
        <f t="shared" si="5"/>
        <v>0</v>
      </c>
      <c r="K58" s="59"/>
    </row>
    <row r="59" spans="1:11" s="13" customFormat="1" ht="31.5" outlineLevel="3" x14ac:dyDescent="0.25">
      <c r="A59" s="74">
        <v>50</v>
      </c>
      <c r="B59" s="53"/>
      <c r="C59" s="16" t="s">
        <v>287</v>
      </c>
      <c r="D59" s="43" t="s">
        <v>176</v>
      </c>
      <c r="E59" s="46">
        <v>0.62636000000000003</v>
      </c>
      <c r="F59" s="70"/>
      <c r="G59" s="43">
        <f t="shared" si="3"/>
        <v>0</v>
      </c>
      <c r="H59" s="70"/>
      <c r="I59" s="43">
        <f t="shared" si="4"/>
        <v>0</v>
      </c>
      <c r="J59" s="43">
        <f t="shared" si="5"/>
        <v>0</v>
      </c>
      <c r="K59" s="59"/>
    </row>
    <row r="60" spans="1:11" x14ac:dyDescent="0.25">
      <c r="A60" s="74">
        <v>51</v>
      </c>
      <c r="B60" s="28" t="s">
        <v>30</v>
      </c>
      <c r="C60" s="14" t="s">
        <v>31</v>
      </c>
      <c r="D60" s="40"/>
      <c r="E60" s="41"/>
      <c r="F60" s="41"/>
      <c r="G60" s="41"/>
      <c r="H60" s="41"/>
      <c r="I60" s="41"/>
      <c r="J60" s="41"/>
      <c r="K60" s="66"/>
    </row>
    <row r="61" spans="1:11" outlineLevel="1" x14ac:dyDescent="0.25">
      <c r="A61" s="74">
        <v>52</v>
      </c>
      <c r="B61" s="71" t="s">
        <v>32</v>
      </c>
      <c r="C61" s="72" t="s">
        <v>33</v>
      </c>
      <c r="D61" s="37"/>
      <c r="E61" s="38"/>
      <c r="F61" s="38"/>
      <c r="G61" s="38"/>
      <c r="H61" s="38"/>
      <c r="I61" s="38"/>
      <c r="J61" s="38"/>
      <c r="K61" s="64"/>
    </row>
    <row r="62" spans="1:11" outlineLevel="2" x14ac:dyDescent="0.25">
      <c r="A62" s="74">
        <v>53</v>
      </c>
      <c r="B62" s="27" t="s">
        <v>34</v>
      </c>
      <c r="C62" s="16" t="s">
        <v>16</v>
      </c>
      <c r="D62" s="44" t="s">
        <v>3</v>
      </c>
      <c r="E62" s="43">
        <v>168.4</v>
      </c>
      <c r="F62" s="70"/>
      <c r="G62" s="43">
        <f t="shared" ref="G62:G72" si="6">E62*F62</f>
        <v>0</v>
      </c>
      <c r="H62" s="70"/>
      <c r="I62" s="43">
        <f t="shared" ref="I62:I72" si="7">E62*H62</f>
        <v>0</v>
      </c>
      <c r="J62" s="43">
        <f t="shared" ref="J62:J72" si="8">G62+I62</f>
        <v>0</v>
      </c>
      <c r="K62" s="59"/>
    </row>
    <row r="63" spans="1:11" s="22" customFormat="1" ht="31.5" outlineLevel="3" x14ac:dyDescent="0.25">
      <c r="A63" s="74">
        <v>54</v>
      </c>
      <c r="B63" s="31"/>
      <c r="C63" s="16" t="s">
        <v>277</v>
      </c>
      <c r="D63" s="44" t="s">
        <v>3</v>
      </c>
      <c r="E63" s="43">
        <v>181.87200000000001</v>
      </c>
      <c r="F63" s="70"/>
      <c r="G63" s="43">
        <f t="shared" si="6"/>
        <v>0</v>
      </c>
      <c r="H63" s="70"/>
      <c r="I63" s="43">
        <f t="shared" si="7"/>
        <v>0</v>
      </c>
      <c r="J63" s="43">
        <f t="shared" si="8"/>
        <v>0</v>
      </c>
      <c r="K63" s="59"/>
    </row>
    <row r="64" spans="1:11" s="22" customFormat="1" ht="31.5" outlineLevel="3" x14ac:dyDescent="0.25">
      <c r="A64" s="74">
        <v>55</v>
      </c>
      <c r="B64" s="31"/>
      <c r="C64" s="16" t="s">
        <v>286</v>
      </c>
      <c r="D64" s="44" t="s">
        <v>173</v>
      </c>
      <c r="E64" s="43">
        <v>2694.4</v>
      </c>
      <c r="F64" s="70"/>
      <c r="G64" s="43">
        <f t="shared" si="6"/>
        <v>0</v>
      </c>
      <c r="H64" s="70"/>
      <c r="I64" s="43">
        <f t="shared" si="7"/>
        <v>0</v>
      </c>
      <c r="J64" s="43">
        <f t="shared" si="8"/>
        <v>0</v>
      </c>
      <c r="K64" s="59"/>
    </row>
    <row r="65" spans="1:11" ht="47.25" outlineLevel="2" x14ac:dyDescent="0.25">
      <c r="A65" s="74">
        <v>56</v>
      </c>
      <c r="B65" s="27" t="s">
        <v>178</v>
      </c>
      <c r="C65" s="16" t="s">
        <v>174</v>
      </c>
      <c r="D65" s="44" t="s">
        <v>3</v>
      </c>
      <c r="E65" s="43">
        <v>168.4</v>
      </c>
      <c r="F65" s="70"/>
      <c r="G65" s="43">
        <f t="shared" si="6"/>
        <v>0</v>
      </c>
      <c r="H65" s="70"/>
      <c r="I65" s="43">
        <f t="shared" si="7"/>
        <v>0</v>
      </c>
      <c r="J65" s="43">
        <f t="shared" si="8"/>
        <v>0</v>
      </c>
      <c r="K65" s="59"/>
    </row>
    <row r="66" spans="1:11" s="22" customFormat="1" ht="31.5" outlineLevel="3" x14ac:dyDescent="0.25">
      <c r="A66" s="74">
        <v>57</v>
      </c>
      <c r="B66" s="31"/>
      <c r="C66" s="16" t="s">
        <v>263</v>
      </c>
      <c r="D66" s="44" t="s">
        <v>173</v>
      </c>
      <c r="E66" s="43">
        <f>E65*0.5</f>
        <v>84.2</v>
      </c>
      <c r="F66" s="70"/>
      <c r="G66" s="43">
        <f t="shared" si="6"/>
        <v>0</v>
      </c>
      <c r="H66" s="70"/>
      <c r="I66" s="43">
        <f t="shared" si="7"/>
        <v>0</v>
      </c>
      <c r="J66" s="43">
        <f t="shared" si="8"/>
        <v>0</v>
      </c>
      <c r="K66" s="59"/>
    </row>
    <row r="67" spans="1:11" outlineLevel="2" x14ac:dyDescent="0.25">
      <c r="A67" s="74">
        <v>58</v>
      </c>
      <c r="B67" s="27" t="s">
        <v>35</v>
      </c>
      <c r="C67" s="16" t="s">
        <v>18</v>
      </c>
      <c r="D67" s="44" t="s">
        <v>3</v>
      </c>
      <c r="E67" s="43">
        <v>2792.2</v>
      </c>
      <c r="F67" s="70"/>
      <c r="G67" s="43">
        <f t="shared" si="6"/>
        <v>0</v>
      </c>
      <c r="H67" s="70"/>
      <c r="I67" s="43">
        <f t="shared" si="7"/>
        <v>0</v>
      </c>
      <c r="J67" s="43">
        <f t="shared" si="8"/>
        <v>0</v>
      </c>
      <c r="K67" s="59"/>
    </row>
    <row r="68" spans="1:11" s="22" customFormat="1" ht="63" outlineLevel="3" x14ac:dyDescent="0.25">
      <c r="A68" s="74">
        <v>59</v>
      </c>
      <c r="B68" s="31"/>
      <c r="C68" s="16" t="s">
        <v>271</v>
      </c>
      <c r="D68" s="44" t="s">
        <v>3</v>
      </c>
      <c r="E68" s="43">
        <f>E67*1.03</f>
        <v>2875.9659999999999</v>
      </c>
      <c r="F68" s="70"/>
      <c r="G68" s="43">
        <f t="shared" si="6"/>
        <v>0</v>
      </c>
      <c r="H68" s="70"/>
      <c r="I68" s="43">
        <f t="shared" si="7"/>
        <v>0</v>
      </c>
      <c r="J68" s="43">
        <f t="shared" si="8"/>
        <v>0</v>
      </c>
      <c r="K68" s="59"/>
    </row>
    <row r="69" spans="1:11" outlineLevel="2" x14ac:dyDescent="0.25">
      <c r="A69" s="74">
        <v>60</v>
      </c>
      <c r="B69" s="27" t="s">
        <v>36</v>
      </c>
      <c r="C69" s="16" t="s">
        <v>20</v>
      </c>
      <c r="D69" s="44" t="s">
        <v>3</v>
      </c>
      <c r="E69" s="43">
        <v>168.4</v>
      </c>
      <c r="F69" s="70"/>
      <c r="G69" s="43">
        <f t="shared" si="6"/>
        <v>0</v>
      </c>
      <c r="H69" s="70"/>
      <c r="I69" s="43">
        <f t="shared" si="7"/>
        <v>0</v>
      </c>
      <c r="J69" s="43">
        <f t="shared" si="8"/>
        <v>0</v>
      </c>
      <c r="K69" s="59"/>
    </row>
    <row r="70" spans="1:11" s="22" customFormat="1" ht="31.5" outlineLevel="3" x14ac:dyDescent="0.25">
      <c r="A70" s="74">
        <v>61</v>
      </c>
      <c r="B70" s="31"/>
      <c r="C70" s="16" t="s">
        <v>291</v>
      </c>
      <c r="D70" s="44" t="s">
        <v>173</v>
      </c>
      <c r="E70" s="43">
        <f>E69*0.35</f>
        <v>58.94</v>
      </c>
      <c r="F70" s="70"/>
      <c r="G70" s="43">
        <f t="shared" si="6"/>
        <v>0</v>
      </c>
      <c r="H70" s="70"/>
      <c r="I70" s="43">
        <f t="shared" si="7"/>
        <v>0</v>
      </c>
      <c r="J70" s="43">
        <f t="shared" si="8"/>
        <v>0</v>
      </c>
      <c r="K70" s="59"/>
    </row>
    <row r="71" spans="1:11" s="22" customFormat="1" outlineLevel="3" x14ac:dyDescent="0.25">
      <c r="A71" s="74">
        <v>62</v>
      </c>
      <c r="B71" s="31"/>
      <c r="C71" s="16" t="s">
        <v>262</v>
      </c>
      <c r="D71" s="44" t="s">
        <v>173</v>
      </c>
      <c r="E71" s="43">
        <v>37.048000000000002</v>
      </c>
      <c r="F71" s="70"/>
      <c r="G71" s="43">
        <f t="shared" si="6"/>
        <v>0</v>
      </c>
      <c r="H71" s="70"/>
      <c r="I71" s="43">
        <f t="shared" si="7"/>
        <v>0</v>
      </c>
      <c r="J71" s="43">
        <f t="shared" si="8"/>
        <v>0</v>
      </c>
      <c r="K71" s="59"/>
    </row>
    <row r="72" spans="1:11" s="22" customFormat="1" ht="31.5" outlineLevel="3" x14ac:dyDescent="0.25">
      <c r="A72" s="74">
        <v>63</v>
      </c>
      <c r="B72" s="31"/>
      <c r="C72" s="16" t="s">
        <v>287</v>
      </c>
      <c r="D72" s="44" t="s">
        <v>176</v>
      </c>
      <c r="E72" s="43">
        <v>0.47151999999999999</v>
      </c>
      <c r="F72" s="70"/>
      <c r="G72" s="43">
        <f t="shared" si="6"/>
        <v>0</v>
      </c>
      <c r="H72" s="70"/>
      <c r="I72" s="43">
        <f t="shared" si="7"/>
        <v>0</v>
      </c>
      <c r="J72" s="43">
        <f t="shared" si="8"/>
        <v>0</v>
      </c>
      <c r="K72" s="59"/>
    </row>
    <row r="73" spans="1:11" s="13" customFormat="1" outlineLevel="1" x14ac:dyDescent="0.25">
      <c r="A73" s="74">
        <v>64</v>
      </c>
      <c r="B73" s="71" t="s">
        <v>37</v>
      </c>
      <c r="C73" s="72" t="s">
        <v>38</v>
      </c>
      <c r="D73" s="37"/>
      <c r="E73" s="38"/>
      <c r="F73" s="38"/>
      <c r="G73" s="38"/>
      <c r="H73" s="38"/>
      <c r="I73" s="38"/>
      <c r="J73" s="38"/>
      <c r="K73" s="64"/>
    </row>
    <row r="74" spans="1:11" s="13" customFormat="1" ht="31.5" outlineLevel="2" x14ac:dyDescent="0.25">
      <c r="A74" s="74">
        <v>65</v>
      </c>
      <c r="B74" s="30" t="s">
        <v>195</v>
      </c>
      <c r="C74" s="25" t="s">
        <v>182</v>
      </c>
      <c r="D74" s="43" t="s">
        <v>3</v>
      </c>
      <c r="E74" s="46">
        <v>5230.72</v>
      </c>
      <c r="F74" s="70"/>
      <c r="G74" s="43">
        <f t="shared" ref="G74:G99" si="9">E74*F74</f>
        <v>0</v>
      </c>
      <c r="H74" s="70"/>
      <c r="I74" s="43">
        <f t="shared" ref="I74:I99" si="10">E74*H74</f>
        <v>0</v>
      </c>
      <c r="J74" s="43">
        <f t="shared" ref="J74:J99" si="11">G74+I74</f>
        <v>0</v>
      </c>
      <c r="K74" s="67"/>
    </row>
    <row r="75" spans="1:11" s="13" customFormat="1" ht="31.5" outlineLevel="3" x14ac:dyDescent="0.25">
      <c r="A75" s="74">
        <v>66</v>
      </c>
      <c r="B75" s="53"/>
      <c r="C75" s="15" t="s">
        <v>261</v>
      </c>
      <c r="D75" s="43" t="s">
        <v>173</v>
      </c>
      <c r="E75" s="46">
        <v>538.76419999999996</v>
      </c>
      <c r="F75" s="70"/>
      <c r="G75" s="43">
        <f t="shared" si="9"/>
        <v>0</v>
      </c>
      <c r="H75" s="70"/>
      <c r="I75" s="43">
        <f t="shared" si="10"/>
        <v>0</v>
      </c>
      <c r="J75" s="43">
        <f t="shared" si="11"/>
        <v>0</v>
      </c>
      <c r="K75" s="59"/>
    </row>
    <row r="76" spans="1:11" s="13" customFormat="1" outlineLevel="2" x14ac:dyDescent="0.25">
      <c r="A76" s="74">
        <v>67</v>
      </c>
      <c r="B76" s="30" t="s">
        <v>39</v>
      </c>
      <c r="C76" s="17" t="s">
        <v>24</v>
      </c>
      <c r="D76" s="43" t="s">
        <v>3</v>
      </c>
      <c r="E76" s="46">
        <v>5125.62</v>
      </c>
      <c r="F76" s="70"/>
      <c r="G76" s="43">
        <f t="shared" si="9"/>
        <v>0</v>
      </c>
      <c r="H76" s="70"/>
      <c r="I76" s="43">
        <f t="shared" si="10"/>
        <v>0</v>
      </c>
      <c r="J76" s="43">
        <f t="shared" si="11"/>
        <v>0</v>
      </c>
      <c r="K76" s="59"/>
    </row>
    <row r="77" spans="1:11" s="13" customFormat="1" ht="31.5" outlineLevel="3" x14ac:dyDescent="0.25">
      <c r="A77" s="74">
        <v>68</v>
      </c>
      <c r="B77" s="31"/>
      <c r="C77" s="16" t="s">
        <v>286</v>
      </c>
      <c r="D77" s="43" t="s">
        <v>173</v>
      </c>
      <c r="E77" s="46">
        <v>164019.84</v>
      </c>
      <c r="F77" s="70"/>
      <c r="G77" s="43">
        <f t="shared" si="9"/>
        <v>0</v>
      </c>
      <c r="H77" s="70"/>
      <c r="I77" s="43">
        <f t="shared" si="10"/>
        <v>0</v>
      </c>
      <c r="J77" s="43">
        <f t="shared" si="11"/>
        <v>0</v>
      </c>
      <c r="K77" s="59"/>
    </row>
    <row r="78" spans="1:11" s="13" customFormat="1" outlineLevel="3" x14ac:dyDescent="0.25">
      <c r="A78" s="74">
        <v>69</v>
      </c>
      <c r="B78" s="31"/>
      <c r="C78" s="16" t="s">
        <v>285</v>
      </c>
      <c r="D78" s="43" t="s">
        <v>2</v>
      </c>
      <c r="E78" s="46">
        <f>E76/3</f>
        <v>1708.54</v>
      </c>
      <c r="F78" s="70"/>
      <c r="G78" s="43">
        <f t="shared" si="9"/>
        <v>0</v>
      </c>
      <c r="H78" s="70"/>
      <c r="I78" s="43">
        <f t="shared" si="10"/>
        <v>0</v>
      </c>
      <c r="J78" s="43">
        <f t="shared" si="11"/>
        <v>0</v>
      </c>
      <c r="K78" s="59"/>
    </row>
    <row r="79" spans="1:11" s="13" customFormat="1" ht="31.5" outlineLevel="2" x14ac:dyDescent="0.25">
      <c r="A79" s="74">
        <v>70</v>
      </c>
      <c r="B79" s="30" t="s">
        <v>197</v>
      </c>
      <c r="C79" s="25" t="s">
        <v>183</v>
      </c>
      <c r="D79" s="43" t="s">
        <v>3</v>
      </c>
      <c r="E79" s="46">
        <v>2145.8200000000002</v>
      </c>
      <c r="F79" s="70"/>
      <c r="G79" s="43">
        <f t="shared" si="9"/>
        <v>0</v>
      </c>
      <c r="H79" s="70"/>
      <c r="I79" s="43">
        <f t="shared" si="10"/>
        <v>0</v>
      </c>
      <c r="J79" s="43">
        <f t="shared" si="11"/>
        <v>0</v>
      </c>
      <c r="K79" s="59"/>
    </row>
    <row r="80" spans="1:11" s="13" customFormat="1" ht="31.5" outlineLevel="3" x14ac:dyDescent="0.25">
      <c r="A80" s="74">
        <v>71</v>
      </c>
      <c r="B80" s="53"/>
      <c r="C80" s="25" t="s">
        <v>269</v>
      </c>
      <c r="D80" s="43" t="s">
        <v>173</v>
      </c>
      <c r="E80" s="46">
        <f>E79*0.5</f>
        <v>1072.9100000000001</v>
      </c>
      <c r="F80" s="70"/>
      <c r="G80" s="43">
        <f t="shared" si="9"/>
        <v>0</v>
      </c>
      <c r="H80" s="70"/>
      <c r="I80" s="43">
        <f t="shared" si="10"/>
        <v>0</v>
      </c>
      <c r="J80" s="43">
        <f t="shared" si="11"/>
        <v>0</v>
      </c>
      <c r="K80" s="59"/>
    </row>
    <row r="81" spans="1:11" s="13" customFormat="1" outlineLevel="2" x14ac:dyDescent="0.25">
      <c r="A81" s="74">
        <v>72</v>
      </c>
      <c r="B81" s="30" t="s">
        <v>40</v>
      </c>
      <c r="C81" s="17" t="s">
        <v>26</v>
      </c>
      <c r="D81" s="43" t="s">
        <v>3</v>
      </c>
      <c r="E81" s="46">
        <v>2145.8200000000002</v>
      </c>
      <c r="F81" s="70"/>
      <c r="G81" s="43">
        <f t="shared" si="9"/>
        <v>0</v>
      </c>
      <c r="H81" s="70"/>
      <c r="I81" s="43">
        <f t="shared" si="10"/>
        <v>0</v>
      </c>
      <c r="J81" s="43">
        <f t="shared" si="11"/>
        <v>0</v>
      </c>
      <c r="K81" s="59"/>
    </row>
    <row r="82" spans="1:11" s="13" customFormat="1" ht="31.5" outlineLevel="3" x14ac:dyDescent="0.25">
      <c r="A82" s="74">
        <v>73</v>
      </c>
      <c r="B82" s="53"/>
      <c r="C82" s="25" t="s">
        <v>264</v>
      </c>
      <c r="D82" s="43" t="s">
        <v>176</v>
      </c>
      <c r="E82" s="46">
        <v>1.07291</v>
      </c>
      <c r="F82" s="70"/>
      <c r="G82" s="43">
        <f t="shared" si="9"/>
        <v>0</v>
      </c>
      <c r="H82" s="70"/>
      <c r="I82" s="43">
        <f t="shared" si="10"/>
        <v>0</v>
      </c>
      <c r="J82" s="43">
        <f t="shared" si="11"/>
        <v>0</v>
      </c>
      <c r="K82" s="59"/>
    </row>
    <row r="83" spans="1:11" s="13" customFormat="1" ht="31.5" outlineLevel="3" x14ac:dyDescent="0.25">
      <c r="A83" s="74">
        <v>74</v>
      </c>
      <c r="B83" s="53"/>
      <c r="C83" s="25" t="s">
        <v>289</v>
      </c>
      <c r="D83" s="43" t="s">
        <v>3</v>
      </c>
      <c r="E83" s="46">
        <v>2188.7363999999998</v>
      </c>
      <c r="F83" s="70"/>
      <c r="G83" s="43">
        <f t="shared" si="9"/>
        <v>0</v>
      </c>
      <c r="H83" s="70"/>
      <c r="I83" s="43">
        <f t="shared" si="10"/>
        <v>0</v>
      </c>
      <c r="J83" s="43">
        <f t="shared" si="11"/>
        <v>0</v>
      </c>
      <c r="K83" s="59"/>
    </row>
    <row r="84" spans="1:11" s="13" customFormat="1" ht="31.5" outlineLevel="3" x14ac:dyDescent="0.25">
      <c r="A84" s="74">
        <v>75</v>
      </c>
      <c r="B84" s="53"/>
      <c r="C84" s="25" t="s">
        <v>290</v>
      </c>
      <c r="D84" s="43" t="s">
        <v>176</v>
      </c>
      <c r="E84" s="46">
        <v>8.0468250000000001</v>
      </c>
      <c r="F84" s="70"/>
      <c r="G84" s="43">
        <f t="shared" si="9"/>
        <v>0</v>
      </c>
      <c r="H84" s="70"/>
      <c r="I84" s="43">
        <f t="shared" si="10"/>
        <v>0</v>
      </c>
      <c r="J84" s="43">
        <f t="shared" si="11"/>
        <v>0</v>
      </c>
      <c r="K84" s="59"/>
    </row>
    <row r="85" spans="1:11" s="13" customFormat="1" outlineLevel="2" x14ac:dyDescent="0.25">
      <c r="A85" s="74">
        <v>76</v>
      </c>
      <c r="B85" s="30" t="s">
        <v>41</v>
      </c>
      <c r="C85" s="17" t="s">
        <v>28</v>
      </c>
      <c r="D85" s="43" t="s">
        <v>3</v>
      </c>
      <c r="E85" s="46">
        <v>2824</v>
      </c>
      <c r="F85" s="70"/>
      <c r="G85" s="43">
        <f t="shared" si="9"/>
        <v>0</v>
      </c>
      <c r="H85" s="70"/>
      <c r="I85" s="43">
        <f t="shared" si="10"/>
        <v>0</v>
      </c>
      <c r="J85" s="43">
        <f t="shared" si="11"/>
        <v>0</v>
      </c>
      <c r="K85" s="59"/>
    </row>
    <row r="86" spans="1:11" s="13" customFormat="1" ht="31.5" outlineLevel="3" x14ac:dyDescent="0.25">
      <c r="A86" s="74">
        <v>77</v>
      </c>
      <c r="B86" s="53"/>
      <c r="C86" s="25" t="s">
        <v>282</v>
      </c>
      <c r="D86" s="43" t="s">
        <v>176</v>
      </c>
      <c r="E86" s="46">
        <f>E85*6/1000</f>
        <v>16.943999999999999</v>
      </c>
      <c r="F86" s="70"/>
      <c r="G86" s="43">
        <f t="shared" si="9"/>
        <v>0</v>
      </c>
      <c r="H86" s="70"/>
      <c r="I86" s="43">
        <f t="shared" si="10"/>
        <v>0</v>
      </c>
      <c r="J86" s="43">
        <f t="shared" si="11"/>
        <v>0</v>
      </c>
      <c r="K86" s="59"/>
    </row>
    <row r="87" spans="1:11" s="13" customFormat="1" ht="31.5" outlineLevel="3" x14ac:dyDescent="0.25">
      <c r="A87" s="74">
        <v>78</v>
      </c>
      <c r="B87" s="53"/>
      <c r="C87" s="15" t="s">
        <v>261</v>
      </c>
      <c r="D87" s="43" t="s">
        <v>173</v>
      </c>
      <c r="E87" s="46">
        <v>451.84</v>
      </c>
      <c r="F87" s="70"/>
      <c r="G87" s="43">
        <f t="shared" si="9"/>
        <v>0</v>
      </c>
      <c r="H87" s="70"/>
      <c r="I87" s="43">
        <f t="shared" si="10"/>
        <v>0</v>
      </c>
      <c r="J87" s="43">
        <f t="shared" si="11"/>
        <v>0</v>
      </c>
      <c r="K87" s="59"/>
    </row>
    <row r="88" spans="1:11" s="13" customFormat="1" ht="31.5" outlineLevel="2" x14ac:dyDescent="0.25">
      <c r="A88" s="74">
        <v>79</v>
      </c>
      <c r="B88" s="30" t="s">
        <v>196</v>
      </c>
      <c r="C88" s="25" t="s">
        <v>184</v>
      </c>
      <c r="D88" s="43" t="s">
        <v>3</v>
      </c>
      <c r="E88" s="46">
        <v>6208.8</v>
      </c>
      <c r="F88" s="70"/>
      <c r="G88" s="43">
        <f t="shared" si="9"/>
        <v>0</v>
      </c>
      <c r="H88" s="70"/>
      <c r="I88" s="43">
        <f t="shared" si="10"/>
        <v>0</v>
      </c>
      <c r="J88" s="43">
        <f t="shared" si="11"/>
        <v>0</v>
      </c>
      <c r="K88" s="59"/>
    </row>
    <row r="89" spans="1:11" s="13" customFormat="1" ht="31.5" outlineLevel="3" x14ac:dyDescent="0.25">
      <c r="A89" s="74">
        <v>80</v>
      </c>
      <c r="B89" s="53"/>
      <c r="C89" s="16" t="s">
        <v>263</v>
      </c>
      <c r="D89" s="43" t="s">
        <v>173</v>
      </c>
      <c r="E89" s="43">
        <f>E88*0.5</f>
        <v>3104.4</v>
      </c>
      <c r="F89" s="70"/>
      <c r="G89" s="43">
        <f t="shared" si="9"/>
        <v>0</v>
      </c>
      <c r="H89" s="70"/>
      <c r="I89" s="43">
        <f t="shared" si="10"/>
        <v>0</v>
      </c>
      <c r="J89" s="43">
        <f t="shared" si="11"/>
        <v>0</v>
      </c>
      <c r="K89" s="59"/>
    </row>
    <row r="90" spans="1:11" s="13" customFormat="1" ht="47.25" outlineLevel="2" x14ac:dyDescent="0.25">
      <c r="A90" s="74">
        <v>81</v>
      </c>
      <c r="B90" s="30" t="s">
        <v>42</v>
      </c>
      <c r="C90" s="25" t="s">
        <v>186</v>
      </c>
      <c r="D90" s="43" t="s">
        <v>3</v>
      </c>
      <c r="E90" s="46">
        <v>3384.8</v>
      </c>
      <c r="F90" s="70"/>
      <c r="G90" s="43">
        <f t="shared" si="9"/>
        <v>0</v>
      </c>
      <c r="H90" s="70"/>
      <c r="I90" s="43">
        <f t="shared" si="10"/>
        <v>0</v>
      </c>
      <c r="J90" s="43">
        <f t="shared" si="11"/>
        <v>0</v>
      </c>
      <c r="K90" s="59"/>
    </row>
    <row r="91" spans="1:11" s="13" customFormat="1" outlineLevel="3" x14ac:dyDescent="0.25">
      <c r="A91" s="74">
        <v>82</v>
      </c>
      <c r="B91" s="53"/>
      <c r="C91" s="25" t="s">
        <v>283</v>
      </c>
      <c r="D91" s="43" t="s">
        <v>3</v>
      </c>
      <c r="E91" s="46">
        <v>3554</v>
      </c>
      <c r="F91" s="70"/>
      <c r="G91" s="43">
        <f t="shared" si="9"/>
        <v>0</v>
      </c>
      <c r="H91" s="70"/>
      <c r="I91" s="43">
        <f t="shared" si="10"/>
        <v>0</v>
      </c>
      <c r="J91" s="43">
        <f t="shared" si="11"/>
        <v>0</v>
      </c>
      <c r="K91" s="59"/>
    </row>
    <row r="92" spans="1:11" s="13" customFormat="1" ht="31.5" outlineLevel="3" x14ac:dyDescent="0.25">
      <c r="A92" s="74">
        <v>83</v>
      </c>
      <c r="B92" s="53"/>
      <c r="C92" s="16" t="s">
        <v>287</v>
      </c>
      <c r="D92" s="43" t="s">
        <v>176</v>
      </c>
      <c r="E92" s="46">
        <v>4.7387199999999998</v>
      </c>
      <c r="F92" s="70"/>
      <c r="G92" s="43">
        <f t="shared" si="9"/>
        <v>0</v>
      </c>
      <c r="H92" s="70"/>
      <c r="I92" s="43">
        <f t="shared" si="10"/>
        <v>0</v>
      </c>
      <c r="J92" s="43">
        <f t="shared" si="11"/>
        <v>0</v>
      </c>
      <c r="K92" s="59"/>
    </row>
    <row r="93" spans="1:11" s="13" customFormat="1" ht="31.5" outlineLevel="3" x14ac:dyDescent="0.25">
      <c r="A93" s="74">
        <v>84</v>
      </c>
      <c r="B93" s="53"/>
      <c r="C93" s="25" t="s">
        <v>265</v>
      </c>
      <c r="D93" s="43" t="s">
        <v>173</v>
      </c>
      <c r="E93" s="46">
        <v>930.82</v>
      </c>
      <c r="F93" s="70"/>
      <c r="G93" s="43">
        <f t="shared" si="9"/>
        <v>0</v>
      </c>
      <c r="H93" s="70"/>
      <c r="I93" s="43">
        <f t="shared" si="10"/>
        <v>0</v>
      </c>
      <c r="J93" s="43">
        <f t="shared" si="11"/>
        <v>0</v>
      </c>
      <c r="K93" s="59"/>
    </row>
    <row r="94" spans="1:11" s="13" customFormat="1" ht="31.5" outlineLevel="3" x14ac:dyDescent="0.25">
      <c r="A94" s="74">
        <v>85</v>
      </c>
      <c r="B94" s="53"/>
      <c r="C94" s="16" t="s">
        <v>291</v>
      </c>
      <c r="D94" s="43" t="s">
        <v>173</v>
      </c>
      <c r="E94" s="46">
        <f>E90*0.35</f>
        <v>1184.68</v>
      </c>
      <c r="F94" s="70"/>
      <c r="G94" s="43">
        <f t="shared" si="9"/>
        <v>0</v>
      </c>
      <c r="H94" s="70"/>
      <c r="I94" s="43">
        <f t="shared" si="10"/>
        <v>0</v>
      </c>
      <c r="J94" s="43">
        <f t="shared" si="11"/>
        <v>0</v>
      </c>
      <c r="K94" s="59"/>
    </row>
    <row r="95" spans="1:11" s="13" customFormat="1" ht="31.5" outlineLevel="2" x14ac:dyDescent="0.25">
      <c r="A95" s="74">
        <v>86</v>
      </c>
      <c r="B95" s="30" t="s">
        <v>215</v>
      </c>
      <c r="C95" s="25" t="s">
        <v>187</v>
      </c>
      <c r="D95" s="43" t="s">
        <v>3</v>
      </c>
      <c r="E95" s="46">
        <v>3384.8</v>
      </c>
      <c r="F95" s="70"/>
      <c r="G95" s="43">
        <f t="shared" si="9"/>
        <v>0</v>
      </c>
      <c r="H95" s="70"/>
      <c r="I95" s="43">
        <f t="shared" si="10"/>
        <v>0</v>
      </c>
      <c r="J95" s="43">
        <f t="shared" si="11"/>
        <v>0</v>
      </c>
      <c r="K95" s="59"/>
    </row>
    <row r="96" spans="1:11" s="13" customFormat="1" ht="31.5" outlineLevel="3" x14ac:dyDescent="0.25">
      <c r="A96" s="74">
        <v>87</v>
      </c>
      <c r="B96" s="53"/>
      <c r="C96" s="16" t="s">
        <v>291</v>
      </c>
      <c r="D96" s="43" t="s">
        <v>173</v>
      </c>
      <c r="E96" s="43">
        <f>E95*0.35</f>
        <v>1184.68</v>
      </c>
      <c r="F96" s="70"/>
      <c r="G96" s="43">
        <f t="shared" si="9"/>
        <v>0</v>
      </c>
      <c r="H96" s="70"/>
      <c r="I96" s="43">
        <f t="shared" si="10"/>
        <v>0</v>
      </c>
      <c r="J96" s="43">
        <f t="shared" si="11"/>
        <v>0</v>
      </c>
      <c r="K96" s="59"/>
    </row>
    <row r="97" spans="1:11" s="13" customFormat="1" ht="31.5" outlineLevel="2" x14ac:dyDescent="0.25">
      <c r="A97" s="74">
        <v>88</v>
      </c>
      <c r="B97" s="30" t="s">
        <v>216</v>
      </c>
      <c r="C97" s="25" t="s">
        <v>188</v>
      </c>
      <c r="D97" s="43" t="s">
        <v>3</v>
      </c>
      <c r="E97" s="46">
        <v>2824</v>
      </c>
      <c r="F97" s="70"/>
      <c r="G97" s="43">
        <f t="shared" si="9"/>
        <v>0</v>
      </c>
      <c r="H97" s="70"/>
      <c r="I97" s="43">
        <f t="shared" si="10"/>
        <v>0</v>
      </c>
      <c r="J97" s="43">
        <f t="shared" si="11"/>
        <v>0</v>
      </c>
      <c r="K97" s="59"/>
    </row>
    <row r="98" spans="1:11" s="13" customFormat="1" ht="31.5" outlineLevel="3" x14ac:dyDescent="0.25">
      <c r="A98" s="74">
        <v>89</v>
      </c>
      <c r="B98" s="53"/>
      <c r="C98" s="16" t="s">
        <v>287</v>
      </c>
      <c r="D98" s="43" t="s">
        <v>176</v>
      </c>
      <c r="E98" s="46">
        <v>7.9071999999999996</v>
      </c>
      <c r="F98" s="70"/>
      <c r="G98" s="43">
        <f t="shared" si="9"/>
        <v>0</v>
      </c>
      <c r="H98" s="70"/>
      <c r="I98" s="43">
        <f t="shared" si="10"/>
        <v>0</v>
      </c>
      <c r="J98" s="43">
        <f t="shared" si="11"/>
        <v>0</v>
      </c>
      <c r="K98" s="59"/>
    </row>
    <row r="99" spans="1:11" s="13" customFormat="1" ht="31.5" outlineLevel="2" x14ac:dyDescent="0.25">
      <c r="A99" s="74">
        <v>90</v>
      </c>
      <c r="B99" s="30" t="s">
        <v>43</v>
      </c>
      <c r="C99" s="17" t="s">
        <v>44</v>
      </c>
      <c r="D99" s="43" t="s">
        <v>3</v>
      </c>
      <c r="E99" s="46">
        <v>105.1</v>
      </c>
      <c r="F99" s="70"/>
      <c r="G99" s="43">
        <f t="shared" si="9"/>
        <v>0</v>
      </c>
      <c r="H99" s="70"/>
      <c r="I99" s="43">
        <f t="shared" si="10"/>
        <v>0</v>
      </c>
      <c r="J99" s="43">
        <f t="shared" si="11"/>
        <v>0</v>
      </c>
      <c r="K99" s="59"/>
    </row>
    <row r="100" spans="1:11" x14ac:dyDescent="0.25">
      <c r="A100" s="74">
        <v>91</v>
      </c>
      <c r="B100" s="28" t="s">
        <v>45</v>
      </c>
      <c r="C100" s="14" t="s">
        <v>46</v>
      </c>
      <c r="D100" s="40"/>
      <c r="E100" s="41"/>
      <c r="F100" s="41"/>
      <c r="G100" s="41"/>
      <c r="H100" s="41"/>
      <c r="I100" s="41"/>
      <c r="J100" s="41"/>
      <c r="K100" s="66"/>
    </row>
    <row r="101" spans="1:11" outlineLevel="1" x14ac:dyDescent="0.25">
      <c r="A101" s="74">
        <v>92</v>
      </c>
      <c r="B101" s="71" t="s">
        <v>47</v>
      </c>
      <c r="C101" s="72" t="s">
        <v>48</v>
      </c>
      <c r="D101" s="37"/>
      <c r="E101" s="38"/>
      <c r="F101" s="38"/>
      <c r="G101" s="38"/>
      <c r="H101" s="38"/>
      <c r="I101" s="38"/>
      <c r="J101" s="38"/>
      <c r="K101" s="64"/>
    </row>
    <row r="102" spans="1:11" outlineLevel="2" x14ac:dyDescent="0.25">
      <c r="A102" s="74">
        <v>93</v>
      </c>
      <c r="B102" s="27" t="s">
        <v>49</v>
      </c>
      <c r="C102" s="16" t="s">
        <v>16</v>
      </c>
      <c r="D102" s="44" t="s">
        <v>3</v>
      </c>
      <c r="E102" s="43">
        <v>177.8</v>
      </c>
      <c r="F102" s="70"/>
      <c r="G102" s="43">
        <f t="shared" ref="G102:G112" si="12">E102*F102</f>
        <v>0</v>
      </c>
      <c r="H102" s="70"/>
      <c r="I102" s="43">
        <f t="shared" ref="I102:I112" si="13">E102*H102</f>
        <v>0</v>
      </c>
      <c r="J102" s="43">
        <f t="shared" ref="J102:J112" si="14">G102+I102</f>
        <v>0</v>
      </c>
      <c r="K102" s="59"/>
    </row>
    <row r="103" spans="1:11" s="22" customFormat="1" ht="31.5" outlineLevel="3" x14ac:dyDescent="0.25">
      <c r="A103" s="74">
        <v>94</v>
      </c>
      <c r="B103" s="31"/>
      <c r="C103" s="16" t="s">
        <v>277</v>
      </c>
      <c r="D103" s="44" t="s">
        <v>3</v>
      </c>
      <c r="E103" s="43">
        <v>192.024</v>
      </c>
      <c r="F103" s="70"/>
      <c r="G103" s="43">
        <f t="shared" si="12"/>
        <v>0</v>
      </c>
      <c r="H103" s="70"/>
      <c r="I103" s="43">
        <f t="shared" si="13"/>
        <v>0</v>
      </c>
      <c r="J103" s="43">
        <f t="shared" si="14"/>
        <v>0</v>
      </c>
      <c r="K103" s="59"/>
    </row>
    <row r="104" spans="1:11" s="22" customFormat="1" ht="31.5" outlineLevel="3" x14ac:dyDescent="0.25">
      <c r="A104" s="74">
        <v>95</v>
      </c>
      <c r="B104" s="31"/>
      <c r="C104" s="16" t="s">
        <v>286</v>
      </c>
      <c r="D104" s="44" t="s">
        <v>173</v>
      </c>
      <c r="E104" s="43">
        <v>2844.8</v>
      </c>
      <c r="F104" s="70"/>
      <c r="G104" s="43">
        <f t="shared" si="12"/>
        <v>0</v>
      </c>
      <c r="H104" s="70"/>
      <c r="I104" s="43">
        <f t="shared" si="13"/>
        <v>0</v>
      </c>
      <c r="J104" s="43">
        <f t="shared" si="14"/>
        <v>0</v>
      </c>
      <c r="K104" s="59"/>
    </row>
    <row r="105" spans="1:11" ht="47.25" outlineLevel="2" x14ac:dyDescent="0.25">
      <c r="A105" s="74">
        <v>96</v>
      </c>
      <c r="B105" s="27" t="s">
        <v>179</v>
      </c>
      <c r="C105" s="16" t="s">
        <v>174</v>
      </c>
      <c r="D105" s="44" t="s">
        <v>3</v>
      </c>
      <c r="E105" s="43">
        <v>177.8</v>
      </c>
      <c r="F105" s="70"/>
      <c r="G105" s="43">
        <f t="shared" si="12"/>
        <v>0</v>
      </c>
      <c r="H105" s="70"/>
      <c r="I105" s="43">
        <f t="shared" si="13"/>
        <v>0</v>
      </c>
      <c r="J105" s="43">
        <f t="shared" si="14"/>
        <v>0</v>
      </c>
      <c r="K105" s="59"/>
    </row>
    <row r="106" spans="1:11" s="22" customFormat="1" ht="31.5" outlineLevel="3" x14ac:dyDescent="0.25">
      <c r="A106" s="74">
        <v>97</v>
      </c>
      <c r="B106" s="31"/>
      <c r="C106" s="16" t="s">
        <v>263</v>
      </c>
      <c r="D106" s="44" t="s">
        <v>173</v>
      </c>
      <c r="E106" s="43">
        <f>E105*0.5</f>
        <v>88.9</v>
      </c>
      <c r="F106" s="70"/>
      <c r="G106" s="43">
        <f t="shared" si="12"/>
        <v>0</v>
      </c>
      <c r="H106" s="70"/>
      <c r="I106" s="43">
        <f t="shared" si="13"/>
        <v>0</v>
      </c>
      <c r="J106" s="43">
        <f t="shared" si="14"/>
        <v>0</v>
      </c>
      <c r="K106" s="59"/>
    </row>
    <row r="107" spans="1:11" outlineLevel="2" x14ac:dyDescent="0.25">
      <c r="A107" s="74">
        <v>98</v>
      </c>
      <c r="B107" s="27" t="s">
        <v>50</v>
      </c>
      <c r="C107" s="16" t="s">
        <v>18</v>
      </c>
      <c r="D107" s="44" t="s">
        <v>3</v>
      </c>
      <c r="E107" s="43">
        <v>2920.2</v>
      </c>
      <c r="F107" s="70"/>
      <c r="G107" s="43">
        <f t="shared" si="12"/>
        <v>0</v>
      </c>
      <c r="H107" s="70"/>
      <c r="I107" s="43">
        <f t="shared" si="13"/>
        <v>0</v>
      </c>
      <c r="J107" s="43">
        <f t="shared" si="14"/>
        <v>0</v>
      </c>
      <c r="K107" s="59"/>
    </row>
    <row r="108" spans="1:11" s="22" customFormat="1" ht="63" outlineLevel="3" x14ac:dyDescent="0.25">
      <c r="A108" s="74">
        <v>99</v>
      </c>
      <c r="B108" s="31"/>
      <c r="C108" s="16" t="s">
        <v>271</v>
      </c>
      <c r="D108" s="44" t="s">
        <v>3</v>
      </c>
      <c r="E108" s="43">
        <f>E107*1.03</f>
        <v>3007.806</v>
      </c>
      <c r="F108" s="70"/>
      <c r="G108" s="43">
        <f t="shared" si="12"/>
        <v>0</v>
      </c>
      <c r="H108" s="70"/>
      <c r="I108" s="43">
        <f t="shared" si="13"/>
        <v>0</v>
      </c>
      <c r="J108" s="43">
        <f t="shared" si="14"/>
        <v>0</v>
      </c>
      <c r="K108" s="59"/>
    </row>
    <row r="109" spans="1:11" outlineLevel="2" x14ac:dyDescent="0.25">
      <c r="A109" s="74">
        <v>100</v>
      </c>
      <c r="B109" s="27" t="s">
        <v>51</v>
      </c>
      <c r="C109" s="16" t="s">
        <v>20</v>
      </c>
      <c r="D109" s="44" t="s">
        <v>3</v>
      </c>
      <c r="E109" s="43">
        <v>177.8</v>
      </c>
      <c r="F109" s="70"/>
      <c r="G109" s="43">
        <f t="shared" si="12"/>
        <v>0</v>
      </c>
      <c r="H109" s="70"/>
      <c r="I109" s="43">
        <f t="shared" si="13"/>
        <v>0</v>
      </c>
      <c r="J109" s="43">
        <f t="shared" si="14"/>
        <v>0</v>
      </c>
      <c r="K109" s="59"/>
    </row>
    <row r="110" spans="1:11" s="22" customFormat="1" ht="31.5" outlineLevel="3" x14ac:dyDescent="0.25">
      <c r="A110" s="74">
        <v>101</v>
      </c>
      <c r="B110" s="31"/>
      <c r="C110" s="16" t="s">
        <v>291</v>
      </c>
      <c r="D110" s="44" t="s">
        <v>173</v>
      </c>
      <c r="E110" s="43">
        <f>E109*0.35</f>
        <v>62.23</v>
      </c>
      <c r="F110" s="70"/>
      <c r="G110" s="43">
        <f t="shared" si="12"/>
        <v>0</v>
      </c>
      <c r="H110" s="70"/>
      <c r="I110" s="43">
        <f t="shared" si="13"/>
        <v>0</v>
      </c>
      <c r="J110" s="43">
        <f t="shared" si="14"/>
        <v>0</v>
      </c>
      <c r="K110" s="59"/>
    </row>
    <row r="111" spans="1:11" s="22" customFormat="1" outlineLevel="3" x14ac:dyDescent="0.25">
      <c r="A111" s="74">
        <v>102</v>
      </c>
      <c r="B111" s="31"/>
      <c r="C111" s="16" t="s">
        <v>262</v>
      </c>
      <c r="D111" s="44" t="s">
        <v>173</v>
      </c>
      <c r="E111" s="43">
        <v>39.116</v>
      </c>
      <c r="F111" s="70"/>
      <c r="G111" s="43">
        <f t="shared" si="12"/>
        <v>0</v>
      </c>
      <c r="H111" s="70"/>
      <c r="I111" s="43">
        <f t="shared" si="13"/>
        <v>0</v>
      </c>
      <c r="J111" s="43">
        <f t="shared" si="14"/>
        <v>0</v>
      </c>
      <c r="K111" s="59"/>
    </row>
    <row r="112" spans="1:11" s="22" customFormat="1" ht="31.5" outlineLevel="3" x14ac:dyDescent="0.25">
      <c r="A112" s="74">
        <v>103</v>
      </c>
      <c r="B112" s="31"/>
      <c r="C112" s="16" t="s">
        <v>287</v>
      </c>
      <c r="D112" s="44" t="s">
        <v>176</v>
      </c>
      <c r="E112" s="43">
        <v>0.49784</v>
      </c>
      <c r="F112" s="70"/>
      <c r="G112" s="43">
        <f t="shared" si="12"/>
        <v>0</v>
      </c>
      <c r="H112" s="70"/>
      <c r="I112" s="43">
        <f t="shared" si="13"/>
        <v>0</v>
      </c>
      <c r="J112" s="43">
        <f t="shared" si="14"/>
        <v>0</v>
      </c>
      <c r="K112" s="59"/>
    </row>
    <row r="113" spans="1:11" s="13" customFormat="1" outlineLevel="1" x14ac:dyDescent="0.25">
      <c r="A113" s="74">
        <v>104</v>
      </c>
      <c r="B113" s="71" t="s">
        <v>52</v>
      </c>
      <c r="C113" s="72" t="s">
        <v>53</v>
      </c>
      <c r="D113" s="37"/>
      <c r="E113" s="38"/>
      <c r="F113" s="38"/>
      <c r="G113" s="38"/>
      <c r="H113" s="38"/>
      <c r="I113" s="38"/>
      <c r="J113" s="38"/>
      <c r="K113" s="64"/>
    </row>
    <row r="114" spans="1:11" s="13" customFormat="1" ht="31.5" outlineLevel="2" x14ac:dyDescent="0.25">
      <c r="A114" s="74">
        <v>105</v>
      </c>
      <c r="B114" s="30" t="s">
        <v>203</v>
      </c>
      <c r="C114" s="25" t="s">
        <v>182</v>
      </c>
      <c r="D114" s="43" t="s">
        <v>3</v>
      </c>
      <c r="E114" s="46">
        <v>6104</v>
      </c>
      <c r="F114" s="70"/>
      <c r="G114" s="43">
        <f t="shared" ref="G114:G143" si="15">E114*F114</f>
        <v>0</v>
      </c>
      <c r="H114" s="70"/>
      <c r="I114" s="43">
        <f t="shared" ref="I114:I143" si="16">E114*H114</f>
        <v>0</v>
      </c>
      <c r="J114" s="43">
        <f t="shared" ref="J114:J143" si="17">G114+I114</f>
        <v>0</v>
      </c>
      <c r="K114" s="67"/>
    </row>
    <row r="115" spans="1:11" s="13" customFormat="1" ht="31.5" outlineLevel="3" x14ac:dyDescent="0.25">
      <c r="A115" s="74">
        <v>106</v>
      </c>
      <c r="B115" s="53"/>
      <c r="C115" s="15" t="s">
        <v>261</v>
      </c>
      <c r="D115" s="43" t="s">
        <v>173</v>
      </c>
      <c r="E115" s="46">
        <v>628.71199999999999</v>
      </c>
      <c r="F115" s="70"/>
      <c r="G115" s="43">
        <f t="shared" si="15"/>
        <v>0</v>
      </c>
      <c r="H115" s="70"/>
      <c r="I115" s="43">
        <f t="shared" si="16"/>
        <v>0</v>
      </c>
      <c r="J115" s="43">
        <f t="shared" si="17"/>
        <v>0</v>
      </c>
      <c r="K115" s="59"/>
    </row>
    <row r="116" spans="1:11" s="13" customFormat="1" outlineLevel="2" x14ac:dyDescent="0.25">
      <c r="A116" s="74">
        <v>107</v>
      </c>
      <c r="B116" s="30" t="s">
        <v>54</v>
      </c>
      <c r="C116" s="17" t="s">
        <v>24</v>
      </c>
      <c r="D116" s="43" t="s">
        <v>3</v>
      </c>
      <c r="E116" s="46">
        <v>5951.7</v>
      </c>
      <c r="F116" s="70"/>
      <c r="G116" s="43">
        <f t="shared" si="15"/>
        <v>0</v>
      </c>
      <c r="H116" s="70"/>
      <c r="I116" s="43">
        <f t="shared" si="16"/>
        <v>0</v>
      </c>
      <c r="J116" s="43">
        <f t="shared" si="17"/>
        <v>0</v>
      </c>
      <c r="K116" s="59"/>
    </row>
    <row r="117" spans="1:11" s="13" customFormat="1" ht="31.5" outlineLevel="3" x14ac:dyDescent="0.25">
      <c r="A117" s="74">
        <v>108</v>
      </c>
      <c r="B117" s="31"/>
      <c r="C117" s="16" t="s">
        <v>286</v>
      </c>
      <c r="D117" s="43" t="s">
        <v>173</v>
      </c>
      <c r="E117" s="46">
        <v>190454.39999999999</v>
      </c>
      <c r="F117" s="70"/>
      <c r="G117" s="43">
        <f t="shared" si="15"/>
        <v>0</v>
      </c>
      <c r="H117" s="70"/>
      <c r="I117" s="43">
        <f t="shared" si="16"/>
        <v>0</v>
      </c>
      <c r="J117" s="43">
        <f t="shared" si="17"/>
        <v>0</v>
      </c>
      <c r="K117" s="59"/>
    </row>
    <row r="118" spans="1:11" s="13" customFormat="1" outlineLevel="3" x14ac:dyDescent="0.25">
      <c r="A118" s="74">
        <v>109</v>
      </c>
      <c r="B118" s="31"/>
      <c r="C118" s="16" t="s">
        <v>285</v>
      </c>
      <c r="D118" s="43" t="s">
        <v>2</v>
      </c>
      <c r="E118" s="46">
        <f>E116/3</f>
        <v>1983.8999999999999</v>
      </c>
      <c r="F118" s="70"/>
      <c r="G118" s="43">
        <f t="shared" si="15"/>
        <v>0</v>
      </c>
      <c r="H118" s="70"/>
      <c r="I118" s="43">
        <f t="shared" si="16"/>
        <v>0</v>
      </c>
      <c r="J118" s="43">
        <f t="shared" si="17"/>
        <v>0</v>
      </c>
      <c r="K118" s="59"/>
    </row>
    <row r="119" spans="1:11" s="13" customFormat="1" ht="31.5" outlineLevel="2" x14ac:dyDescent="0.25">
      <c r="A119" s="74">
        <v>110</v>
      </c>
      <c r="B119" s="30" t="s">
        <v>204</v>
      </c>
      <c r="C119" s="25" t="s">
        <v>183</v>
      </c>
      <c r="D119" s="43" t="s">
        <v>3</v>
      </c>
      <c r="E119" s="46">
        <v>1612.39</v>
      </c>
      <c r="F119" s="70"/>
      <c r="G119" s="43">
        <f t="shared" si="15"/>
        <v>0</v>
      </c>
      <c r="H119" s="70"/>
      <c r="I119" s="43">
        <f t="shared" si="16"/>
        <v>0</v>
      </c>
      <c r="J119" s="43">
        <f t="shared" si="17"/>
        <v>0</v>
      </c>
      <c r="K119" s="59"/>
    </row>
    <row r="120" spans="1:11" s="13" customFormat="1" ht="31.5" outlineLevel="3" x14ac:dyDescent="0.25">
      <c r="A120" s="74">
        <v>111</v>
      </c>
      <c r="B120" s="53"/>
      <c r="C120" s="25" t="s">
        <v>269</v>
      </c>
      <c r="D120" s="43" t="s">
        <v>173</v>
      </c>
      <c r="E120" s="46">
        <f>E119*0.5</f>
        <v>806.19500000000005</v>
      </c>
      <c r="F120" s="70"/>
      <c r="G120" s="43">
        <f t="shared" si="15"/>
        <v>0</v>
      </c>
      <c r="H120" s="70"/>
      <c r="I120" s="43">
        <f t="shared" si="16"/>
        <v>0</v>
      </c>
      <c r="J120" s="43">
        <f t="shared" si="17"/>
        <v>0</v>
      </c>
      <c r="K120" s="59"/>
    </row>
    <row r="121" spans="1:11" s="13" customFormat="1" outlineLevel="2" x14ac:dyDescent="0.25">
      <c r="A121" s="74">
        <v>112</v>
      </c>
      <c r="B121" s="30" t="s">
        <v>55</v>
      </c>
      <c r="C121" s="17" t="s">
        <v>26</v>
      </c>
      <c r="D121" s="43" t="s">
        <v>3</v>
      </c>
      <c r="E121" s="46">
        <v>1612.39</v>
      </c>
      <c r="F121" s="70"/>
      <c r="G121" s="43">
        <f t="shared" si="15"/>
        <v>0</v>
      </c>
      <c r="H121" s="70"/>
      <c r="I121" s="43">
        <f t="shared" si="16"/>
        <v>0</v>
      </c>
      <c r="J121" s="43">
        <f t="shared" si="17"/>
        <v>0</v>
      </c>
      <c r="K121" s="59"/>
    </row>
    <row r="122" spans="1:11" s="13" customFormat="1" ht="31.5" outlineLevel="3" x14ac:dyDescent="0.25">
      <c r="A122" s="74">
        <v>113</v>
      </c>
      <c r="B122" s="53"/>
      <c r="C122" s="25" t="s">
        <v>264</v>
      </c>
      <c r="D122" s="43" t="s">
        <v>176</v>
      </c>
      <c r="E122" s="46">
        <v>0.80619499999999999</v>
      </c>
      <c r="F122" s="70"/>
      <c r="G122" s="43">
        <f t="shared" si="15"/>
        <v>0</v>
      </c>
      <c r="H122" s="70"/>
      <c r="I122" s="43">
        <f t="shared" si="16"/>
        <v>0</v>
      </c>
      <c r="J122" s="43">
        <f t="shared" si="17"/>
        <v>0</v>
      </c>
      <c r="K122" s="59"/>
    </row>
    <row r="123" spans="1:11" s="13" customFormat="1" ht="31.5" outlineLevel="3" x14ac:dyDescent="0.25">
      <c r="A123" s="74">
        <v>114</v>
      </c>
      <c r="B123" s="53"/>
      <c r="C123" s="25" t="s">
        <v>289</v>
      </c>
      <c r="D123" s="43" t="s">
        <v>3</v>
      </c>
      <c r="E123" s="46">
        <v>1644.6378</v>
      </c>
      <c r="F123" s="70"/>
      <c r="G123" s="43">
        <f t="shared" si="15"/>
        <v>0</v>
      </c>
      <c r="H123" s="70"/>
      <c r="I123" s="43">
        <f t="shared" si="16"/>
        <v>0</v>
      </c>
      <c r="J123" s="43">
        <f t="shared" si="17"/>
        <v>0</v>
      </c>
      <c r="K123" s="59"/>
    </row>
    <row r="124" spans="1:11" s="13" customFormat="1" ht="31.5" outlineLevel="3" x14ac:dyDescent="0.25">
      <c r="A124" s="74">
        <v>115</v>
      </c>
      <c r="B124" s="53"/>
      <c r="C124" s="25" t="s">
        <v>290</v>
      </c>
      <c r="D124" s="43" t="s">
        <v>176</v>
      </c>
      <c r="E124" s="46">
        <v>6.0464624999999996</v>
      </c>
      <c r="F124" s="70"/>
      <c r="G124" s="43">
        <f t="shared" si="15"/>
        <v>0</v>
      </c>
      <c r="H124" s="70"/>
      <c r="I124" s="43">
        <f t="shared" si="16"/>
        <v>0</v>
      </c>
      <c r="J124" s="43">
        <f t="shared" si="17"/>
        <v>0</v>
      </c>
      <c r="K124" s="59"/>
    </row>
    <row r="125" spans="1:11" s="13" customFormat="1" ht="31.5" outlineLevel="2" x14ac:dyDescent="0.25">
      <c r="A125" s="74">
        <v>116</v>
      </c>
      <c r="B125" s="30" t="s">
        <v>205</v>
      </c>
      <c r="C125" s="25" t="s">
        <v>184</v>
      </c>
      <c r="D125" s="43" t="s">
        <v>3</v>
      </c>
      <c r="E125" s="46">
        <v>6688.8</v>
      </c>
      <c r="F125" s="70"/>
      <c r="G125" s="43">
        <f t="shared" si="15"/>
        <v>0</v>
      </c>
      <c r="H125" s="70"/>
      <c r="I125" s="43">
        <f t="shared" si="16"/>
        <v>0</v>
      </c>
      <c r="J125" s="43">
        <f t="shared" si="17"/>
        <v>0</v>
      </c>
      <c r="K125" s="59"/>
    </row>
    <row r="126" spans="1:11" s="13" customFormat="1" ht="31.5" outlineLevel="3" x14ac:dyDescent="0.25">
      <c r="A126" s="74">
        <v>117</v>
      </c>
      <c r="B126" s="53"/>
      <c r="C126" s="16" t="s">
        <v>263</v>
      </c>
      <c r="D126" s="43" t="s">
        <v>173</v>
      </c>
      <c r="E126" s="43">
        <f>E125*0.5</f>
        <v>3344.4</v>
      </c>
      <c r="F126" s="70"/>
      <c r="G126" s="43">
        <f t="shared" si="15"/>
        <v>0</v>
      </c>
      <c r="H126" s="70"/>
      <c r="I126" s="43">
        <f t="shared" si="16"/>
        <v>0</v>
      </c>
      <c r="J126" s="43">
        <f t="shared" si="17"/>
        <v>0</v>
      </c>
      <c r="K126" s="59"/>
    </row>
    <row r="127" spans="1:11" s="13" customFormat="1" outlineLevel="2" x14ac:dyDescent="0.25">
      <c r="A127" s="74">
        <v>118</v>
      </c>
      <c r="B127" s="30" t="s">
        <v>56</v>
      </c>
      <c r="C127" s="17" t="s">
        <v>28</v>
      </c>
      <c r="D127" s="43" t="s">
        <v>3</v>
      </c>
      <c r="E127" s="46">
        <v>2951.3</v>
      </c>
      <c r="F127" s="70"/>
      <c r="G127" s="43">
        <f t="shared" si="15"/>
        <v>0</v>
      </c>
      <c r="H127" s="70"/>
      <c r="I127" s="43">
        <f t="shared" si="16"/>
        <v>0</v>
      </c>
      <c r="J127" s="43">
        <f t="shared" si="17"/>
        <v>0</v>
      </c>
      <c r="K127" s="59"/>
    </row>
    <row r="128" spans="1:11" s="13" customFormat="1" ht="31.5" outlineLevel="3" x14ac:dyDescent="0.25">
      <c r="A128" s="74">
        <v>119</v>
      </c>
      <c r="B128" s="53"/>
      <c r="C128" s="25" t="s">
        <v>282</v>
      </c>
      <c r="D128" s="43" t="s">
        <v>176</v>
      </c>
      <c r="E128" s="46">
        <f>E127*6/1000</f>
        <v>17.707800000000002</v>
      </c>
      <c r="F128" s="70"/>
      <c r="G128" s="43">
        <f t="shared" si="15"/>
        <v>0</v>
      </c>
      <c r="H128" s="70"/>
      <c r="I128" s="43">
        <f t="shared" si="16"/>
        <v>0</v>
      </c>
      <c r="J128" s="43">
        <f t="shared" si="17"/>
        <v>0</v>
      </c>
      <c r="K128" s="59"/>
    </row>
    <row r="129" spans="1:11" s="13" customFormat="1" ht="31.5" outlineLevel="3" x14ac:dyDescent="0.25">
      <c r="A129" s="74">
        <v>120</v>
      </c>
      <c r="B129" s="53"/>
      <c r="C129" s="15" t="s">
        <v>261</v>
      </c>
      <c r="D129" s="43" t="s">
        <v>173</v>
      </c>
      <c r="E129" s="46">
        <v>472.20800000000003</v>
      </c>
      <c r="F129" s="70"/>
      <c r="G129" s="43">
        <f t="shared" si="15"/>
        <v>0</v>
      </c>
      <c r="H129" s="70"/>
      <c r="I129" s="43">
        <f t="shared" si="16"/>
        <v>0</v>
      </c>
      <c r="J129" s="43">
        <f t="shared" si="17"/>
        <v>0</v>
      </c>
      <c r="K129" s="59"/>
    </row>
    <row r="130" spans="1:11" s="13" customFormat="1" ht="47.25" outlineLevel="2" x14ac:dyDescent="0.25">
      <c r="A130" s="74">
        <v>121</v>
      </c>
      <c r="B130" s="30" t="s">
        <v>57</v>
      </c>
      <c r="C130" s="25" t="s">
        <v>186</v>
      </c>
      <c r="D130" s="43" t="s">
        <v>3</v>
      </c>
      <c r="E130" s="46">
        <v>3703.5</v>
      </c>
      <c r="F130" s="70"/>
      <c r="G130" s="43">
        <f t="shared" si="15"/>
        <v>0</v>
      </c>
      <c r="H130" s="70"/>
      <c r="I130" s="43">
        <f t="shared" si="16"/>
        <v>0</v>
      </c>
      <c r="J130" s="43">
        <f t="shared" si="17"/>
        <v>0</v>
      </c>
      <c r="K130" s="59"/>
    </row>
    <row r="131" spans="1:11" s="13" customFormat="1" outlineLevel="3" x14ac:dyDescent="0.25">
      <c r="A131" s="74">
        <v>122</v>
      </c>
      <c r="B131" s="53"/>
      <c r="C131" s="25" t="s">
        <v>283</v>
      </c>
      <c r="D131" s="43" t="s">
        <v>3</v>
      </c>
      <c r="E131" s="46">
        <v>3888.7</v>
      </c>
      <c r="F131" s="70"/>
      <c r="G131" s="43">
        <f t="shared" si="15"/>
        <v>0</v>
      </c>
      <c r="H131" s="70"/>
      <c r="I131" s="43">
        <f t="shared" si="16"/>
        <v>0</v>
      </c>
      <c r="J131" s="43">
        <f t="shared" si="17"/>
        <v>0</v>
      </c>
      <c r="K131" s="59"/>
    </row>
    <row r="132" spans="1:11" s="13" customFormat="1" ht="31.5" outlineLevel="3" x14ac:dyDescent="0.25">
      <c r="A132" s="74">
        <v>123</v>
      </c>
      <c r="B132" s="53"/>
      <c r="C132" s="16" t="s">
        <v>287</v>
      </c>
      <c r="D132" s="43" t="s">
        <v>176</v>
      </c>
      <c r="E132" s="46">
        <v>5.1848999999999998</v>
      </c>
      <c r="F132" s="70"/>
      <c r="G132" s="43">
        <f t="shared" si="15"/>
        <v>0</v>
      </c>
      <c r="H132" s="70"/>
      <c r="I132" s="43">
        <f t="shared" si="16"/>
        <v>0</v>
      </c>
      <c r="J132" s="43">
        <f t="shared" si="17"/>
        <v>0</v>
      </c>
      <c r="K132" s="59"/>
    </row>
    <row r="133" spans="1:11" s="13" customFormat="1" ht="31.5" outlineLevel="3" x14ac:dyDescent="0.25">
      <c r="A133" s="74">
        <v>124</v>
      </c>
      <c r="B133" s="53"/>
      <c r="C133" s="25" t="s">
        <v>265</v>
      </c>
      <c r="D133" s="43" t="s">
        <v>173</v>
      </c>
      <c r="E133" s="46">
        <v>1018.4625</v>
      </c>
      <c r="F133" s="70"/>
      <c r="G133" s="43">
        <f t="shared" si="15"/>
        <v>0</v>
      </c>
      <c r="H133" s="70"/>
      <c r="I133" s="43">
        <f t="shared" si="16"/>
        <v>0</v>
      </c>
      <c r="J133" s="43">
        <f t="shared" si="17"/>
        <v>0</v>
      </c>
      <c r="K133" s="59"/>
    </row>
    <row r="134" spans="1:11" s="13" customFormat="1" ht="31.5" outlineLevel="3" x14ac:dyDescent="0.25">
      <c r="A134" s="74">
        <v>125</v>
      </c>
      <c r="B134" s="53"/>
      <c r="C134" s="16" t="s">
        <v>291</v>
      </c>
      <c r="D134" s="43" t="s">
        <v>173</v>
      </c>
      <c r="E134" s="46">
        <f>E130*0.35</f>
        <v>1296.2249999999999</v>
      </c>
      <c r="F134" s="70"/>
      <c r="G134" s="43">
        <f t="shared" si="15"/>
        <v>0</v>
      </c>
      <c r="H134" s="70"/>
      <c r="I134" s="43">
        <f t="shared" si="16"/>
        <v>0</v>
      </c>
      <c r="J134" s="43">
        <f t="shared" si="17"/>
        <v>0</v>
      </c>
      <c r="K134" s="59"/>
    </row>
    <row r="135" spans="1:11" s="13" customFormat="1" ht="31.5" outlineLevel="2" x14ac:dyDescent="0.25">
      <c r="A135" s="74">
        <v>126</v>
      </c>
      <c r="B135" s="30" t="s">
        <v>207</v>
      </c>
      <c r="C135" s="25" t="s">
        <v>187</v>
      </c>
      <c r="D135" s="43" t="s">
        <v>3</v>
      </c>
      <c r="E135" s="46">
        <v>3703.5</v>
      </c>
      <c r="F135" s="70"/>
      <c r="G135" s="43">
        <f t="shared" si="15"/>
        <v>0</v>
      </c>
      <c r="H135" s="70"/>
      <c r="I135" s="43">
        <f t="shared" si="16"/>
        <v>0</v>
      </c>
      <c r="J135" s="43">
        <f t="shared" si="17"/>
        <v>0</v>
      </c>
      <c r="K135" s="59"/>
    </row>
    <row r="136" spans="1:11" s="13" customFormat="1" ht="31.5" outlineLevel="3" x14ac:dyDescent="0.25">
      <c r="A136" s="74">
        <v>127</v>
      </c>
      <c r="B136" s="53"/>
      <c r="C136" s="16" t="s">
        <v>291</v>
      </c>
      <c r="D136" s="43" t="s">
        <v>173</v>
      </c>
      <c r="E136" s="46">
        <f>E135*0.35</f>
        <v>1296.2249999999999</v>
      </c>
      <c r="F136" s="70"/>
      <c r="G136" s="43">
        <f t="shared" si="15"/>
        <v>0</v>
      </c>
      <c r="H136" s="70"/>
      <c r="I136" s="43">
        <f t="shared" si="16"/>
        <v>0</v>
      </c>
      <c r="J136" s="43">
        <f t="shared" si="17"/>
        <v>0</v>
      </c>
      <c r="K136" s="59"/>
    </row>
    <row r="137" spans="1:11" s="13" customFormat="1" ht="31.5" outlineLevel="2" x14ac:dyDescent="0.25">
      <c r="A137" s="74">
        <v>128</v>
      </c>
      <c r="B137" s="30" t="s">
        <v>58</v>
      </c>
      <c r="C137" s="17" t="s">
        <v>44</v>
      </c>
      <c r="D137" s="43" t="s">
        <v>3</v>
      </c>
      <c r="E137" s="46">
        <v>152.30000000000001</v>
      </c>
      <c r="F137" s="70"/>
      <c r="G137" s="43">
        <f t="shared" si="15"/>
        <v>0</v>
      </c>
      <c r="H137" s="70"/>
      <c r="I137" s="43">
        <f t="shared" si="16"/>
        <v>0</v>
      </c>
      <c r="J137" s="43">
        <f t="shared" si="17"/>
        <v>0</v>
      </c>
      <c r="K137" s="59"/>
    </row>
    <row r="138" spans="1:11" s="13" customFormat="1" ht="31.5" outlineLevel="2" x14ac:dyDescent="0.25">
      <c r="A138" s="74">
        <v>129</v>
      </c>
      <c r="B138" s="30" t="s">
        <v>206</v>
      </c>
      <c r="C138" s="25" t="s">
        <v>188</v>
      </c>
      <c r="D138" s="43" t="s">
        <v>3</v>
      </c>
      <c r="E138" s="46">
        <v>2951.3</v>
      </c>
      <c r="F138" s="70"/>
      <c r="G138" s="43">
        <f t="shared" si="15"/>
        <v>0</v>
      </c>
      <c r="H138" s="70"/>
      <c r="I138" s="43">
        <f t="shared" si="16"/>
        <v>0</v>
      </c>
      <c r="J138" s="43">
        <f t="shared" si="17"/>
        <v>0</v>
      </c>
      <c r="K138" s="59"/>
    </row>
    <row r="139" spans="1:11" s="13" customFormat="1" ht="31.5" outlineLevel="3" x14ac:dyDescent="0.25">
      <c r="A139" s="74">
        <v>130</v>
      </c>
      <c r="B139" s="53"/>
      <c r="C139" s="16" t="s">
        <v>287</v>
      </c>
      <c r="D139" s="43" t="s">
        <v>176</v>
      </c>
      <c r="E139" s="46">
        <v>8.2636400000000005</v>
      </c>
      <c r="F139" s="70"/>
      <c r="G139" s="43">
        <f t="shared" si="15"/>
        <v>0</v>
      </c>
      <c r="H139" s="70"/>
      <c r="I139" s="43">
        <f t="shared" si="16"/>
        <v>0</v>
      </c>
      <c r="J139" s="43">
        <f t="shared" si="17"/>
        <v>0</v>
      </c>
      <c r="K139" s="59"/>
    </row>
    <row r="140" spans="1:11" s="13" customFormat="1" outlineLevel="2" x14ac:dyDescent="0.25">
      <c r="A140" s="74">
        <v>131</v>
      </c>
      <c r="B140" s="30" t="s">
        <v>59</v>
      </c>
      <c r="C140" s="17" t="s">
        <v>60</v>
      </c>
      <c r="D140" s="43" t="s">
        <v>3</v>
      </c>
      <c r="E140" s="46">
        <v>34</v>
      </c>
      <c r="F140" s="70"/>
      <c r="G140" s="43">
        <f t="shared" si="15"/>
        <v>0</v>
      </c>
      <c r="H140" s="70"/>
      <c r="I140" s="43">
        <f t="shared" si="16"/>
        <v>0</v>
      </c>
      <c r="J140" s="43">
        <f t="shared" si="17"/>
        <v>0</v>
      </c>
      <c r="K140" s="59"/>
    </row>
    <row r="141" spans="1:11" s="13" customFormat="1" ht="31.5" outlineLevel="3" x14ac:dyDescent="0.25">
      <c r="A141" s="74">
        <v>132</v>
      </c>
      <c r="B141" s="26"/>
      <c r="C141" s="25" t="s">
        <v>198</v>
      </c>
      <c r="D141" s="43" t="s">
        <v>199</v>
      </c>
      <c r="E141" s="46">
        <v>10.199999999999999</v>
      </c>
      <c r="F141" s="70"/>
      <c r="G141" s="43">
        <f t="shared" si="15"/>
        <v>0</v>
      </c>
      <c r="H141" s="70"/>
      <c r="I141" s="43">
        <f t="shared" si="16"/>
        <v>0</v>
      </c>
      <c r="J141" s="43">
        <f t="shared" si="17"/>
        <v>0</v>
      </c>
      <c r="K141" s="59"/>
    </row>
    <row r="142" spans="1:11" s="13" customFormat="1" outlineLevel="3" x14ac:dyDescent="0.25">
      <c r="A142" s="74">
        <v>133</v>
      </c>
      <c r="B142" s="53"/>
      <c r="C142" s="16" t="s">
        <v>262</v>
      </c>
      <c r="D142" s="43" t="s">
        <v>173</v>
      </c>
      <c r="E142" s="46">
        <v>6.8</v>
      </c>
      <c r="F142" s="70"/>
      <c r="G142" s="43">
        <f t="shared" si="15"/>
        <v>0</v>
      </c>
      <c r="H142" s="70"/>
      <c r="I142" s="43">
        <f t="shared" si="16"/>
        <v>0</v>
      </c>
      <c r="J142" s="43">
        <f t="shared" si="17"/>
        <v>0</v>
      </c>
      <c r="K142" s="59"/>
    </row>
    <row r="143" spans="1:11" s="13" customFormat="1" ht="31.5" outlineLevel="3" x14ac:dyDescent="0.25">
      <c r="A143" s="74">
        <v>134</v>
      </c>
      <c r="B143" s="53"/>
      <c r="C143" s="16" t="s">
        <v>287</v>
      </c>
      <c r="D143" s="43" t="s">
        <v>176</v>
      </c>
      <c r="E143" s="46">
        <v>9.5200000000000007E-2</v>
      </c>
      <c r="F143" s="70"/>
      <c r="G143" s="43">
        <f t="shared" si="15"/>
        <v>0</v>
      </c>
      <c r="H143" s="70"/>
      <c r="I143" s="43">
        <f t="shared" si="16"/>
        <v>0</v>
      </c>
      <c r="J143" s="43">
        <f t="shared" si="17"/>
        <v>0</v>
      </c>
      <c r="K143" s="59"/>
    </row>
    <row r="144" spans="1:11" x14ac:dyDescent="0.25">
      <c r="A144" s="74">
        <v>135</v>
      </c>
      <c r="B144" s="28" t="s">
        <v>61</v>
      </c>
      <c r="C144" s="14" t="s">
        <v>62</v>
      </c>
      <c r="D144" s="40"/>
      <c r="E144" s="41"/>
      <c r="F144" s="41"/>
      <c r="G144" s="41"/>
      <c r="H144" s="41"/>
      <c r="I144" s="41"/>
      <c r="J144" s="41"/>
      <c r="K144" s="66"/>
    </row>
    <row r="145" spans="1:11" outlineLevel="1" x14ac:dyDescent="0.25">
      <c r="A145" s="74">
        <v>136</v>
      </c>
      <c r="B145" s="71" t="s">
        <v>63</v>
      </c>
      <c r="C145" s="72" t="s">
        <v>64</v>
      </c>
      <c r="D145" s="37"/>
      <c r="E145" s="38"/>
      <c r="F145" s="38"/>
      <c r="G145" s="38"/>
      <c r="H145" s="38"/>
      <c r="I145" s="38"/>
      <c r="J145" s="38"/>
      <c r="K145" s="64"/>
    </row>
    <row r="146" spans="1:11" s="13" customFormat="1" outlineLevel="2" x14ac:dyDescent="0.25">
      <c r="A146" s="74">
        <v>137</v>
      </c>
      <c r="B146" s="27" t="s">
        <v>65</v>
      </c>
      <c r="C146" s="16" t="s">
        <v>16</v>
      </c>
      <c r="D146" s="45" t="s">
        <v>3</v>
      </c>
      <c r="E146" s="46">
        <v>177.8</v>
      </c>
      <c r="F146" s="70"/>
      <c r="G146" s="43">
        <f t="shared" ref="G146:G156" si="18">E146*F146</f>
        <v>0</v>
      </c>
      <c r="H146" s="70"/>
      <c r="I146" s="43">
        <f t="shared" ref="I146:I156" si="19">E146*H146</f>
        <v>0</v>
      </c>
      <c r="J146" s="43">
        <f t="shared" ref="J146:J156" si="20">G146+I146</f>
        <v>0</v>
      </c>
      <c r="K146" s="67"/>
    </row>
    <row r="147" spans="1:11" s="22" customFormat="1" ht="31.5" outlineLevel="3" x14ac:dyDescent="0.25">
      <c r="A147" s="74">
        <v>138</v>
      </c>
      <c r="B147" s="31"/>
      <c r="C147" s="16" t="s">
        <v>277</v>
      </c>
      <c r="D147" s="44" t="s">
        <v>3</v>
      </c>
      <c r="E147" s="43">
        <v>192.024</v>
      </c>
      <c r="F147" s="70"/>
      <c r="G147" s="43">
        <f t="shared" si="18"/>
        <v>0</v>
      </c>
      <c r="H147" s="70"/>
      <c r="I147" s="43">
        <f t="shared" si="19"/>
        <v>0</v>
      </c>
      <c r="J147" s="43">
        <f t="shared" si="20"/>
        <v>0</v>
      </c>
      <c r="K147" s="59"/>
    </row>
    <row r="148" spans="1:11" s="22" customFormat="1" ht="31.5" outlineLevel="3" x14ac:dyDescent="0.25">
      <c r="A148" s="74">
        <v>139</v>
      </c>
      <c r="B148" s="31"/>
      <c r="C148" s="16" t="s">
        <v>286</v>
      </c>
      <c r="D148" s="44" t="s">
        <v>173</v>
      </c>
      <c r="E148" s="43">
        <v>2844.8</v>
      </c>
      <c r="F148" s="70"/>
      <c r="G148" s="43">
        <f t="shared" si="18"/>
        <v>0</v>
      </c>
      <c r="H148" s="70"/>
      <c r="I148" s="43">
        <f t="shared" si="19"/>
        <v>0</v>
      </c>
      <c r="J148" s="43">
        <f t="shared" si="20"/>
        <v>0</v>
      </c>
      <c r="K148" s="59"/>
    </row>
    <row r="149" spans="1:11" s="13" customFormat="1" ht="47.25" outlineLevel="2" x14ac:dyDescent="0.25">
      <c r="A149" s="74">
        <v>140</v>
      </c>
      <c r="B149" s="27" t="s">
        <v>180</v>
      </c>
      <c r="C149" s="17" t="s">
        <v>174</v>
      </c>
      <c r="D149" s="45" t="s">
        <v>3</v>
      </c>
      <c r="E149" s="46">
        <v>177.8</v>
      </c>
      <c r="F149" s="70"/>
      <c r="G149" s="43">
        <f t="shared" si="18"/>
        <v>0</v>
      </c>
      <c r="H149" s="70"/>
      <c r="I149" s="43">
        <f t="shared" si="19"/>
        <v>0</v>
      </c>
      <c r="J149" s="43">
        <f t="shared" si="20"/>
        <v>0</v>
      </c>
      <c r="K149" s="67"/>
    </row>
    <row r="150" spans="1:11" s="22" customFormat="1" ht="31.5" outlineLevel="3" x14ac:dyDescent="0.25">
      <c r="A150" s="74">
        <v>141</v>
      </c>
      <c r="B150" s="31"/>
      <c r="C150" s="16" t="s">
        <v>263</v>
      </c>
      <c r="D150" s="44" t="s">
        <v>173</v>
      </c>
      <c r="E150" s="43">
        <f>E149*0.5</f>
        <v>88.9</v>
      </c>
      <c r="F150" s="70"/>
      <c r="G150" s="43">
        <f t="shared" si="18"/>
        <v>0</v>
      </c>
      <c r="H150" s="70"/>
      <c r="I150" s="43">
        <f t="shared" si="19"/>
        <v>0</v>
      </c>
      <c r="J150" s="43">
        <f t="shared" si="20"/>
        <v>0</v>
      </c>
      <c r="K150" s="59"/>
    </row>
    <row r="151" spans="1:11" s="13" customFormat="1" outlineLevel="2" x14ac:dyDescent="0.25">
      <c r="A151" s="74">
        <v>142</v>
      </c>
      <c r="B151" s="27" t="s">
        <v>66</v>
      </c>
      <c r="C151" s="16" t="s">
        <v>18</v>
      </c>
      <c r="D151" s="45" t="s">
        <v>3</v>
      </c>
      <c r="E151" s="46">
        <v>2921.7</v>
      </c>
      <c r="F151" s="70"/>
      <c r="G151" s="43">
        <f t="shared" si="18"/>
        <v>0</v>
      </c>
      <c r="H151" s="70"/>
      <c r="I151" s="43">
        <f t="shared" si="19"/>
        <v>0</v>
      </c>
      <c r="J151" s="43">
        <f t="shared" si="20"/>
        <v>0</v>
      </c>
      <c r="K151" s="67"/>
    </row>
    <row r="152" spans="1:11" s="22" customFormat="1" ht="63" outlineLevel="3" x14ac:dyDescent="0.25">
      <c r="A152" s="74">
        <v>143</v>
      </c>
      <c r="B152" s="31"/>
      <c r="C152" s="16" t="s">
        <v>271</v>
      </c>
      <c r="D152" s="44" t="s">
        <v>3</v>
      </c>
      <c r="E152" s="43">
        <f>E151*1.03</f>
        <v>3009.3510000000001</v>
      </c>
      <c r="F152" s="70"/>
      <c r="G152" s="43">
        <f t="shared" si="18"/>
        <v>0</v>
      </c>
      <c r="H152" s="70"/>
      <c r="I152" s="43">
        <f t="shared" si="19"/>
        <v>0</v>
      </c>
      <c r="J152" s="43">
        <f t="shared" si="20"/>
        <v>0</v>
      </c>
      <c r="K152" s="59"/>
    </row>
    <row r="153" spans="1:11" s="13" customFormat="1" outlineLevel="2" x14ac:dyDescent="0.25">
      <c r="A153" s="74">
        <v>144</v>
      </c>
      <c r="B153" s="27" t="s">
        <v>67</v>
      </c>
      <c r="C153" s="16" t="s">
        <v>20</v>
      </c>
      <c r="D153" s="45" t="s">
        <v>3</v>
      </c>
      <c r="E153" s="46">
        <v>177.8</v>
      </c>
      <c r="F153" s="70"/>
      <c r="G153" s="43">
        <f t="shared" si="18"/>
        <v>0</v>
      </c>
      <c r="H153" s="70"/>
      <c r="I153" s="43">
        <f t="shared" si="19"/>
        <v>0</v>
      </c>
      <c r="J153" s="43">
        <f t="shared" si="20"/>
        <v>0</v>
      </c>
      <c r="K153" s="67"/>
    </row>
    <row r="154" spans="1:11" s="22" customFormat="1" ht="31.5" outlineLevel="3" x14ac:dyDescent="0.25">
      <c r="A154" s="74">
        <v>145</v>
      </c>
      <c r="B154" s="31"/>
      <c r="C154" s="16" t="s">
        <v>291</v>
      </c>
      <c r="D154" s="44" t="s">
        <v>173</v>
      </c>
      <c r="E154" s="43">
        <f>E153*0.35</f>
        <v>62.23</v>
      </c>
      <c r="F154" s="70"/>
      <c r="G154" s="43">
        <f t="shared" si="18"/>
        <v>0</v>
      </c>
      <c r="H154" s="70"/>
      <c r="I154" s="43">
        <f t="shared" si="19"/>
        <v>0</v>
      </c>
      <c r="J154" s="43">
        <f t="shared" si="20"/>
        <v>0</v>
      </c>
      <c r="K154" s="59"/>
    </row>
    <row r="155" spans="1:11" s="22" customFormat="1" outlineLevel="3" x14ac:dyDescent="0.25">
      <c r="A155" s="74">
        <v>146</v>
      </c>
      <c r="B155" s="31"/>
      <c r="C155" s="16" t="s">
        <v>262</v>
      </c>
      <c r="D155" s="44" t="s">
        <v>173</v>
      </c>
      <c r="E155" s="43">
        <v>39.116</v>
      </c>
      <c r="F155" s="70"/>
      <c r="G155" s="43">
        <f t="shared" si="18"/>
        <v>0</v>
      </c>
      <c r="H155" s="70"/>
      <c r="I155" s="43">
        <f t="shared" si="19"/>
        <v>0</v>
      </c>
      <c r="J155" s="43">
        <f t="shared" si="20"/>
        <v>0</v>
      </c>
      <c r="K155" s="59"/>
    </row>
    <row r="156" spans="1:11" s="22" customFormat="1" ht="31.5" outlineLevel="3" x14ac:dyDescent="0.25">
      <c r="A156" s="74">
        <v>147</v>
      </c>
      <c r="B156" s="31"/>
      <c r="C156" s="16" t="s">
        <v>287</v>
      </c>
      <c r="D156" s="44" t="s">
        <v>176</v>
      </c>
      <c r="E156" s="43">
        <v>0.49784</v>
      </c>
      <c r="F156" s="70"/>
      <c r="G156" s="43">
        <f t="shared" si="18"/>
        <v>0</v>
      </c>
      <c r="H156" s="70"/>
      <c r="I156" s="43">
        <f t="shared" si="19"/>
        <v>0</v>
      </c>
      <c r="J156" s="43">
        <f t="shared" si="20"/>
        <v>0</v>
      </c>
      <c r="K156" s="59"/>
    </row>
    <row r="157" spans="1:11" s="13" customFormat="1" outlineLevel="1" x14ac:dyDescent="0.25">
      <c r="A157" s="74">
        <v>148</v>
      </c>
      <c r="B157" s="71" t="s">
        <v>68</v>
      </c>
      <c r="C157" s="72" t="s">
        <v>69</v>
      </c>
      <c r="D157" s="37"/>
      <c r="E157" s="38"/>
      <c r="F157" s="38"/>
      <c r="G157" s="38"/>
      <c r="H157" s="38"/>
      <c r="I157" s="38"/>
      <c r="J157" s="38"/>
      <c r="K157" s="64"/>
    </row>
    <row r="158" spans="1:11" s="13" customFormat="1" ht="31.5" outlineLevel="2" x14ac:dyDescent="0.25">
      <c r="A158" s="74">
        <v>149</v>
      </c>
      <c r="B158" s="27" t="s">
        <v>200</v>
      </c>
      <c r="C158" s="25" t="s">
        <v>182</v>
      </c>
      <c r="D158" s="43" t="s">
        <v>3</v>
      </c>
      <c r="E158" s="46">
        <v>6735.3</v>
      </c>
      <c r="F158" s="70"/>
      <c r="G158" s="43">
        <f t="shared" ref="G158:G186" si="21">E158*F158</f>
        <v>0</v>
      </c>
      <c r="H158" s="70"/>
      <c r="I158" s="43">
        <f t="shared" ref="I158:I186" si="22">E158*H158</f>
        <v>0</v>
      </c>
      <c r="J158" s="43">
        <f t="shared" ref="J158:J186" si="23">G158+I158</f>
        <v>0</v>
      </c>
      <c r="K158" s="59"/>
    </row>
    <row r="159" spans="1:11" s="13" customFormat="1" ht="31.5" outlineLevel="3" x14ac:dyDescent="0.25">
      <c r="A159" s="74">
        <v>150</v>
      </c>
      <c r="B159" s="53"/>
      <c r="C159" s="15" t="s">
        <v>261</v>
      </c>
      <c r="D159" s="43" t="s">
        <v>173</v>
      </c>
      <c r="E159" s="46">
        <v>693.73590000000002</v>
      </c>
      <c r="F159" s="70"/>
      <c r="G159" s="43">
        <f t="shared" si="21"/>
        <v>0</v>
      </c>
      <c r="H159" s="70"/>
      <c r="I159" s="43">
        <f t="shared" si="22"/>
        <v>0</v>
      </c>
      <c r="J159" s="43">
        <f t="shared" si="23"/>
        <v>0</v>
      </c>
      <c r="K159" s="59"/>
    </row>
    <row r="160" spans="1:11" s="13" customFormat="1" outlineLevel="2" x14ac:dyDescent="0.25">
      <c r="A160" s="74">
        <v>151</v>
      </c>
      <c r="B160" s="27" t="s">
        <v>70</v>
      </c>
      <c r="C160" s="16" t="s">
        <v>24</v>
      </c>
      <c r="D160" s="43" t="s">
        <v>3</v>
      </c>
      <c r="E160" s="46">
        <v>6735.3</v>
      </c>
      <c r="F160" s="70"/>
      <c r="G160" s="43">
        <f t="shared" si="21"/>
        <v>0</v>
      </c>
      <c r="H160" s="70"/>
      <c r="I160" s="43">
        <f t="shared" si="22"/>
        <v>0</v>
      </c>
      <c r="J160" s="43">
        <f t="shared" si="23"/>
        <v>0</v>
      </c>
      <c r="K160" s="59"/>
    </row>
    <row r="161" spans="1:11" s="13" customFormat="1" ht="31.5" outlineLevel="3" x14ac:dyDescent="0.25">
      <c r="A161" s="74">
        <v>152</v>
      </c>
      <c r="B161" s="31"/>
      <c r="C161" s="16" t="s">
        <v>286</v>
      </c>
      <c r="D161" s="43" t="s">
        <v>173</v>
      </c>
      <c r="E161" s="46">
        <v>215529.60000000001</v>
      </c>
      <c r="F161" s="70"/>
      <c r="G161" s="43">
        <f t="shared" si="21"/>
        <v>0</v>
      </c>
      <c r="H161" s="70"/>
      <c r="I161" s="43">
        <f t="shared" si="22"/>
        <v>0</v>
      </c>
      <c r="J161" s="43">
        <f t="shared" si="23"/>
        <v>0</v>
      </c>
      <c r="K161" s="59"/>
    </row>
    <row r="162" spans="1:11" s="13" customFormat="1" outlineLevel="3" x14ac:dyDescent="0.25">
      <c r="A162" s="74">
        <v>153</v>
      </c>
      <c r="B162" s="31"/>
      <c r="C162" s="16" t="s">
        <v>285</v>
      </c>
      <c r="D162" s="43" t="s">
        <v>2</v>
      </c>
      <c r="E162" s="46">
        <f>E160/3</f>
        <v>2245.1</v>
      </c>
      <c r="F162" s="70"/>
      <c r="G162" s="43">
        <f t="shared" si="21"/>
        <v>0</v>
      </c>
      <c r="H162" s="70"/>
      <c r="I162" s="43">
        <f t="shared" si="22"/>
        <v>0</v>
      </c>
      <c r="J162" s="43">
        <f t="shared" si="23"/>
        <v>0</v>
      </c>
      <c r="K162" s="59"/>
    </row>
    <row r="163" spans="1:11" s="13" customFormat="1" ht="31.5" outlineLevel="2" x14ac:dyDescent="0.25">
      <c r="A163" s="74">
        <v>154</v>
      </c>
      <c r="B163" s="27" t="s">
        <v>201</v>
      </c>
      <c r="C163" s="25" t="s">
        <v>183</v>
      </c>
      <c r="D163" s="43" t="s">
        <v>3</v>
      </c>
      <c r="E163" s="46">
        <v>1883.29</v>
      </c>
      <c r="F163" s="70"/>
      <c r="G163" s="43">
        <f t="shared" si="21"/>
        <v>0</v>
      </c>
      <c r="H163" s="70"/>
      <c r="I163" s="43">
        <f t="shared" si="22"/>
        <v>0</v>
      </c>
      <c r="J163" s="43">
        <f t="shared" si="23"/>
        <v>0</v>
      </c>
      <c r="K163" s="59"/>
    </row>
    <row r="164" spans="1:11" s="13" customFormat="1" ht="31.5" outlineLevel="3" x14ac:dyDescent="0.25">
      <c r="A164" s="74">
        <v>155</v>
      </c>
      <c r="B164" s="53"/>
      <c r="C164" s="25" t="s">
        <v>269</v>
      </c>
      <c r="D164" s="43" t="s">
        <v>173</v>
      </c>
      <c r="E164" s="46">
        <f>E163*0.5</f>
        <v>941.64499999999998</v>
      </c>
      <c r="F164" s="70"/>
      <c r="G164" s="43">
        <f t="shared" si="21"/>
        <v>0</v>
      </c>
      <c r="H164" s="70"/>
      <c r="I164" s="43">
        <f t="shared" si="22"/>
        <v>0</v>
      </c>
      <c r="J164" s="43">
        <f t="shared" si="23"/>
        <v>0</v>
      </c>
      <c r="K164" s="59"/>
    </row>
    <row r="165" spans="1:11" s="13" customFormat="1" outlineLevel="2" x14ac:dyDescent="0.25">
      <c r="A165" s="74">
        <v>156</v>
      </c>
      <c r="B165" s="27" t="s">
        <v>71</v>
      </c>
      <c r="C165" s="16" t="s">
        <v>26</v>
      </c>
      <c r="D165" s="43" t="s">
        <v>3</v>
      </c>
      <c r="E165" s="46">
        <v>1883.29</v>
      </c>
      <c r="F165" s="70"/>
      <c r="G165" s="43">
        <f t="shared" si="21"/>
        <v>0</v>
      </c>
      <c r="H165" s="70"/>
      <c r="I165" s="43">
        <f t="shared" si="22"/>
        <v>0</v>
      </c>
      <c r="J165" s="43">
        <f t="shared" si="23"/>
        <v>0</v>
      </c>
      <c r="K165" s="59"/>
    </row>
    <row r="166" spans="1:11" s="13" customFormat="1" ht="31.5" outlineLevel="3" x14ac:dyDescent="0.25">
      <c r="A166" s="74">
        <v>157</v>
      </c>
      <c r="B166" s="53"/>
      <c r="C166" s="25" t="s">
        <v>264</v>
      </c>
      <c r="D166" s="43" t="s">
        <v>176</v>
      </c>
      <c r="E166" s="46">
        <v>0.94164499999999995</v>
      </c>
      <c r="F166" s="70"/>
      <c r="G166" s="43">
        <f t="shared" si="21"/>
        <v>0</v>
      </c>
      <c r="H166" s="70"/>
      <c r="I166" s="43">
        <f t="shared" si="22"/>
        <v>0</v>
      </c>
      <c r="J166" s="43">
        <f t="shared" si="23"/>
        <v>0</v>
      </c>
      <c r="K166" s="59"/>
    </row>
    <row r="167" spans="1:11" s="13" customFormat="1" ht="31.5" outlineLevel="3" x14ac:dyDescent="0.25">
      <c r="A167" s="74">
        <v>158</v>
      </c>
      <c r="B167" s="53"/>
      <c r="C167" s="25" t="s">
        <v>289</v>
      </c>
      <c r="D167" s="43" t="s">
        <v>3</v>
      </c>
      <c r="E167" s="46">
        <v>1920.9558</v>
      </c>
      <c r="F167" s="70"/>
      <c r="G167" s="43">
        <f t="shared" si="21"/>
        <v>0</v>
      </c>
      <c r="H167" s="70"/>
      <c r="I167" s="43">
        <f t="shared" si="22"/>
        <v>0</v>
      </c>
      <c r="J167" s="43">
        <f t="shared" si="23"/>
        <v>0</v>
      </c>
      <c r="K167" s="59"/>
    </row>
    <row r="168" spans="1:11" s="13" customFormat="1" ht="31.5" outlineLevel="3" x14ac:dyDescent="0.25">
      <c r="A168" s="74">
        <v>159</v>
      </c>
      <c r="B168" s="53"/>
      <c r="C168" s="25" t="s">
        <v>290</v>
      </c>
      <c r="D168" s="43" t="s">
        <v>176</v>
      </c>
      <c r="E168" s="46">
        <v>7.0623374999999999</v>
      </c>
      <c r="F168" s="70"/>
      <c r="G168" s="43">
        <f t="shared" si="21"/>
        <v>0</v>
      </c>
      <c r="H168" s="70"/>
      <c r="I168" s="43">
        <f t="shared" si="22"/>
        <v>0</v>
      </c>
      <c r="J168" s="43">
        <f t="shared" si="23"/>
        <v>0</v>
      </c>
      <c r="K168" s="59"/>
    </row>
    <row r="169" spans="1:11" s="13" customFormat="1" outlineLevel="2" x14ac:dyDescent="0.25">
      <c r="A169" s="74">
        <v>160</v>
      </c>
      <c r="B169" s="27" t="s">
        <v>72</v>
      </c>
      <c r="C169" s="16" t="s">
        <v>28</v>
      </c>
      <c r="D169" s="43" t="s">
        <v>3</v>
      </c>
      <c r="E169" s="46">
        <v>2730.4</v>
      </c>
      <c r="F169" s="70"/>
      <c r="G169" s="43">
        <f t="shared" si="21"/>
        <v>0</v>
      </c>
      <c r="H169" s="70"/>
      <c r="I169" s="43">
        <f t="shared" si="22"/>
        <v>0</v>
      </c>
      <c r="J169" s="43">
        <f t="shared" si="23"/>
        <v>0</v>
      </c>
      <c r="K169" s="59"/>
    </row>
    <row r="170" spans="1:11" s="13" customFormat="1" ht="31.5" outlineLevel="3" x14ac:dyDescent="0.25">
      <c r="A170" s="74">
        <v>161</v>
      </c>
      <c r="B170" s="53"/>
      <c r="C170" s="25" t="s">
        <v>282</v>
      </c>
      <c r="D170" s="43" t="s">
        <v>176</v>
      </c>
      <c r="E170" s="46">
        <f>E169*6/1000</f>
        <v>16.382400000000001</v>
      </c>
      <c r="F170" s="70"/>
      <c r="G170" s="43">
        <f t="shared" si="21"/>
        <v>0</v>
      </c>
      <c r="H170" s="70"/>
      <c r="I170" s="43">
        <f t="shared" si="22"/>
        <v>0</v>
      </c>
      <c r="J170" s="43">
        <f t="shared" si="23"/>
        <v>0</v>
      </c>
      <c r="K170" s="59"/>
    </row>
    <row r="171" spans="1:11" s="13" customFormat="1" ht="31.5" outlineLevel="3" x14ac:dyDescent="0.25">
      <c r="A171" s="74">
        <v>162</v>
      </c>
      <c r="B171" s="53"/>
      <c r="C171" s="15" t="s">
        <v>261</v>
      </c>
      <c r="D171" s="43" t="s">
        <v>173</v>
      </c>
      <c r="E171" s="46">
        <v>436.86399999999998</v>
      </c>
      <c r="F171" s="70"/>
      <c r="G171" s="43">
        <f t="shared" si="21"/>
        <v>0</v>
      </c>
      <c r="H171" s="70"/>
      <c r="I171" s="43">
        <f t="shared" si="22"/>
        <v>0</v>
      </c>
      <c r="J171" s="43">
        <f t="shared" si="23"/>
        <v>0</v>
      </c>
      <c r="K171" s="59"/>
    </row>
    <row r="172" spans="1:11" s="13" customFormat="1" ht="31.5" outlineLevel="2" x14ac:dyDescent="0.25">
      <c r="A172" s="74">
        <v>163</v>
      </c>
      <c r="B172" s="27" t="s">
        <v>208</v>
      </c>
      <c r="C172" s="25" t="s">
        <v>184</v>
      </c>
      <c r="D172" s="43" t="s">
        <v>3</v>
      </c>
      <c r="E172" s="46">
        <v>6902.2</v>
      </c>
      <c r="F172" s="70"/>
      <c r="G172" s="43">
        <f t="shared" si="21"/>
        <v>0</v>
      </c>
      <c r="H172" s="70"/>
      <c r="I172" s="43">
        <f t="shared" si="22"/>
        <v>0</v>
      </c>
      <c r="J172" s="43">
        <f t="shared" si="23"/>
        <v>0</v>
      </c>
      <c r="K172" s="59"/>
    </row>
    <row r="173" spans="1:11" s="13" customFormat="1" ht="31.5" outlineLevel="3" x14ac:dyDescent="0.25">
      <c r="A173" s="74">
        <v>164</v>
      </c>
      <c r="B173" s="53"/>
      <c r="C173" s="16" t="s">
        <v>263</v>
      </c>
      <c r="D173" s="43" t="s">
        <v>173</v>
      </c>
      <c r="E173" s="43">
        <f>E172*0.5</f>
        <v>3451.1</v>
      </c>
      <c r="F173" s="70"/>
      <c r="G173" s="43">
        <f t="shared" si="21"/>
        <v>0</v>
      </c>
      <c r="H173" s="70"/>
      <c r="I173" s="43">
        <f t="shared" si="22"/>
        <v>0</v>
      </c>
      <c r="J173" s="43">
        <f t="shared" si="23"/>
        <v>0</v>
      </c>
      <c r="K173" s="59"/>
    </row>
    <row r="174" spans="1:11" s="13" customFormat="1" ht="47.25" outlineLevel="2" x14ac:dyDescent="0.25">
      <c r="A174" s="74">
        <v>165</v>
      </c>
      <c r="B174" s="27" t="s">
        <v>73</v>
      </c>
      <c r="C174" s="25" t="s">
        <v>186</v>
      </c>
      <c r="D174" s="43" t="s">
        <v>3</v>
      </c>
      <c r="E174" s="46">
        <v>4141.3999999999996</v>
      </c>
      <c r="F174" s="70"/>
      <c r="G174" s="43">
        <f t="shared" si="21"/>
        <v>0</v>
      </c>
      <c r="H174" s="70"/>
      <c r="I174" s="43">
        <f t="shared" si="22"/>
        <v>0</v>
      </c>
      <c r="J174" s="43">
        <f t="shared" si="23"/>
        <v>0</v>
      </c>
      <c r="K174" s="59"/>
    </row>
    <row r="175" spans="1:11" s="13" customFormat="1" outlineLevel="3" x14ac:dyDescent="0.25">
      <c r="A175" s="74">
        <v>166</v>
      </c>
      <c r="B175" s="53"/>
      <c r="C175" s="25" t="s">
        <v>283</v>
      </c>
      <c r="D175" s="43" t="s">
        <v>3</v>
      </c>
      <c r="E175" s="46">
        <v>4348.5</v>
      </c>
      <c r="F175" s="70"/>
      <c r="G175" s="43">
        <f t="shared" si="21"/>
        <v>0</v>
      </c>
      <c r="H175" s="70"/>
      <c r="I175" s="43">
        <f t="shared" si="22"/>
        <v>0</v>
      </c>
      <c r="J175" s="43">
        <f t="shared" si="23"/>
        <v>0</v>
      </c>
      <c r="K175" s="59"/>
    </row>
    <row r="176" spans="1:11" s="13" customFormat="1" ht="31.5" outlineLevel="3" x14ac:dyDescent="0.25">
      <c r="A176" s="74">
        <v>167</v>
      </c>
      <c r="B176" s="53"/>
      <c r="C176" s="16" t="s">
        <v>287</v>
      </c>
      <c r="D176" s="43" t="s">
        <v>176</v>
      </c>
      <c r="E176" s="46">
        <v>5.7979599999999998</v>
      </c>
      <c r="F176" s="70"/>
      <c r="G176" s="43">
        <f t="shared" si="21"/>
        <v>0</v>
      </c>
      <c r="H176" s="70"/>
      <c r="I176" s="43">
        <f t="shared" si="22"/>
        <v>0</v>
      </c>
      <c r="J176" s="43">
        <f t="shared" si="23"/>
        <v>0</v>
      </c>
      <c r="K176" s="59"/>
    </row>
    <row r="177" spans="1:11" s="13" customFormat="1" ht="31.5" outlineLevel="3" x14ac:dyDescent="0.25">
      <c r="A177" s="74">
        <v>168</v>
      </c>
      <c r="B177" s="53"/>
      <c r="C177" s="25" t="s">
        <v>265</v>
      </c>
      <c r="D177" s="43" t="s">
        <v>173</v>
      </c>
      <c r="E177" s="46">
        <v>1138.885</v>
      </c>
      <c r="F177" s="70"/>
      <c r="G177" s="43">
        <f t="shared" si="21"/>
        <v>0</v>
      </c>
      <c r="H177" s="70"/>
      <c r="I177" s="43">
        <f t="shared" si="22"/>
        <v>0</v>
      </c>
      <c r="J177" s="43">
        <f t="shared" si="23"/>
        <v>0</v>
      </c>
      <c r="K177" s="59"/>
    </row>
    <row r="178" spans="1:11" s="13" customFormat="1" ht="31.5" outlineLevel="3" x14ac:dyDescent="0.25">
      <c r="A178" s="74">
        <v>169</v>
      </c>
      <c r="B178" s="53"/>
      <c r="C178" s="16" t="s">
        <v>291</v>
      </c>
      <c r="D178" s="43" t="s">
        <v>173</v>
      </c>
      <c r="E178" s="46">
        <f>E174*0.35</f>
        <v>1449.4899999999998</v>
      </c>
      <c r="F178" s="70"/>
      <c r="G178" s="43">
        <f t="shared" si="21"/>
        <v>0</v>
      </c>
      <c r="H178" s="70"/>
      <c r="I178" s="43">
        <f t="shared" si="22"/>
        <v>0</v>
      </c>
      <c r="J178" s="43">
        <f t="shared" si="23"/>
        <v>0</v>
      </c>
      <c r="K178" s="59"/>
    </row>
    <row r="179" spans="1:11" s="13" customFormat="1" ht="31.5" outlineLevel="2" x14ac:dyDescent="0.25">
      <c r="A179" s="74">
        <v>170</v>
      </c>
      <c r="B179" s="27" t="s">
        <v>209</v>
      </c>
      <c r="C179" s="25" t="s">
        <v>187</v>
      </c>
      <c r="D179" s="43" t="s">
        <v>3</v>
      </c>
      <c r="E179" s="46">
        <v>4141.3999999999996</v>
      </c>
      <c r="F179" s="70"/>
      <c r="G179" s="43">
        <f t="shared" si="21"/>
        <v>0</v>
      </c>
      <c r="H179" s="70"/>
      <c r="I179" s="43">
        <f t="shared" si="22"/>
        <v>0</v>
      </c>
      <c r="J179" s="43">
        <f t="shared" si="23"/>
        <v>0</v>
      </c>
      <c r="K179" s="59"/>
    </row>
    <row r="180" spans="1:11" s="13" customFormat="1" ht="31.5" outlineLevel="3" x14ac:dyDescent="0.25">
      <c r="A180" s="74">
        <v>171</v>
      </c>
      <c r="B180" s="53"/>
      <c r="C180" s="16" t="s">
        <v>291</v>
      </c>
      <c r="D180" s="43" t="s">
        <v>173</v>
      </c>
      <c r="E180" s="46">
        <v>621.21</v>
      </c>
      <c r="F180" s="70"/>
      <c r="G180" s="43">
        <f t="shared" si="21"/>
        <v>0</v>
      </c>
      <c r="H180" s="70"/>
      <c r="I180" s="43">
        <f t="shared" si="22"/>
        <v>0</v>
      </c>
      <c r="J180" s="43">
        <f t="shared" si="23"/>
        <v>0</v>
      </c>
      <c r="K180" s="59"/>
    </row>
    <row r="181" spans="1:11" s="13" customFormat="1" ht="31.5" outlineLevel="2" x14ac:dyDescent="0.25">
      <c r="A181" s="74">
        <v>172</v>
      </c>
      <c r="B181" s="27" t="s">
        <v>202</v>
      </c>
      <c r="C181" s="25" t="s">
        <v>188</v>
      </c>
      <c r="D181" s="43" t="s">
        <v>3</v>
      </c>
      <c r="E181" s="46">
        <v>2730.4</v>
      </c>
      <c r="F181" s="70"/>
      <c r="G181" s="43">
        <f t="shared" si="21"/>
        <v>0</v>
      </c>
      <c r="H181" s="70"/>
      <c r="I181" s="43">
        <f t="shared" si="22"/>
        <v>0</v>
      </c>
      <c r="J181" s="43">
        <f t="shared" si="23"/>
        <v>0</v>
      </c>
      <c r="K181" s="59"/>
    </row>
    <row r="182" spans="1:11" s="13" customFormat="1" ht="31.5" outlineLevel="3" x14ac:dyDescent="0.25">
      <c r="A182" s="74">
        <v>173</v>
      </c>
      <c r="B182" s="53"/>
      <c r="C182" s="16" t="s">
        <v>287</v>
      </c>
      <c r="D182" s="43" t="s">
        <v>176</v>
      </c>
      <c r="E182" s="46">
        <v>7.6451200000000004</v>
      </c>
      <c r="F182" s="70"/>
      <c r="G182" s="43">
        <f t="shared" si="21"/>
        <v>0</v>
      </c>
      <c r="H182" s="70"/>
      <c r="I182" s="43">
        <f t="shared" si="22"/>
        <v>0</v>
      </c>
      <c r="J182" s="43">
        <f t="shared" si="23"/>
        <v>0</v>
      </c>
      <c r="K182" s="59"/>
    </row>
    <row r="183" spans="1:11" s="13" customFormat="1" outlineLevel="2" x14ac:dyDescent="0.25">
      <c r="A183" s="74">
        <v>174</v>
      </c>
      <c r="B183" s="27" t="s">
        <v>74</v>
      </c>
      <c r="C183" s="16" t="s">
        <v>60</v>
      </c>
      <c r="D183" s="43" t="s">
        <v>3</v>
      </c>
      <c r="E183" s="46">
        <v>30.4</v>
      </c>
      <c r="F183" s="70"/>
      <c r="G183" s="43">
        <f t="shared" si="21"/>
        <v>0</v>
      </c>
      <c r="H183" s="70"/>
      <c r="I183" s="43">
        <f t="shared" si="22"/>
        <v>0</v>
      </c>
      <c r="J183" s="43">
        <f t="shared" si="23"/>
        <v>0</v>
      </c>
      <c r="K183" s="59"/>
    </row>
    <row r="184" spans="1:11" s="13" customFormat="1" ht="31.5" outlineLevel="3" x14ac:dyDescent="0.25">
      <c r="A184" s="74">
        <v>175</v>
      </c>
      <c r="B184" s="26"/>
      <c r="C184" s="25" t="s">
        <v>198</v>
      </c>
      <c r="D184" s="43" t="s">
        <v>199</v>
      </c>
      <c r="E184" s="46">
        <v>9.1199999999999992</v>
      </c>
      <c r="F184" s="70"/>
      <c r="G184" s="43">
        <f t="shared" si="21"/>
        <v>0</v>
      </c>
      <c r="H184" s="70"/>
      <c r="I184" s="43">
        <f t="shared" si="22"/>
        <v>0</v>
      </c>
      <c r="J184" s="43">
        <f t="shared" si="23"/>
        <v>0</v>
      </c>
      <c r="K184" s="59"/>
    </row>
    <row r="185" spans="1:11" s="13" customFormat="1" outlineLevel="3" x14ac:dyDescent="0.25">
      <c r="A185" s="74">
        <v>176</v>
      </c>
      <c r="B185" s="53"/>
      <c r="C185" s="16" t="s">
        <v>262</v>
      </c>
      <c r="D185" s="43" t="s">
        <v>173</v>
      </c>
      <c r="E185" s="46">
        <v>6.08</v>
      </c>
      <c r="F185" s="70"/>
      <c r="G185" s="43">
        <f t="shared" si="21"/>
        <v>0</v>
      </c>
      <c r="H185" s="70"/>
      <c r="I185" s="43">
        <f t="shared" si="22"/>
        <v>0</v>
      </c>
      <c r="J185" s="43">
        <f t="shared" si="23"/>
        <v>0</v>
      </c>
      <c r="K185" s="59"/>
    </row>
    <row r="186" spans="1:11" s="13" customFormat="1" ht="31.5" outlineLevel="3" x14ac:dyDescent="0.25">
      <c r="A186" s="74">
        <v>177</v>
      </c>
      <c r="B186" s="53"/>
      <c r="C186" s="16" t="s">
        <v>287</v>
      </c>
      <c r="D186" s="43" t="s">
        <v>176</v>
      </c>
      <c r="E186" s="46">
        <v>8.5120000000000001E-2</v>
      </c>
      <c r="F186" s="70"/>
      <c r="G186" s="43">
        <f t="shared" si="21"/>
        <v>0</v>
      </c>
      <c r="H186" s="70"/>
      <c r="I186" s="43">
        <f t="shared" si="22"/>
        <v>0</v>
      </c>
      <c r="J186" s="43">
        <f t="shared" si="23"/>
        <v>0</v>
      </c>
      <c r="K186" s="59"/>
    </row>
    <row r="187" spans="1:11" x14ac:dyDescent="0.25">
      <c r="A187" s="74">
        <v>178</v>
      </c>
      <c r="B187" s="28" t="s">
        <v>75</v>
      </c>
      <c r="C187" s="14" t="s">
        <v>76</v>
      </c>
      <c r="D187" s="40"/>
      <c r="E187" s="41"/>
      <c r="F187" s="41"/>
      <c r="G187" s="41"/>
      <c r="H187" s="41"/>
      <c r="I187" s="41"/>
      <c r="J187" s="41"/>
      <c r="K187" s="66"/>
    </row>
    <row r="188" spans="1:11" outlineLevel="1" x14ac:dyDescent="0.25">
      <c r="A188" s="74">
        <v>179</v>
      </c>
      <c r="B188" s="71" t="s">
        <v>77</v>
      </c>
      <c r="C188" s="72" t="s">
        <v>78</v>
      </c>
      <c r="D188" s="37"/>
      <c r="E188" s="38"/>
      <c r="F188" s="38"/>
      <c r="G188" s="38"/>
      <c r="H188" s="38"/>
      <c r="I188" s="38"/>
      <c r="J188" s="38"/>
      <c r="K188" s="64"/>
    </row>
    <row r="189" spans="1:11" s="13" customFormat="1" outlineLevel="2" x14ac:dyDescent="0.25">
      <c r="A189" s="74">
        <v>180</v>
      </c>
      <c r="B189" s="27" t="s">
        <v>79</v>
      </c>
      <c r="C189" s="16" t="s">
        <v>16</v>
      </c>
      <c r="D189" s="45" t="s">
        <v>3</v>
      </c>
      <c r="E189" s="46">
        <v>177.8</v>
      </c>
      <c r="F189" s="70"/>
      <c r="G189" s="43">
        <f t="shared" ref="G189:G199" si="24">E189*F189</f>
        <v>0</v>
      </c>
      <c r="H189" s="70"/>
      <c r="I189" s="43">
        <f t="shared" ref="I189:I199" si="25">E189*H189</f>
        <v>0</v>
      </c>
      <c r="J189" s="43">
        <f t="shared" ref="J189:J199" si="26">G189+I189</f>
        <v>0</v>
      </c>
      <c r="K189" s="67"/>
    </row>
    <row r="190" spans="1:11" s="24" customFormat="1" ht="31.5" outlineLevel="3" x14ac:dyDescent="0.25">
      <c r="A190" s="74">
        <v>181</v>
      </c>
      <c r="B190" s="31"/>
      <c r="C190" s="16" t="s">
        <v>277</v>
      </c>
      <c r="D190" s="45" t="s">
        <v>3</v>
      </c>
      <c r="E190" s="46">
        <v>192.024</v>
      </c>
      <c r="F190" s="70"/>
      <c r="G190" s="43">
        <f t="shared" si="24"/>
        <v>0</v>
      </c>
      <c r="H190" s="70"/>
      <c r="I190" s="43">
        <f t="shared" si="25"/>
        <v>0</v>
      </c>
      <c r="J190" s="43">
        <f t="shared" si="26"/>
        <v>0</v>
      </c>
      <c r="K190" s="59"/>
    </row>
    <row r="191" spans="1:11" s="24" customFormat="1" ht="31.5" outlineLevel="3" x14ac:dyDescent="0.25">
      <c r="A191" s="74">
        <v>182</v>
      </c>
      <c r="B191" s="31"/>
      <c r="C191" s="16" t="s">
        <v>286</v>
      </c>
      <c r="D191" s="45" t="s">
        <v>173</v>
      </c>
      <c r="E191" s="46">
        <v>2844.8</v>
      </c>
      <c r="F191" s="70"/>
      <c r="G191" s="43">
        <f t="shared" si="24"/>
        <v>0</v>
      </c>
      <c r="H191" s="70"/>
      <c r="I191" s="43">
        <f t="shared" si="25"/>
        <v>0</v>
      </c>
      <c r="J191" s="43">
        <f t="shared" si="26"/>
        <v>0</v>
      </c>
      <c r="K191" s="59"/>
    </row>
    <row r="192" spans="1:11" s="13" customFormat="1" ht="47.25" outlineLevel="2" x14ac:dyDescent="0.25">
      <c r="A192" s="74">
        <v>183</v>
      </c>
      <c r="B192" s="27" t="s">
        <v>181</v>
      </c>
      <c r="C192" s="17" t="s">
        <v>174</v>
      </c>
      <c r="D192" s="45" t="s">
        <v>3</v>
      </c>
      <c r="E192" s="46">
        <v>177.8</v>
      </c>
      <c r="F192" s="70"/>
      <c r="G192" s="43">
        <f t="shared" si="24"/>
        <v>0</v>
      </c>
      <c r="H192" s="70"/>
      <c r="I192" s="43">
        <f t="shared" si="25"/>
        <v>0</v>
      </c>
      <c r="J192" s="43">
        <f t="shared" si="26"/>
        <v>0</v>
      </c>
      <c r="K192" s="67"/>
    </row>
    <row r="193" spans="1:11" s="24" customFormat="1" ht="31.5" outlineLevel="3" x14ac:dyDescent="0.25">
      <c r="A193" s="74">
        <v>184</v>
      </c>
      <c r="B193" s="31"/>
      <c r="C193" s="16" t="s">
        <v>263</v>
      </c>
      <c r="D193" s="45" t="s">
        <v>173</v>
      </c>
      <c r="E193" s="43">
        <f>E192*0.5</f>
        <v>88.9</v>
      </c>
      <c r="F193" s="70"/>
      <c r="G193" s="43">
        <f t="shared" si="24"/>
        <v>0</v>
      </c>
      <c r="H193" s="70"/>
      <c r="I193" s="43">
        <f t="shared" si="25"/>
        <v>0</v>
      </c>
      <c r="J193" s="43">
        <f t="shared" si="26"/>
        <v>0</v>
      </c>
      <c r="K193" s="59"/>
    </row>
    <row r="194" spans="1:11" s="13" customFormat="1" outlineLevel="2" x14ac:dyDescent="0.25">
      <c r="A194" s="74">
        <v>185</v>
      </c>
      <c r="B194" s="27" t="s">
        <v>80</v>
      </c>
      <c r="C194" s="16" t="s">
        <v>18</v>
      </c>
      <c r="D194" s="45" t="s">
        <v>3</v>
      </c>
      <c r="E194" s="46">
        <v>2183.1999999999998</v>
      </c>
      <c r="F194" s="70"/>
      <c r="G194" s="43">
        <f t="shared" si="24"/>
        <v>0</v>
      </c>
      <c r="H194" s="70"/>
      <c r="I194" s="43">
        <f t="shared" si="25"/>
        <v>0</v>
      </c>
      <c r="J194" s="43">
        <f t="shared" si="26"/>
        <v>0</v>
      </c>
      <c r="K194" s="67"/>
    </row>
    <row r="195" spans="1:11" s="24" customFormat="1" ht="63" outlineLevel="3" x14ac:dyDescent="0.25">
      <c r="A195" s="74">
        <v>186</v>
      </c>
      <c r="B195" s="31"/>
      <c r="C195" s="16" t="s">
        <v>271</v>
      </c>
      <c r="D195" s="45" t="s">
        <v>3</v>
      </c>
      <c r="E195" s="43">
        <f>E194*1.03</f>
        <v>2248.6959999999999</v>
      </c>
      <c r="F195" s="70"/>
      <c r="G195" s="43">
        <f t="shared" si="24"/>
        <v>0</v>
      </c>
      <c r="H195" s="70"/>
      <c r="I195" s="43">
        <f t="shared" si="25"/>
        <v>0</v>
      </c>
      <c r="J195" s="43">
        <f t="shared" si="26"/>
        <v>0</v>
      </c>
      <c r="K195" s="59"/>
    </row>
    <row r="196" spans="1:11" s="13" customFormat="1" outlineLevel="2" x14ac:dyDescent="0.25">
      <c r="A196" s="74">
        <v>187</v>
      </c>
      <c r="B196" s="27" t="s">
        <v>81</v>
      </c>
      <c r="C196" s="16" t="s">
        <v>20</v>
      </c>
      <c r="D196" s="45" t="s">
        <v>3</v>
      </c>
      <c r="E196" s="46">
        <v>177.8</v>
      </c>
      <c r="F196" s="70"/>
      <c r="G196" s="43">
        <f t="shared" si="24"/>
        <v>0</v>
      </c>
      <c r="H196" s="70"/>
      <c r="I196" s="43">
        <f t="shared" si="25"/>
        <v>0</v>
      </c>
      <c r="J196" s="43">
        <f t="shared" si="26"/>
        <v>0</v>
      </c>
      <c r="K196" s="67"/>
    </row>
    <row r="197" spans="1:11" s="24" customFormat="1" ht="31.5" outlineLevel="3" x14ac:dyDescent="0.25">
      <c r="A197" s="74">
        <v>188</v>
      </c>
      <c r="B197" s="31"/>
      <c r="C197" s="16" t="s">
        <v>291</v>
      </c>
      <c r="D197" s="45" t="s">
        <v>173</v>
      </c>
      <c r="E197" s="46">
        <f>E196*0.35</f>
        <v>62.23</v>
      </c>
      <c r="F197" s="70"/>
      <c r="G197" s="43">
        <f t="shared" si="24"/>
        <v>0</v>
      </c>
      <c r="H197" s="70"/>
      <c r="I197" s="43">
        <f t="shared" si="25"/>
        <v>0</v>
      </c>
      <c r="J197" s="43">
        <f t="shared" si="26"/>
        <v>0</v>
      </c>
      <c r="K197" s="59"/>
    </row>
    <row r="198" spans="1:11" s="24" customFormat="1" outlineLevel="3" x14ac:dyDescent="0.25">
      <c r="A198" s="74">
        <v>189</v>
      </c>
      <c r="B198" s="31"/>
      <c r="C198" s="16" t="s">
        <v>262</v>
      </c>
      <c r="D198" s="45" t="s">
        <v>173</v>
      </c>
      <c r="E198" s="46">
        <v>39.116</v>
      </c>
      <c r="F198" s="70"/>
      <c r="G198" s="43">
        <f t="shared" si="24"/>
        <v>0</v>
      </c>
      <c r="H198" s="70"/>
      <c r="I198" s="43">
        <f t="shared" si="25"/>
        <v>0</v>
      </c>
      <c r="J198" s="43">
        <f t="shared" si="26"/>
        <v>0</v>
      </c>
      <c r="K198" s="59"/>
    </row>
    <row r="199" spans="1:11" s="24" customFormat="1" ht="31.5" outlineLevel="3" x14ac:dyDescent="0.25">
      <c r="A199" s="74">
        <v>190</v>
      </c>
      <c r="B199" s="31"/>
      <c r="C199" s="16" t="s">
        <v>287</v>
      </c>
      <c r="D199" s="45" t="s">
        <v>176</v>
      </c>
      <c r="E199" s="46">
        <v>0.49784</v>
      </c>
      <c r="F199" s="70"/>
      <c r="G199" s="43">
        <f t="shared" si="24"/>
        <v>0</v>
      </c>
      <c r="H199" s="70"/>
      <c r="I199" s="43">
        <f t="shared" si="25"/>
        <v>0</v>
      </c>
      <c r="J199" s="43">
        <f t="shared" si="26"/>
        <v>0</v>
      </c>
      <c r="K199" s="59"/>
    </row>
    <row r="200" spans="1:11" s="13" customFormat="1" outlineLevel="1" x14ac:dyDescent="0.25">
      <c r="A200" s="74">
        <v>191</v>
      </c>
      <c r="B200" s="71" t="s">
        <v>82</v>
      </c>
      <c r="C200" s="72" t="s">
        <v>83</v>
      </c>
      <c r="D200" s="37"/>
      <c r="E200" s="38"/>
      <c r="F200" s="38"/>
      <c r="G200" s="38"/>
      <c r="H200" s="38"/>
      <c r="I200" s="38"/>
      <c r="J200" s="38"/>
      <c r="K200" s="64"/>
    </row>
    <row r="201" spans="1:11" s="13" customFormat="1" ht="31.5" outlineLevel="2" x14ac:dyDescent="0.25">
      <c r="A201" s="74">
        <v>192</v>
      </c>
      <c r="B201" s="30" t="s">
        <v>212</v>
      </c>
      <c r="C201" s="25" t="s">
        <v>182</v>
      </c>
      <c r="D201" s="43" t="s">
        <v>3</v>
      </c>
      <c r="E201" s="46">
        <v>4502.2</v>
      </c>
      <c r="F201" s="70"/>
      <c r="G201" s="43">
        <f t="shared" ref="G201:G225" si="27">E201*F201</f>
        <v>0</v>
      </c>
      <c r="H201" s="70"/>
      <c r="I201" s="43">
        <f t="shared" ref="I201:I225" si="28">E201*H201</f>
        <v>0</v>
      </c>
      <c r="J201" s="43">
        <f t="shared" ref="J201:J225" si="29">G201+I201</f>
        <v>0</v>
      </c>
      <c r="K201" s="59"/>
    </row>
    <row r="202" spans="1:11" s="13" customFormat="1" ht="31.5" outlineLevel="3" x14ac:dyDescent="0.25">
      <c r="A202" s="74">
        <v>193</v>
      </c>
      <c r="B202" s="23"/>
      <c r="C202" s="15" t="s">
        <v>261</v>
      </c>
      <c r="D202" s="43" t="s">
        <v>173</v>
      </c>
      <c r="E202" s="46">
        <v>463.72660000000002</v>
      </c>
      <c r="F202" s="70"/>
      <c r="G202" s="43">
        <f t="shared" si="27"/>
        <v>0</v>
      </c>
      <c r="H202" s="70"/>
      <c r="I202" s="43">
        <f t="shared" si="28"/>
        <v>0</v>
      </c>
      <c r="J202" s="43">
        <f t="shared" si="29"/>
        <v>0</v>
      </c>
      <c r="K202" s="59"/>
    </row>
    <row r="203" spans="1:11" s="13" customFormat="1" outlineLevel="2" x14ac:dyDescent="0.25">
      <c r="A203" s="74">
        <v>194</v>
      </c>
      <c r="B203" s="30" t="s">
        <v>84</v>
      </c>
      <c r="C203" s="17" t="s">
        <v>24</v>
      </c>
      <c r="D203" s="43" t="s">
        <v>3</v>
      </c>
      <c r="E203" s="46">
        <v>4502.2</v>
      </c>
      <c r="F203" s="70"/>
      <c r="G203" s="43">
        <f t="shared" si="27"/>
        <v>0</v>
      </c>
      <c r="H203" s="70"/>
      <c r="I203" s="43">
        <f t="shared" si="28"/>
        <v>0</v>
      </c>
      <c r="J203" s="43">
        <f t="shared" si="29"/>
        <v>0</v>
      </c>
      <c r="K203" s="59"/>
    </row>
    <row r="204" spans="1:11" s="13" customFormat="1" ht="31.5" outlineLevel="3" x14ac:dyDescent="0.25">
      <c r="A204" s="74">
        <v>195</v>
      </c>
      <c r="B204" s="31"/>
      <c r="C204" s="16" t="s">
        <v>286</v>
      </c>
      <c r="D204" s="43" t="s">
        <v>173</v>
      </c>
      <c r="E204" s="46">
        <v>144070.39999999999</v>
      </c>
      <c r="F204" s="70"/>
      <c r="G204" s="43">
        <f t="shared" si="27"/>
        <v>0</v>
      </c>
      <c r="H204" s="70"/>
      <c r="I204" s="43">
        <f t="shared" si="28"/>
        <v>0</v>
      </c>
      <c r="J204" s="43">
        <f t="shared" si="29"/>
        <v>0</v>
      </c>
      <c r="K204" s="59"/>
    </row>
    <row r="205" spans="1:11" s="13" customFormat="1" outlineLevel="3" x14ac:dyDescent="0.25">
      <c r="A205" s="74">
        <v>196</v>
      </c>
      <c r="B205" s="31"/>
      <c r="C205" s="16" t="s">
        <v>285</v>
      </c>
      <c r="D205" s="43" t="s">
        <v>2</v>
      </c>
      <c r="E205" s="46">
        <f>E203/3</f>
        <v>1500.7333333333333</v>
      </c>
      <c r="F205" s="70"/>
      <c r="G205" s="43">
        <f t="shared" si="27"/>
        <v>0</v>
      </c>
      <c r="H205" s="70"/>
      <c r="I205" s="43">
        <f t="shared" si="28"/>
        <v>0</v>
      </c>
      <c r="J205" s="43">
        <f t="shared" si="29"/>
        <v>0</v>
      </c>
      <c r="K205" s="59"/>
    </row>
    <row r="206" spans="1:11" s="13" customFormat="1" ht="31.5" outlineLevel="2" x14ac:dyDescent="0.25">
      <c r="A206" s="74">
        <v>197</v>
      </c>
      <c r="B206" s="30" t="s">
        <v>211</v>
      </c>
      <c r="C206" s="25" t="s">
        <v>183</v>
      </c>
      <c r="D206" s="43" t="s">
        <v>3</v>
      </c>
      <c r="E206" s="46">
        <v>1552.42</v>
      </c>
      <c r="F206" s="70"/>
      <c r="G206" s="43">
        <f t="shared" si="27"/>
        <v>0</v>
      </c>
      <c r="H206" s="70"/>
      <c r="I206" s="43">
        <f t="shared" si="28"/>
        <v>0</v>
      </c>
      <c r="J206" s="43">
        <f t="shared" si="29"/>
        <v>0</v>
      </c>
      <c r="K206" s="59"/>
    </row>
    <row r="207" spans="1:11" s="13" customFormat="1" ht="31.5" outlineLevel="3" x14ac:dyDescent="0.25">
      <c r="A207" s="74">
        <v>198</v>
      </c>
      <c r="B207" s="23"/>
      <c r="C207" s="25" t="s">
        <v>269</v>
      </c>
      <c r="D207" s="43" t="s">
        <v>173</v>
      </c>
      <c r="E207" s="46">
        <f>E206*0.5</f>
        <v>776.21</v>
      </c>
      <c r="F207" s="70"/>
      <c r="G207" s="43">
        <f t="shared" si="27"/>
        <v>0</v>
      </c>
      <c r="H207" s="70"/>
      <c r="I207" s="43">
        <f t="shared" si="28"/>
        <v>0</v>
      </c>
      <c r="J207" s="43">
        <f t="shared" si="29"/>
        <v>0</v>
      </c>
      <c r="K207" s="59"/>
    </row>
    <row r="208" spans="1:11" s="13" customFormat="1" outlineLevel="2" x14ac:dyDescent="0.25">
      <c r="A208" s="74">
        <v>199</v>
      </c>
      <c r="B208" s="30" t="s">
        <v>85</v>
      </c>
      <c r="C208" s="17" t="s">
        <v>26</v>
      </c>
      <c r="D208" s="43" t="s">
        <v>3</v>
      </c>
      <c r="E208" s="46">
        <v>1552.42</v>
      </c>
      <c r="F208" s="70"/>
      <c r="G208" s="43">
        <f t="shared" si="27"/>
        <v>0</v>
      </c>
      <c r="H208" s="70"/>
      <c r="I208" s="43">
        <f t="shared" si="28"/>
        <v>0</v>
      </c>
      <c r="J208" s="43">
        <f t="shared" si="29"/>
        <v>0</v>
      </c>
      <c r="K208" s="59"/>
    </row>
    <row r="209" spans="1:11" s="13" customFormat="1" ht="31.5" outlineLevel="3" x14ac:dyDescent="0.25">
      <c r="A209" s="74">
        <v>200</v>
      </c>
      <c r="B209" s="23"/>
      <c r="C209" s="25" t="s">
        <v>264</v>
      </c>
      <c r="D209" s="43" t="s">
        <v>176</v>
      </c>
      <c r="E209" s="46">
        <v>0.77620999999999996</v>
      </c>
      <c r="F209" s="70"/>
      <c r="G209" s="43">
        <f t="shared" si="27"/>
        <v>0</v>
      </c>
      <c r="H209" s="70"/>
      <c r="I209" s="43">
        <f t="shared" si="28"/>
        <v>0</v>
      </c>
      <c r="J209" s="43">
        <f t="shared" si="29"/>
        <v>0</v>
      </c>
      <c r="K209" s="59"/>
    </row>
    <row r="210" spans="1:11" s="13" customFormat="1" ht="31.5" outlineLevel="3" x14ac:dyDescent="0.25">
      <c r="A210" s="74">
        <v>201</v>
      </c>
      <c r="B210" s="23"/>
      <c r="C210" s="25" t="s">
        <v>289</v>
      </c>
      <c r="D210" s="43" t="s">
        <v>3</v>
      </c>
      <c r="E210" s="46">
        <v>1583.4684</v>
      </c>
      <c r="F210" s="70"/>
      <c r="G210" s="43">
        <f t="shared" si="27"/>
        <v>0</v>
      </c>
      <c r="H210" s="70"/>
      <c r="I210" s="43">
        <f t="shared" si="28"/>
        <v>0</v>
      </c>
      <c r="J210" s="43">
        <f t="shared" si="29"/>
        <v>0</v>
      </c>
      <c r="K210" s="59"/>
    </row>
    <row r="211" spans="1:11" s="13" customFormat="1" ht="31.5" outlineLevel="3" x14ac:dyDescent="0.25">
      <c r="A211" s="74">
        <v>202</v>
      </c>
      <c r="B211" s="23"/>
      <c r="C211" s="25" t="s">
        <v>290</v>
      </c>
      <c r="D211" s="43" t="s">
        <v>176</v>
      </c>
      <c r="E211" s="46">
        <v>5.8215750000000002</v>
      </c>
      <c r="F211" s="70"/>
      <c r="G211" s="43">
        <f t="shared" si="27"/>
        <v>0</v>
      </c>
      <c r="H211" s="70"/>
      <c r="I211" s="43">
        <f t="shared" si="28"/>
        <v>0</v>
      </c>
      <c r="J211" s="43">
        <f t="shared" si="29"/>
        <v>0</v>
      </c>
      <c r="K211" s="59"/>
    </row>
    <row r="212" spans="1:11" s="13" customFormat="1" ht="31.5" outlineLevel="2" x14ac:dyDescent="0.25">
      <c r="A212" s="74">
        <v>203</v>
      </c>
      <c r="B212" s="30" t="s">
        <v>210</v>
      </c>
      <c r="C212" s="25" t="s">
        <v>184</v>
      </c>
      <c r="D212" s="43" t="s">
        <v>3</v>
      </c>
      <c r="E212" s="46">
        <v>5086.6000000000004</v>
      </c>
      <c r="F212" s="70"/>
      <c r="G212" s="43">
        <f t="shared" si="27"/>
        <v>0</v>
      </c>
      <c r="H212" s="70"/>
      <c r="I212" s="43">
        <f t="shared" si="28"/>
        <v>0</v>
      </c>
      <c r="J212" s="43">
        <f t="shared" si="29"/>
        <v>0</v>
      </c>
      <c r="K212" s="59"/>
    </row>
    <row r="213" spans="1:11" s="13" customFormat="1" ht="31.5" outlineLevel="3" x14ac:dyDescent="0.25">
      <c r="A213" s="74">
        <v>204</v>
      </c>
      <c r="B213" s="23"/>
      <c r="C213" s="16" t="s">
        <v>263</v>
      </c>
      <c r="D213" s="43" t="s">
        <v>173</v>
      </c>
      <c r="E213" s="43">
        <f>E212*0.5</f>
        <v>2543.3000000000002</v>
      </c>
      <c r="F213" s="70"/>
      <c r="G213" s="43">
        <f t="shared" si="27"/>
        <v>0</v>
      </c>
      <c r="H213" s="70"/>
      <c r="I213" s="43">
        <f t="shared" si="28"/>
        <v>0</v>
      </c>
      <c r="J213" s="43">
        <f t="shared" si="29"/>
        <v>0</v>
      </c>
      <c r="K213" s="59"/>
    </row>
    <row r="214" spans="1:11" s="13" customFormat="1" outlineLevel="2" x14ac:dyDescent="0.25">
      <c r="A214" s="74">
        <v>205</v>
      </c>
      <c r="B214" s="30" t="s">
        <v>86</v>
      </c>
      <c r="C214" s="17" t="s">
        <v>28</v>
      </c>
      <c r="D214" s="43" t="s">
        <v>3</v>
      </c>
      <c r="E214" s="46">
        <v>2387.3000000000002</v>
      </c>
      <c r="F214" s="70"/>
      <c r="G214" s="43">
        <f t="shared" si="27"/>
        <v>0</v>
      </c>
      <c r="H214" s="70"/>
      <c r="I214" s="43">
        <f t="shared" si="28"/>
        <v>0</v>
      </c>
      <c r="J214" s="43">
        <f t="shared" si="29"/>
        <v>0</v>
      </c>
      <c r="K214" s="59"/>
    </row>
    <row r="215" spans="1:11" s="13" customFormat="1" ht="31.5" outlineLevel="3" x14ac:dyDescent="0.25">
      <c r="A215" s="74">
        <v>206</v>
      </c>
      <c r="B215" s="23"/>
      <c r="C215" s="25" t="s">
        <v>282</v>
      </c>
      <c r="D215" s="43" t="s">
        <v>176</v>
      </c>
      <c r="E215" s="46">
        <f>E214*6/1000</f>
        <v>14.3238</v>
      </c>
      <c r="F215" s="70"/>
      <c r="G215" s="43">
        <f t="shared" si="27"/>
        <v>0</v>
      </c>
      <c r="H215" s="70"/>
      <c r="I215" s="43">
        <f t="shared" si="28"/>
        <v>0</v>
      </c>
      <c r="J215" s="43">
        <f t="shared" si="29"/>
        <v>0</v>
      </c>
      <c r="K215" s="59"/>
    </row>
    <row r="216" spans="1:11" s="13" customFormat="1" ht="31.5" outlineLevel="3" x14ac:dyDescent="0.25">
      <c r="A216" s="74">
        <v>207</v>
      </c>
      <c r="B216" s="23"/>
      <c r="C216" s="15" t="s">
        <v>261</v>
      </c>
      <c r="D216" s="43" t="s">
        <v>173</v>
      </c>
      <c r="E216" s="46">
        <v>381.96800000000002</v>
      </c>
      <c r="F216" s="70"/>
      <c r="G216" s="43">
        <f t="shared" si="27"/>
        <v>0</v>
      </c>
      <c r="H216" s="70"/>
      <c r="I216" s="43">
        <f t="shared" si="28"/>
        <v>0</v>
      </c>
      <c r="J216" s="43">
        <f t="shared" si="29"/>
        <v>0</v>
      </c>
      <c r="K216" s="59"/>
    </row>
    <row r="217" spans="1:11" s="13" customFormat="1" ht="47.25" outlineLevel="2" x14ac:dyDescent="0.25">
      <c r="A217" s="74">
        <v>208</v>
      </c>
      <c r="B217" s="30" t="s">
        <v>87</v>
      </c>
      <c r="C217" s="25" t="s">
        <v>186</v>
      </c>
      <c r="D217" s="43" t="s">
        <v>3</v>
      </c>
      <c r="E217" s="46">
        <v>2699.3</v>
      </c>
      <c r="F217" s="70"/>
      <c r="G217" s="43">
        <f t="shared" si="27"/>
        <v>0</v>
      </c>
      <c r="H217" s="70"/>
      <c r="I217" s="43">
        <f t="shared" si="28"/>
        <v>0</v>
      </c>
      <c r="J217" s="43">
        <f t="shared" si="29"/>
        <v>0</v>
      </c>
      <c r="K217" s="59"/>
    </row>
    <row r="218" spans="1:11" s="13" customFormat="1" outlineLevel="3" x14ac:dyDescent="0.25">
      <c r="A218" s="74">
        <v>209</v>
      </c>
      <c r="B218" s="23"/>
      <c r="C218" s="25" t="s">
        <v>283</v>
      </c>
      <c r="D218" s="43" t="s">
        <v>3</v>
      </c>
      <c r="E218" s="46">
        <v>2834.3</v>
      </c>
      <c r="F218" s="70"/>
      <c r="G218" s="43">
        <f t="shared" si="27"/>
        <v>0</v>
      </c>
      <c r="H218" s="70"/>
      <c r="I218" s="43">
        <f t="shared" si="28"/>
        <v>0</v>
      </c>
      <c r="J218" s="43">
        <f t="shared" si="29"/>
        <v>0</v>
      </c>
      <c r="K218" s="59"/>
    </row>
    <row r="219" spans="1:11" s="13" customFormat="1" ht="31.5" outlineLevel="3" x14ac:dyDescent="0.25">
      <c r="A219" s="74">
        <v>210</v>
      </c>
      <c r="B219" s="23"/>
      <c r="C219" s="16" t="s">
        <v>287</v>
      </c>
      <c r="D219" s="43" t="s">
        <v>176</v>
      </c>
      <c r="E219" s="46">
        <v>3.77902</v>
      </c>
      <c r="F219" s="70"/>
      <c r="G219" s="43">
        <f t="shared" si="27"/>
        <v>0</v>
      </c>
      <c r="H219" s="70"/>
      <c r="I219" s="43">
        <f t="shared" si="28"/>
        <v>0</v>
      </c>
      <c r="J219" s="43">
        <f t="shared" si="29"/>
        <v>0</v>
      </c>
      <c r="K219" s="59"/>
    </row>
    <row r="220" spans="1:11" s="13" customFormat="1" ht="31.5" outlineLevel="3" x14ac:dyDescent="0.25">
      <c r="A220" s="74">
        <v>211</v>
      </c>
      <c r="B220" s="23"/>
      <c r="C220" s="25" t="s">
        <v>265</v>
      </c>
      <c r="D220" s="43" t="s">
        <v>173</v>
      </c>
      <c r="E220" s="46">
        <v>742.3075</v>
      </c>
      <c r="F220" s="70"/>
      <c r="G220" s="43">
        <f t="shared" si="27"/>
        <v>0</v>
      </c>
      <c r="H220" s="70"/>
      <c r="I220" s="43">
        <f t="shared" si="28"/>
        <v>0</v>
      </c>
      <c r="J220" s="43">
        <f t="shared" si="29"/>
        <v>0</v>
      </c>
      <c r="K220" s="59"/>
    </row>
    <row r="221" spans="1:11" s="13" customFormat="1" ht="31.5" outlineLevel="3" x14ac:dyDescent="0.25">
      <c r="A221" s="74">
        <v>212</v>
      </c>
      <c r="B221" s="23"/>
      <c r="C221" s="16" t="s">
        <v>291</v>
      </c>
      <c r="D221" s="43" t="s">
        <v>173</v>
      </c>
      <c r="E221" s="46">
        <f>E217*0.35</f>
        <v>944.755</v>
      </c>
      <c r="F221" s="70"/>
      <c r="G221" s="43">
        <f t="shared" si="27"/>
        <v>0</v>
      </c>
      <c r="H221" s="70"/>
      <c r="I221" s="43">
        <f t="shared" si="28"/>
        <v>0</v>
      </c>
      <c r="J221" s="43">
        <f t="shared" si="29"/>
        <v>0</v>
      </c>
      <c r="K221" s="59"/>
    </row>
    <row r="222" spans="1:11" s="13" customFormat="1" ht="31.5" outlineLevel="2" x14ac:dyDescent="0.25">
      <c r="A222" s="74">
        <v>213</v>
      </c>
      <c r="B222" s="30" t="s">
        <v>213</v>
      </c>
      <c r="C222" s="25" t="s">
        <v>187</v>
      </c>
      <c r="D222" s="43" t="s">
        <v>3</v>
      </c>
      <c r="E222" s="46">
        <v>2699.3</v>
      </c>
      <c r="F222" s="70"/>
      <c r="G222" s="43">
        <f t="shared" si="27"/>
        <v>0</v>
      </c>
      <c r="H222" s="70"/>
      <c r="I222" s="43">
        <f t="shared" si="28"/>
        <v>0</v>
      </c>
      <c r="J222" s="43">
        <f t="shared" si="29"/>
        <v>0</v>
      </c>
      <c r="K222" s="59"/>
    </row>
    <row r="223" spans="1:11" s="13" customFormat="1" ht="31.5" outlineLevel="3" x14ac:dyDescent="0.25">
      <c r="A223" s="74">
        <v>214</v>
      </c>
      <c r="B223" s="23"/>
      <c r="C223" s="16" t="s">
        <v>291</v>
      </c>
      <c r="D223" s="43" t="s">
        <v>173</v>
      </c>
      <c r="E223" s="46">
        <f>E222*0.35</f>
        <v>944.755</v>
      </c>
      <c r="F223" s="70"/>
      <c r="G223" s="43">
        <f t="shared" si="27"/>
        <v>0</v>
      </c>
      <c r="H223" s="70"/>
      <c r="I223" s="43">
        <f t="shared" si="28"/>
        <v>0</v>
      </c>
      <c r="J223" s="43">
        <f t="shared" si="29"/>
        <v>0</v>
      </c>
      <c r="K223" s="59"/>
    </row>
    <row r="224" spans="1:11" s="13" customFormat="1" ht="31.5" outlineLevel="2" x14ac:dyDescent="0.25">
      <c r="A224" s="74">
        <v>215</v>
      </c>
      <c r="B224" s="30" t="s">
        <v>214</v>
      </c>
      <c r="C224" s="25" t="s">
        <v>188</v>
      </c>
      <c r="D224" s="43" t="s">
        <v>3</v>
      </c>
      <c r="E224" s="46">
        <v>2387.3000000000002</v>
      </c>
      <c r="F224" s="70"/>
      <c r="G224" s="43">
        <f t="shared" si="27"/>
        <v>0</v>
      </c>
      <c r="H224" s="70"/>
      <c r="I224" s="43">
        <f t="shared" si="28"/>
        <v>0</v>
      </c>
      <c r="J224" s="43">
        <f t="shared" si="29"/>
        <v>0</v>
      </c>
      <c r="K224" s="59"/>
    </row>
    <row r="225" spans="1:11" s="13" customFormat="1" ht="31.5" outlineLevel="3" x14ac:dyDescent="0.25">
      <c r="A225" s="74">
        <v>216</v>
      </c>
      <c r="B225" s="23"/>
      <c r="C225" s="16" t="s">
        <v>287</v>
      </c>
      <c r="D225" s="43" t="s">
        <v>176</v>
      </c>
      <c r="E225" s="46">
        <v>6.6844400000000004</v>
      </c>
      <c r="F225" s="70"/>
      <c r="G225" s="43">
        <f t="shared" si="27"/>
        <v>0</v>
      </c>
      <c r="H225" s="70"/>
      <c r="I225" s="43">
        <f t="shared" si="28"/>
        <v>0</v>
      </c>
      <c r="J225" s="43">
        <f t="shared" si="29"/>
        <v>0</v>
      </c>
      <c r="K225" s="59"/>
    </row>
    <row r="226" spans="1:11" x14ac:dyDescent="0.25">
      <c r="A226" s="74">
        <v>217</v>
      </c>
      <c r="B226" s="28" t="s">
        <v>88</v>
      </c>
      <c r="C226" s="14" t="s">
        <v>89</v>
      </c>
      <c r="D226" s="40"/>
      <c r="E226" s="41"/>
      <c r="F226" s="41"/>
      <c r="G226" s="41"/>
      <c r="H226" s="41"/>
      <c r="I226" s="41"/>
      <c r="J226" s="41"/>
      <c r="K226" s="66"/>
    </row>
    <row r="227" spans="1:11" x14ac:dyDescent="0.25">
      <c r="A227" s="74">
        <v>218</v>
      </c>
      <c r="B227" s="71" t="s">
        <v>90</v>
      </c>
      <c r="C227" s="72" t="s">
        <v>91</v>
      </c>
      <c r="D227" s="37"/>
      <c r="E227" s="38"/>
      <c r="F227" s="38"/>
      <c r="G227" s="38"/>
      <c r="H227" s="38"/>
      <c r="I227" s="38"/>
      <c r="J227" s="38"/>
      <c r="K227" s="64"/>
    </row>
    <row r="228" spans="1:11" outlineLevel="1" x14ac:dyDescent="0.25">
      <c r="A228" s="74">
        <v>219</v>
      </c>
      <c r="B228" s="27" t="s">
        <v>92</v>
      </c>
      <c r="C228" s="16" t="s">
        <v>93</v>
      </c>
      <c r="D228" s="44" t="s">
        <v>3</v>
      </c>
      <c r="E228" s="43">
        <v>1233.5</v>
      </c>
      <c r="F228" s="70"/>
      <c r="G228" s="43">
        <f t="shared" ref="G228:G247" si="30">E228*F228</f>
        <v>0</v>
      </c>
      <c r="H228" s="70"/>
      <c r="I228" s="43">
        <f t="shared" ref="I228:I247" si="31">E228*H228</f>
        <v>0</v>
      </c>
      <c r="J228" s="43">
        <f t="shared" ref="J228:J247" si="32">G228+I228</f>
        <v>0</v>
      </c>
      <c r="K228" s="59"/>
    </row>
    <row r="229" spans="1:11" ht="47.25" outlineLevel="2" x14ac:dyDescent="0.25">
      <c r="A229" s="74">
        <v>220</v>
      </c>
      <c r="B229" s="33"/>
      <c r="C229" s="56" t="s">
        <v>217</v>
      </c>
      <c r="D229" s="43" t="s">
        <v>3</v>
      </c>
      <c r="E229" s="43">
        <v>1233.5</v>
      </c>
      <c r="F229" s="70"/>
      <c r="G229" s="43">
        <f t="shared" si="30"/>
        <v>0</v>
      </c>
      <c r="H229" s="70"/>
      <c r="I229" s="43">
        <f t="shared" si="31"/>
        <v>0</v>
      </c>
      <c r="J229" s="43">
        <f t="shared" si="32"/>
        <v>0</v>
      </c>
      <c r="K229" s="59"/>
    </row>
    <row r="230" spans="1:11" ht="31.5" outlineLevel="3" x14ac:dyDescent="0.25">
      <c r="A230" s="74">
        <v>221</v>
      </c>
      <c r="B230" s="54"/>
      <c r="C230" s="56" t="s">
        <v>288</v>
      </c>
      <c r="D230" s="43" t="s">
        <v>218</v>
      </c>
      <c r="E230" s="43">
        <f>E229*1.03*0.05</f>
        <v>63.525250000000007</v>
      </c>
      <c r="F230" s="70"/>
      <c r="G230" s="43">
        <f t="shared" si="30"/>
        <v>0</v>
      </c>
      <c r="H230" s="70"/>
      <c r="I230" s="43">
        <f t="shared" si="31"/>
        <v>0</v>
      </c>
      <c r="J230" s="43">
        <f t="shared" si="32"/>
        <v>0</v>
      </c>
      <c r="K230" s="59"/>
    </row>
    <row r="231" spans="1:11" ht="31.5" outlineLevel="2" x14ac:dyDescent="0.25">
      <c r="A231" s="74">
        <v>222</v>
      </c>
      <c r="B231" s="33"/>
      <c r="C231" s="56" t="s">
        <v>219</v>
      </c>
      <c r="D231" s="43" t="s">
        <v>3</v>
      </c>
      <c r="E231" s="43">
        <v>1233.5</v>
      </c>
      <c r="F231" s="70"/>
      <c r="G231" s="43">
        <f t="shared" si="30"/>
        <v>0</v>
      </c>
      <c r="H231" s="70"/>
      <c r="I231" s="43">
        <f t="shared" si="31"/>
        <v>0</v>
      </c>
      <c r="J231" s="43">
        <f t="shared" si="32"/>
        <v>0</v>
      </c>
      <c r="K231" s="59"/>
    </row>
    <row r="232" spans="1:11" ht="31.5" outlineLevel="3" x14ac:dyDescent="0.25">
      <c r="A232" s="74">
        <v>223</v>
      </c>
      <c r="B232" s="33"/>
      <c r="C232" s="56" t="s">
        <v>231</v>
      </c>
      <c r="D232" s="43"/>
      <c r="E232" s="43"/>
      <c r="F232" s="70"/>
      <c r="G232" s="43">
        <f t="shared" si="30"/>
        <v>0</v>
      </c>
      <c r="H232" s="70"/>
      <c r="I232" s="43">
        <f t="shared" si="31"/>
        <v>0</v>
      </c>
      <c r="J232" s="43">
        <f t="shared" si="32"/>
        <v>0</v>
      </c>
      <c r="K232" s="59" t="s">
        <v>340</v>
      </c>
    </row>
    <row r="233" spans="1:11" ht="31.5" outlineLevel="2" x14ac:dyDescent="0.25">
      <c r="A233" s="74">
        <v>224</v>
      </c>
      <c r="B233" s="33"/>
      <c r="C233" s="56" t="s">
        <v>220</v>
      </c>
      <c r="D233" s="43" t="s">
        <v>3</v>
      </c>
      <c r="E233" s="43">
        <v>1233.5</v>
      </c>
      <c r="F233" s="70"/>
      <c r="G233" s="43">
        <f t="shared" si="30"/>
        <v>0</v>
      </c>
      <c r="H233" s="70"/>
      <c r="I233" s="43">
        <f t="shared" si="31"/>
        <v>0</v>
      </c>
      <c r="J233" s="43">
        <f t="shared" si="32"/>
        <v>0</v>
      </c>
      <c r="K233" s="59"/>
    </row>
    <row r="234" spans="1:11" ht="47.25" outlineLevel="2" x14ac:dyDescent="0.25">
      <c r="A234" s="74">
        <v>225</v>
      </c>
      <c r="B234" s="33"/>
      <c r="C234" s="56" t="s">
        <v>221</v>
      </c>
      <c r="D234" s="43" t="s">
        <v>3</v>
      </c>
      <c r="E234" s="43">
        <v>1233.5</v>
      </c>
      <c r="F234" s="70"/>
      <c r="G234" s="43">
        <f t="shared" si="30"/>
        <v>0</v>
      </c>
      <c r="H234" s="70"/>
      <c r="I234" s="43">
        <f t="shared" si="31"/>
        <v>0</v>
      </c>
      <c r="J234" s="43">
        <f t="shared" si="32"/>
        <v>0</v>
      </c>
      <c r="K234" s="59"/>
    </row>
    <row r="235" spans="1:11" outlineLevel="3" x14ac:dyDescent="0.25">
      <c r="A235" s="74">
        <v>226</v>
      </c>
      <c r="B235" s="34"/>
      <c r="C235" s="56" t="s">
        <v>222</v>
      </c>
      <c r="D235" s="43" t="s">
        <v>218</v>
      </c>
      <c r="E235" s="43">
        <v>66.683009999999996</v>
      </c>
      <c r="F235" s="70"/>
      <c r="G235" s="43">
        <f t="shared" si="30"/>
        <v>0</v>
      </c>
      <c r="H235" s="70"/>
      <c r="I235" s="43">
        <f t="shared" si="31"/>
        <v>0</v>
      </c>
      <c r="J235" s="43">
        <f t="shared" si="32"/>
        <v>0</v>
      </c>
      <c r="K235" s="59"/>
    </row>
    <row r="236" spans="1:11" outlineLevel="2" x14ac:dyDescent="0.25">
      <c r="A236" s="74">
        <v>227</v>
      </c>
      <c r="B236" s="35"/>
      <c r="C236" s="56" t="s">
        <v>223</v>
      </c>
      <c r="D236" s="43" t="s">
        <v>3</v>
      </c>
      <c r="E236" s="43">
        <v>1233.5</v>
      </c>
      <c r="F236" s="70"/>
      <c r="G236" s="43">
        <f t="shared" si="30"/>
        <v>0</v>
      </c>
      <c r="H236" s="70"/>
      <c r="I236" s="43">
        <f t="shared" si="31"/>
        <v>0</v>
      </c>
      <c r="J236" s="43">
        <f t="shared" si="32"/>
        <v>0</v>
      </c>
      <c r="K236" s="59"/>
    </row>
    <row r="237" spans="1:11" outlineLevel="3" x14ac:dyDescent="0.25">
      <c r="A237" s="74">
        <v>228</v>
      </c>
      <c r="B237" s="54"/>
      <c r="C237" s="56" t="s">
        <v>278</v>
      </c>
      <c r="D237" s="43" t="s">
        <v>3</v>
      </c>
      <c r="E237" s="43">
        <f>E236*1.05</f>
        <v>1295.175</v>
      </c>
      <c r="F237" s="70"/>
      <c r="G237" s="43">
        <f t="shared" si="30"/>
        <v>0</v>
      </c>
      <c r="H237" s="70"/>
      <c r="I237" s="43">
        <f t="shared" si="31"/>
        <v>0</v>
      </c>
      <c r="J237" s="43">
        <f t="shared" si="32"/>
        <v>0</v>
      </c>
      <c r="K237" s="59"/>
    </row>
    <row r="238" spans="1:11" ht="31.5" outlineLevel="3" x14ac:dyDescent="0.25">
      <c r="A238" s="74">
        <v>229</v>
      </c>
      <c r="B238" s="54"/>
      <c r="C238" s="56" t="s">
        <v>284</v>
      </c>
      <c r="D238" s="43" t="s">
        <v>224</v>
      </c>
      <c r="E238" s="43">
        <v>6277.7749000000003</v>
      </c>
      <c r="F238" s="70"/>
      <c r="G238" s="43">
        <f t="shared" si="30"/>
        <v>0</v>
      </c>
      <c r="H238" s="70"/>
      <c r="I238" s="43">
        <f t="shared" si="31"/>
        <v>0</v>
      </c>
      <c r="J238" s="43">
        <f t="shared" si="32"/>
        <v>0</v>
      </c>
      <c r="K238" s="59"/>
    </row>
    <row r="239" spans="1:11" ht="31.5" outlineLevel="2" x14ac:dyDescent="0.25">
      <c r="A239" s="74">
        <v>230</v>
      </c>
      <c r="B239" s="35"/>
      <c r="C239" s="56" t="s">
        <v>225</v>
      </c>
      <c r="D239" s="43" t="s">
        <v>3</v>
      </c>
      <c r="E239" s="43">
        <v>1233.5</v>
      </c>
      <c r="F239" s="70"/>
      <c r="G239" s="43">
        <f t="shared" si="30"/>
        <v>0</v>
      </c>
      <c r="H239" s="70"/>
      <c r="I239" s="43">
        <f t="shared" si="31"/>
        <v>0</v>
      </c>
      <c r="J239" s="43">
        <f t="shared" si="32"/>
        <v>0</v>
      </c>
      <c r="K239" s="59"/>
    </row>
    <row r="240" spans="1:11" outlineLevel="2" x14ac:dyDescent="0.25">
      <c r="A240" s="74">
        <v>231</v>
      </c>
      <c r="B240" s="35"/>
      <c r="C240" s="56" t="s">
        <v>292</v>
      </c>
      <c r="D240" s="43" t="s">
        <v>3</v>
      </c>
      <c r="E240" s="43">
        <f>E239</f>
        <v>1233.5</v>
      </c>
      <c r="F240" s="70"/>
      <c r="G240" s="43">
        <f t="shared" si="30"/>
        <v>0</v>
      </c>
      <c r="H240" s="70"/>
      <c r="I240" s="43">
        <f t="shared" si="31"/>
        <v>0</v>
      </c>
      <c r="J240" s="43">
        <f t="shared" si="32"/>
        <v>0</v>
      </c>
      <c r="K240" s="59"/>
    </row>
    <row r="241" spans="1:11" outlineLevel="3" x14ac:dyDescent="0.25">
      <c r="A241" s="74">
        <v>232</v>
      </c>
      <c r="B241" s="36"/>
      <c r="C241" s="56" t="s">
        <v>293</v>
      </c>
      <c r="D241" s="43" t="s">
        <v>173</v>
      </c>
      <c r="E241" s="43">
        <f>E240*1.05*1.47*3</f>
        <v>5711.7217499999997</v>
      </c>
      <c r="F241" s="70"/>
      <c r="G241" s="43">
        <f t="shared" si="30"/>
        <v>0</v>
      </c>
      <c r="H241" s="70"/>
      <c r="I241" s="43">
        <f t="shared" si="31"/>
        <v>0</v>
      </c>
      <c r="J241" s="43">
        <f t="shared" si="32"/>
        <v>0</v>
      </c>
      <c r="K241" s="59"/>
    </row>
    <row r="242" spans="1:11" outlineLevel="1" x14ac:dyDescent="0.25">
      <c r="A242" s="74">
        <v>233</v>
      </c>
      <c r="B242" s="27" t="s">
        <v>94</v>
      </c>
      <c r="C242" s="16" t="s">
        <v>95</v>
      </c>
      <c r="D242" s="44" t="s">
        <v>3</v>
      </c>
      <c r="E242" s="43">
        <v>1233.5</v>
      </c>
      <c r="F242" s="70"/>
      <c r="G242" s="43">
        <f t="shared" si="30"/>
        <v>0</v>
      </c>
      <c r="H242" s="70"/>
      <c r="I242" s="43">
        <f t="shared" si="31"/>
        <v>0</v>
      </c>
      <c r="J242" s="43">
        <f t="shared" si="32"/>
        <v>0</v>
      </c>
      <c r="K242" s="59"/>
    </row>
    <row r="243" spans="1:11" ht="63" outlineLevel="2" x14ac:dyDescent="0.25">
      <c r="A243" s="74">
        <v>234</v>
      </c>
      <c r="B243" s="35"/>
      <c r="C243" s="56" t="s">
        <v>226</v>
      </c>
      <c r="D243" s="43" t="s">
        <v>3</v>
      </c>
      <c r="E243" s="43">
        <v>1233.5</v>
      </c>
      <c r="F243" s="70"/>
      <c r="G243" s="43">
        <f t="shared" si="30"/>
        <v>0</v>
      </c>
      <c r="H243" s="70"/>
      <c r="I243" s="43">
        <f t="shared" si="31"/>
        <v>0</v>
      </c>
      <c r="J243" s="43">
        <f t="shared" si="32"/>
        <v>0</v>
      </c>
      <c r="K243" s="59"/>
    </row>
    <row r="244" spans="1:11" ht="47.25" outlineLevel="3" x14ac:dyDescent="0.25">
      <c r="A244" s="74">
        <v>235</v>
      </c>
      <c r="B244" s="36"/>
      <c r="C244" s="56" t="s">
        <v>229</v>
      </c>
      <c r="D244" s="43" t="s">
        <v>176</v>
      </c>
      <c r="E244" s="43"/>
      <c r="F244" s="70"/>
      <c r="G244" s="43">
        <f t="shared" si="30"/>
        <v>0</v>
      </c>
      <c r="H244" s="70"/>
      <c r="I244" s="43">
        <f t="shared" si="31"/>
        <v>0</v>
      </c>
      <c r="J244" s="43">
        <f t="shared" si="32"/>
        <v>0</v>
      </c>
      <c r="K244" s="59" t="s">
        <v>340</v>
      </c>
    </row>
    <row r="245" spans="1:11" ht="31.5" outlineLevel="3" x14ac:dyDescent="0.25">
      <c r="A245" s="74">
        <v>236</v>
      </c>
      <c r="B245" s="36"/>
      <c r="C245" s="56" t="s">
        <v>228</v>
      </c>
      <c r="D245" s="43" t="s">
        <v>176</v>
      </c>
      <c r="E245" s="43"/>
      <c r="F245" s="70"/>
      <c r="G245" s="43">
        <f t="shared" si="30"/>
        <v>0</v>
      </c>
      <c r="H245" s="70"/>
      <c r="I245" s="43">
        <f t="shared" si="31"/>
        <v>0</v>
      </c>
      <c r="J245" s="43">
        <f t="shared" si="32"/>
        <v>0</v>
      </c>
      <c r="K245" s="59" t="s">
        <v>340</v>
      </c>
    </row>
    <row r="246" spans="1:11" ht="31.5" outlineLevel="2" x14ac:dyDescent="0.25">
      <c r="A246" s="74">
        <v>237</v>
      </c>
      <c r="B246" s="35"/>
      <c r="C246" s="56" t="s">
        <v>227</v>
      </c>
      <c r="D246" s="43" t="s">
        <v>2</v>
      </c>
      <c r="E246" s="43">
        <v>1282.8399999999999</v>
      </c>
      <c r="F246" s="70"/>
      <c r="G246" s="43">
        <f t="shared" si="30"/>
        <v>0</v>
      </c>
      <c r="H246" s="70"/>
      <c r="I246" s="43">
        <f t="shared" si="31"/>
        <v>0</v>
      </c>
      <c r="J246" s="43">
        <f t="shared" si="32"/>
        <v>0</v>
      </c>
      <c r="K246" s="59"/>
    </row>
    <row r="247" spans="1:11" ht="31.5" outlineLevel="3" x14ac:dyDescent="0.25">
      <c r="A247" s="74">
        <v>238</v>
      </c>
      <c r="B247" s="55"/>
      <c r="C247" s="56" t="s">
        <v>272</v>
      </c>
      <c r="D247" s="43" t="s">
        <v>2</v>
      </c>
      <c r="E247" s="43">
        <v>35.457749999999997</v>
      </c>
      <c r="F247" s="70"/>
      <c r="G247" s="43">
        <f t="shared" si="30"/>
        <v>0</v>
      </c>
      <c r="H247" s="70"/>
      <c r="I247" s="43">
        <f t="shared" si="31"/>
        <v>0</v>
      </c>
      <c r="J247" s="43">
        <f t="shared" si="32"/>
        <v>0</v>
      </c>
      <c r="K247" s="59"/>
    </row>
    <row r="248" spans="1:11" x14ac:dyDescent="0.25">
      <c r="A248" s="74">
        <v>239</v>
      </c>
      <c r="B248" s="71" t="s">
        <v>96</v>
      </c>
      <c r="C248" s="72" t="s">
        <v>97</v>
      </c>
      <c r="D248" s="37"/>
      <c r="E248" s="38"/>
      <c r="F248" s="38"/>
      <c r="G248" s="38"/>
      <c r="H248" s="38"/>
      <c r="I248" s="38"/>
      <c r="J248" s="38"/>
      <c r="K248" s="64"/>
    </row>
    <row r="249" spans="1:11" outlineLevel="1" x14ac:dyDescent="0.25">
      <c r="A249" s="74">
        <v>240</v>
      </c>
      <c r="B249" s="27" t="s">
        <v>98</v>
      </c>
      <c r="C249" s="16" t="s">
        <v>99</v>
      </c>
      <c r="D249" s="44" t="s">
        <v>3</v>
      </c>
      <c r="E249" s="43">
        <v>2535.1999999999998</v>
      </c>
      <c r="F249" s="70"/>
      <c r="G249" s="43">
        <f t="shared" ref="G249:G266" si="33">E249*F249</f>
        <v>0</v>
      </c>
      <c r="H249" s="70"/>
      <c r="I249" s="43">
        <f t="shared" ref="I249:I266" si="34">E249*H249</f>
        <v>0</v>
      </c>
      <c r="J249" s="43">
        <f t="shared" ref="J249:J266" si="35">G249+I249</f>
        <v>0</v>
      </c>
      <c r="K249" s="59"/>
    </row>
    <row r="250" spans="1:11" ht="31.5" outlineLevel="2" x14ac:dyDescent="0.25">
      <c r="A250" s="74">
        <v>241</v>
      </c>
      <c r="B250" s="35"/>
      <c r="C250" s="56" t="s">
        <v>219</v>
      </c>
      <c r="D250" s="43" t="s">
        <v>3</v>
      </c>
      <c r="E250" s="43">
        <v>2535.1999999999998</v>
      </c>
      <c r="F250" s="70"/>
      <c r="G250" s="43">
        <f t="shared" si="33"/>
        <v>0</v>
      </c>
      <c r="H250" s="70"/>
      <c r="I250" s="43">
        <f t="shared" si="34"/>
        <v>0</v>
      </c>
      <c r="J250" s="43">
        <f t="shared" si="35"/>
        <v>0</v>
      </c>
      <c r="K250" s="59"/>
    </row>
    <row r="251" spans="1:11" ht="31.5" outlineLevel="3" x14ac:dyDescent="0.25">
      <c r="A251" s="74">
        <v>242</v>
      </c>
      <c r="B251" s="33"/>
      <c r="C251" s="56" t="s">
        <v>231</v>
      </c>
      <c r="D251" s="43"/>
      <c r="E251" s="43"/>
      <c r="F251" s="70"/>
      <c r="G251" s="43">
        <f t="shared" si="33"/>
        <v>0</v>
      </c>
      <c r="H251" s="70"/>
      <c r="I251" s="43">
        <f t="shared" si="34"/>
        <v>0</v>
      </c>
      <c r="J251" s="43">
        <f t="shared" si="35"/>
        <v>0</v>
      </c>
      <c r="K251" s="59" t="s">
        <v>340</v>
      </c>
    </row>
    <row r="252" spans="1:11" ht="31.5" outlineLevel="2" x14ac:dyDescent="0.25">
      <c r="A252" s="74">
        <v>243</v>
      </c>
      <c r="B252" s="35"/>
      <c r="C252" s="56" t="s">
        <v>220</v>
      </c>
      <c r="D252" s="43" t="s">
        <v>3</v>
      </c>
      <c r="E252" s="43">
        <v>2535.1999999999998</v>
      </c>
      <c r="F252" s="70"/>
      <c r="G252" s="43">
        <f t="shared" si="33"/>
        <v>0</v>
      </c>
      <c r="H252" s="70"/>
      <c r="I252" s="43">
        <f t="shared" si="34"/>
        <v>0</v>
      </c>
      <c r="J252" s="43">
        <f t="shared" si="35"/>
        <v>0</v>
      </c>
      <c r="K252" s="59"/>
    </row>
    <row r="253" spans="1:11" ht="47.25" outlineLevel="2" x14ac:dyDescent="0.25">
      <c r="A253" s="74">
        <v>244</v>
      </c>
      <c r="B253" s="35"/>
      <c r="C253" s="56" t="s">
        <v>221</v>
      </c>
      <c r="D253" s="43" t="s">
        <v>3</v>
      </c>
      <c r="E253" s="43">
        <v>2535.1999999999998</v>
      </c>
      <c r="F253" s="70"/>
      <c r="G253" s="43">
        <f t="shared" si="33"/>
        <v>0</v>
      </c>
      <c r="H253" s="70"/>
      <c r="I253" s="43">
        <f t="shared" si="34"/>
        <v>0</v>
      </c>
      <c r="J253" s="43">
        <f t="shared" si="35"/>
        <v>0</v>
      </c>
      <c r="K253" s="59"/>
    </row>
    <row r="254" spans="1:11" outlineLevel="2" x14ac:dyDescent="0.25">
      <c r="A254" s="74">
        <v>245</v>
      </c>
      <c r="B254" s="36"/>
      <c r="C254" s="56" t="s">
        <v>222</v>
      </c>
      <c r="D254" s="43" t="s">
        <v>218</v>
      </c>
      <c r="E254" s="43">
        <v>243.07497599999999</v>
      </c>
      <c r="F254" s="70"/>
      <c r="G254" s="43">
        <f t="shared" si="33"/>
        <v>0</v>
      </c>
      <c r="H254" s="70"/>
      <c r="I254" s="43">
        <f t="shared" si="34"/>
        <v>0</v>
      </c>
      <c r="J254" s="43">
        <f t="shared" si="35"/>
        <v>0</v>
      </c>
      <c r="K254" s="59"/>
    </row>
    <row r="255" spans="1:11" outlineLevel="2" x14ac:dyDescent="0.25">
      <c r="A255" s="74">
        <v>246</v>
      </c>
      <c r="B255" s="35"/>
      <c r="C255" s="56" t="s">
        <v>223</v>
      </c>
      <c r="D255" s="43" t="s">
        <v>3</v>
      </c>
      <c r="E255" s="43">
        <v>2535.1999999999998</v>
      </c>
      <c r="F255" s="70"/>
      <c r="G255" s="43">
        <f t="shared" si="33"/>
        <v>0</v>
      </c>
      <c r="H255" s="70"/>
      <c r="I255" s="43">
        <f t="shared" si="34"/>
        <v>0</v>
      </c>
      <c r="J255" s="43">
        <f t="shared" si="35"/>
        <v>0</v>
      </c>
      <c r="K255" s="59"/>
    </row>
    <row r="256" spans="1:11" outlineLevel="3" x14ac:dyDescent="0.25">
      <c r="A256" s="74">
        <v>247</v>
      </c>
      <c r="B256" s="55"/>
      <c r="C256" s="56" t="s">
        <v>278</v>
      </c>
      <c r="D256" s="43" t="s">
        <v>3</v>
      </c>
      <c r="E256" s="43">
        <f>E255*1.05</f>
        <v>2661.96</v>
      </c>
      <c r="F256" s="70"/>
      <c r="G256" s="43">
        <f t="shared" si="33"/>
        <v>0</v>
      </c>
      <c r="H256" s="70"/>
      <c r="I256" s="43">
        <f t="shared" si="34"/>
        <v>0</v>
      </c>
      <c r="J256" s="43">
        <f t="shared" si="35"/>
        <v>0</v>
      </c>
      <c r="K256" s="59"/>
    </row>
    <row r="257" spans="1:11" ht="31.5" outlineLevel="3" x14ac:dyDescent="0.25">
      <c r="A257" s="74">
        <v>248</v>
      </c>
      <c r="B257" s="55"/>
      <c r="C257" s="56" t="s">
        <v>284</v>
      </c>
      <c r="D257" s="43" t="s">
        <v>224</v>
      </c>
      <c r="E257" s="43">
        <v>12902.64688</v>
      </c>
      <c r="F257" s="70"/>
      <c r="G257" s="43">
        <f t="shared" si="33"/>
        <v>0</v>
      </c>
      <c r="H257" s="70"/>
      <c r="I257" s="43">
        <f t="shared" si="34"/>
        <v>0</v>
      </c>
      <c r="J257" s="43">
        <f t="shared" si="35"/>
        <v>0</v>
      </c>
      <c r="K257" s="59"/>
    </row>
    <row r="258" spans="1:11" ht="31.5" outlineLevel="2" x14ac:dyDescent="0.25">
      <c r="A258" s="74">
        <v>249</v>
      </c>
      <c r="B258" s="35"/>
      <c r="C258" s="56" t="s">
        <v>225</v>
      </c>
      <c r="D258" s="43" t="s">
        <v>3</v>
      </c>
      <c r="E258" s="43">
        <v>2535.1999999999998</v>
      </c>
      <c r="F258" s="70"/>
      <c r="G258" s="43">
        <f t="shared" si="33"/>
        <v>0</v>
      </c>
      <c r="H258" s="70"/>
      <c r="I258" s="43">
        <f t="shared" si="34"/>
        <v>0</v>
      </c>
      <c r="J258" s="43">
        <f t="shared" si="35"/>
        <v>0</v>
      </c>
      <c r="K258" s="59"/>
    </row>
    <row r="259" spans="1:11" outlineLevel="2" x14ac:dyDescent="0.25">
      <c r="A259" s="74">
        <v>250</v>
      </c>
      <c r="B259" s="35"/>
      <c r="C259" s="56" t="s">
        <v>292</v>
      </c>
      <c r="D259" s="43" t="s">
        <v>3</v>
      </c>
      <c r="E259" s="43">
        <f>E257</f>
        <v>12902.64688</v>
      </c>
      <c r="F259" s="70"/>
      <c r="G259" s="43">
        <f t="shared" si="33"/>
        <v>0</v>
      </c>
      <c r="H259" s="70"/>
      <c r="I259" s="43">
        <f t="shared" si="34"/>
        <v>0</v>
      </c>
      <c r="J259" s="43">
        <f t="shared" si="35"/>
        <v>0</v>
      </c>
      <c r="K259" s="59"/>
    </row>
    <row r="260" spans="1:11" outlineLevel="3" x14ac:dyDescent="0.25">
      <c r="A260" s="74">
        <v>251</v>
      </c>
      <c r="B260" s="36"/>
      <c r="C260" s="56" t="s">
        <v>293</v>
      </c>
      <c r="D260" s="43" t="s">
        <v>173</v>
      </c>
      <c r="E260" s="43">
        <f>E259*1.05*1.47*3</f>
        <v>59745.706377840012</v>
      </c>
      <c r="F260" s="70"/>
      <c r="G260" s="43">
        <f t="shared" si="33"/>
        <v>0</v>
      </c>
      <c r="H260" s="70"/>
      <c r="I260" s="43">
        <f t="shared" si="34"/>
        <v>0</v>
      </c>
      <c r="J260" s="43">
        <f t="shared" si="35"/>
        <v>0</v>
      </c>
      <c r="K260" s="59"/>
    </row>
    <row r="261" spans="1:11" outlineLevel="1" x14ac:dyDescent="0.25">
      <c r="A261" s="74">
        <v>252</v>
      </c>
      <c r="B261" s="27" t="s">
        <v>100</v>
      </c>
      <c r="C261" s="16" t="s">
        <v>101</v>
      </c>
      <c r="D261" s="44" t="s">
        <v>3</v>
      </c>
      <c r="E261" s="43">
        <v>2535.1999999999998</v>
      </c>
      <c r="F261" s="70"/>
      <c r="G261" s="43">
        <f t="shared" si="33"/>
        <v>0</v>
      </c>
      <c r="H261" s="70"/>
      <c r="I261" s="43">
        <f t="shared" si="34"/>
        <v>0</v>
      </c>
      <c r="J261" s="43">
        <f t="shared" si="35"/>
        <v>0</v>
      </c>
      <c r="K261" s="59"/>
    </row>
    <row r="262" spans="1:11" ht="63" outlineLevel="2" x14ac:dyDescent="0.25">
      <c r="A262" s="74">
        <v>253</v>
      </c>
      <c r="B262" s="35"/>
      <c r="C262" s="56" t="s">
        <v>230</v>
      </c>
      <c r="D262" s="43" t="s">
        <v>3</v>
      </c>
      <c r="E262" s="43">
        <v>2535.1999999999998</v>
      </c>
      <c r="F262" s="70"/>
      <c r="G262" s="43">
        <f t="shared" si="33"/>
        <v>0</v>
      </c>
      <c r="H262" s="70"/>
      <c r="I262" s="43">
        <f t="shared" si="34"/>
        <v>0</v>
      </c>
      <c r="J262" s="43">
        <f t="shared" si="35"/>
        <v>0</v>
      </c>
      <c r="K262" s="59"/>
    </row>
    <row r="263" spans="1:11" ht="47.25" outlineLevel="3" x14ac:dyDescent="0.25">
      <c r="A263" s="74">
        <v>254</v>
      </c>
      <c r="B263" s="36"/>
      <c r="C263" s="56" t="s">
        <v>229</v>
      </c>
      <c r="D263" s="43" t="s">
        <v>176</v>
      </c>
      <c r="E263" s="43"/>
      <c r="F263" s="70"/>
      <c r="G263" s="43">
        <f t="shared" si="33"/>
        <v>0</v>
      </c>
      <c r="H263" s="70"/>
      <c r="I263" s="43">
        <f t="shared" si="34"/>
        <v>0</v>
      </c>
      <c r="J263" s="43">
        <f t="shared" si="35"/>
        <v>0</v>
      </c>
      <c r="K263" s="59" t="s">
        <v>340</v>
      </c>
    </row>
    <row r="264" spans="1:11" ht="31.5" outlineLevel="3" x14ac:dyDescent="0.25">
      <c r="A264" s="74">
        <v>255</v>
      </c>
      <c r="B264" s="36"/>
      <c r="C264" s="56" t="s">
        <v>228</v>
      </c>
      <c r="D264" s="43" t="s">
        <v>176</v>
      </c>
      <c r="E264" s="43"/>
      <c r="F264" s="70"/>
      <c r="G264" s="43">
        <f t="shared" si="33"/>
        <v>0</v>
      </c>
      <c r="H264" s="70"/>
      <c r="I264" s="43">
        <f t="shared" si="34"/>
        <v>0</v>
      </c>
      <c r="J264" s="43">
        <f t="shared" si="35"/>
        <v>0</v>
      </c>
      <c r="K264" s="59" t="s">
        <v>340</v>
      </c>
    </row>
    <row r="265" spans="1:11" ht="31.5" outlineLevel="2" x14ac:dyDescent="0.25">
      <c r="A265" s="74">
        <v>256</v>
      </c>
      <c r="B265" s="35"/>
      <c r="C265" s="56" t="s">
        <v>227</v>
      </c>
      <c r="D265" s="43" t="s">
        <v>2</v>
      </c>
      <c r="E265" s="43">
        <v>2636.6080000000002</v>
      </c>
      <c r="F265" s="70"/>
      <c r="G265" s="43">
        <f t="shared" si="33"/>
        <v>0</v>
      </c>
      <c r="H265" s="70"/>
      <c r="I265" s="43">
        <f t="shared" si="34"/>
        <v>0</v>
      </c>
      <c r="J265" s="43">
        <f t="shared" si="35"/>
        <v>0</v>
      </c>
      <c r="K265" s="59"/>
    </row>
    <row r="266" spans="1:11" ht="31.5" outlineLevel="3" x14ac:dyDescent="0.25">
      <c r="A266" s="74">
        <v>257</v>
      </c>
      <c r="B266" s="55"/>
      <c r="C266" s="56" t="s">
        <v>272</v>
      </c>
      <c r="D266" s="43" t="s">
        <v>2</v>
      </c>
      <c r="E266" s="43">
        <v>2662.97408</v>
      </c>
      <c r="F266" s="70"/>
      <c r="G266" s="43">
        <f t="shared" si="33"/>
        <v>0</v>
      </c>
      <c r="H266" s="70"/>
      <c r="I266" s="43">
        <f t="shared" si="34"/>
        <v>0</v>
      </c>
      <c r="J266" s="43">
        <f t="shared" si="35"/>
        <v>0</v>
      </c>
      <c r="K266" s="59"/>
    </row>
    <row r="267" spans="1:11" x14ac:dyDescent="0.25">
      <c r="A267" s="74">
        <v>258</v>
      </c>
      <c r="B267" s="71" t="s">
        <v>102</v>
      </c>
      <c r="C267" s="72" t="s">
        <v>103</v>
      </c>
      <c r="D267" s="37"/>
      <c r="E267" s="38"/>
      <c r="F267" s="38"/>
      <c r="G267" s="38"/>
      <c r="H267" s="38"/>
      <c r="I267" s="38"/>
      <c r="J267" s="38"/>
      <c r="K267" s="64"/>
    </row>
    <row r="268" spans="1:11" outlineLevel="1" x14ac:dyDescent="0.25">
      <c r="A268" s="74">
        <v>259</v>
      </c>
      <c r="B268" s="27" t="s">
        <v>104</v>
      </c>
      <c r="C268" s="16" t="s">
        <v>105</v>
      </c>
      <c r="D268" s="44" t="s">
        <v>3</v>
      </c>
      <c r="E268" s="43">
        <v>593</v>
      </c>
      <c r="F268" s="70"/>
      <c r="G268" s="43">
        <f t="shared" ref="G268:G288" si="36">E268*F268</f>
        <v>0</v>
      </c>
      <c r="H268" s="70"/>
      <c r="I268" s="43">
        <f t="shared" ref="I268:I288" si="37">E268*H268</f>
        <v>0</v>
      </c>
      <c r="J268" s="43">
        <f t="shared" ref="J268:J288" si="38">G268+I268</f>
        <v>0</v>
      </c>
      <c r="K268" s="59"/>
    </row>
    <row r="269" spans="1:11" ht="47.25" outlineLevel="2" x14ac:dyDescent="0.25">
      <c r="A269" s="74">
        <v>260</v>
      </c>
      <c r="B269" s="35"/>
      <c r="C269" s="56" t="s">
        <v>217</v>
      </c>
      <c r="D269" s="43" t="s">
        <v>3</v>
      </c>
      <c r="E269" s="43">
        <v>593</v>
      </c>
      <c r="F269" s="70"/>
      <c r="G269" s="43">
        <f t="shared" si="36"/>
        <v>0</v>
      </c>
      <c r="H269" s="70"/>
      <c r="I269" s="43">
        <f t="shared" si="37"/>
        <v>0</v>
      </c>
      <c r="J269" s="43">
        <f t="shared" si="38"/>
        <v>0</v>
      </c>
      <c r="K269" s="59"/>
    </row>
    <row r="270" spans="1:11" ht="31.5" outlineLevel="3" x14ac:dyDescent="0.25">
      <c r="A270" s="74">
        <v>261</v>
      </c>
      <c r="B270" s="55"/>
      <c r="C270" s="56" t="s">
        <v>288</v>
      </c>
      <c r="D270" s="43" t="s">
        <v>218</v>
      </c>
      <c r="E270" s="43">
        <v>23.175000000000001</v>
      </c>
      <c r="F270" s="70"/>
      <c r="G270" s="43">
        <f t="shared" si="36"/>
        <v>0</v>
      </c>
      <c r="H270" s="70"/>
      <c r="I270" s="43">
        <f t="shared" si="37"/>
        <v>0</v>
      </c>
      <c r="J270" s="43">
        <f t="shared" si="38"/>
        <v>0</v>
      </c>
      <c r="K270" s="59"/>
    </row>
    <row r="271" spans="1:11" ht="31.5" outlineLevel="2" x14ac:dyDescent="0.25">
      <c r="A271" s="74">
        <v>262</v>
      </c>
      <c r="B271" s="35"/>
      <c r="C271" s="56" t="s">
        <v>219</v>
      </c>
      <c r="D271" s="43" t="s">
        <v>3</v>
      </c>
      <c r="E271" s="43">
        <v>593</v>
      </c>
      <c r="F271" s="70"/>
      <c r="G271" s="43">
        <f t="shared" si="36"/>
        <v>0</v>
      </c>
      <c r="H271" s="70"/>
      <c r="I271" s="43">
        <f t="shared" si="37"/>
        <v>0</v>
      </c>
      <c r="J271" s="43">
        <f t="shared" si="38"/>
        <v>0</v>
      </c>
      <c r="K271" s="59"/>
    </row>
    <row r="272" spans="1:11" ht="31.5" outlineLevel="3" x14ac:dyDescent="0.25">
      <c r="A272" s="74">
        <v>263</v>
      </c>
      <c r="B272" s="33"/>
      <c r="C272" s="56" t="s">
        <v>231</v>
      </c>
      <c r="D272" s="43"/>
      <c r="E272" s="43"/>
      <c r="F272" s="70"/>
      <c r="G272" s="43">
        <f t="shared" si="36"/>
        <v>0</v>
      </c>
      <c r="H272" s="70"/>
      <c r="I272" s="43">
        <f t="shared" si="37"/>
        <v>0</v>
      </c>
      <c r="J272" s="43">
        <f t="shared" si="38"/>
        <v>0</v>
      </c>
      <c r="K272" s="59" t="s">
        <v>340</v>
      </c>
    </row>
    <row r="273" spans="1:11" ht="31.5" outlineLevel="2" x14ac:dyDescent="0.25">
      <c r="A273" s="74">
        <v>264</v>
      </c>
      <c r="B273" s="35"/>
      <c r="C273" s="56" t="s">
        <v>220</v>
      </c>
      <c r="D273" s="43" t="s">
        <v>3</v>
      </c>
      <c r="E273" s="43">
        <v>593</v>
      </c>
      <c r="F273" s="70"/>
      <c r="G273" s="43">
        <f t="shared" si="36"/>
        <v>0</v>
      </c>
      <c r="H273" s="70"/>
      <c r="I273" s="43">
        <f t="shared" si="37"/>
        <v>0</v>
      </c>
      <c r="J273" s="43">
        <f t="shared" si="38"/>
        <v>0</v>
      </c>
      <c r="K273" s="59"/>
    </row>
    <row r="274" spans="1:11" ht="47.25" outlineLevel="2" x14ac:dyDescent="0.25">
      <c r="A274" s="74">
        <v>265</v>
      </c>
      <c r="B274" s="35"/>
      <c r="C274" s="56" t="s">
        <v>221</v>
      </c>
      <c r="D274" s="43" t="s">
        <v>3</v>
      </c>
      <c r="E274" s="43">
        <v>593</v>
      </c>
      <c r="F274" s="70"/>
      <c r="G274" s="43">
        <f t="shared" si="36"/>
        <v>0</v>
      </c>
      <c r="H274" s="70"/>
      <c r="I274" s="43">
        <f t="shared" si="37"/>
        <v>0</v>
      </c>
      <c r="J274" s="43">
        <f t="shared" si="38"/>
        <v>0</v>
      </c>
      <c r="K274" s="59"/>
    </row>
    <row r="275" spans="1:11" ht="31.5" outlineLevel="3" x14ac:dyDescent="0.25">
      <c r="A275" s="74">
        <v>266</v>
      </c>
      <c r="B275" s="36"/>
      <c r="C275" s="56" t="s">
        <v>232</v>
      </c>
      <c r="D275" s="43" t="s">
        <v>218</v>
      </c>
      <c r="E275" s="43">
        <v>24.194400000000002</v>
      </c>
      <c r="F275" s="70"/>
      <c r="G275" s="43">
        <f t="shared" si="36"/>
        <v>0</v>
      </c>
      <c r="H275" s="70"/>
      <c r="I275" s="43">
        <f t="shared" si="37"/>
        <v>0</v>
      </c>
      <c r="J275" s="43">
        <f t="shared" si="38"/>
        <v>0</v>
      </c>
      <c r="K275" s="59"/>
    </row>
    <row r="276" spans="1:11" ht="63" outlineLevel="2" x14ac:dyDescent="0.25">
      <c r="A276" s="74">
        <v>267</v>
      </c>
      <c r="B276" s="35"/>
      <c r="C276" s="56" t="s">
        <v>233</v>
      </c>
      <c r="D276" s="43" t="s">
        <v>3</v>
      </c>
      <c r="E276" s="43">
        <v>652.29999999999995</v>
      </c>
      <c r="F276" s="70"/>
      <c r="G276" s="43">
        <f t="shared" si="36"/>
        <v>0</v>
      </c>
      <c r="H276" s="70"/>
      <c r="I276" s="43">
        <f t="shared" si="37"/>
        <v>0</v>
      </c>
      <c r="J276" s="43">
        <f t="shared" si="38"/>
        <v>0</v>
      </c>
      <c r="K276" s="59"/>
    </row>
    <row r="277" spans="1:11" ht="31.5" outlineLevel="3" x14ac:dyDescent="0.25">
      <c r="A277" s="74">
        <v>268</v>
      </c>
      <c r="B277" s="55"/>
      <c r="C277" s="56" t="s">
        <v>281</v>
      </c>
      <c r="D277" s="43" t="s">
        <v>173</v>
      </c>
      <c r="E277" s="43">
        <v>2054.7449999999999</v>
      </c>
      <c r="F277" s="70"/>
      <c r="G277" s="43">
        <f t="shared" si="36"/>
        <v>0</v>
      </c>
      <c r="H277" s="70"/>
      <c r="I277" s="43">
        <f t="shared" si="37"/>
        <v>0</v>
      </c>
      <c r="J277" s="43">
        <f t="shared" si="38"/>
        <v>0</v>
      </c>
      <c r="K277" s="59"/>
    </row>
    <row r="278" spans="1:11" outlineLevel="2" x14ac:dyDescent="0.25">
      <c r="A278" s="74">
        <v>269</v>
      </c>
      <c r="B278" s="35"/>
      <c r="C278" s="56" t="s">
        <v>292</v>
      </c>
      <c r="D278" s="43" t="s">
        <v>3</v>
      </c>
      <c r="E278" s="43">
        <f>E276</f>
        <v>652.29999999999995</v>
      </c>
      <c r="F278" s="70"/>
      <c r="G278" s="43">
        <f t="shared" si="36"/>
        <v>0</v>
      </c>
      <c r="H278" s="70"/>
      <c r="I278" s="43">
        <f t="shared" si="37"/>
        <v>0</v>
      </c>
      <c r="J278" s="43">
        <f t="shared" si="38"/>
        <v>0</v>
      </c>
      <c r="K278" s="59"/>
    </row>
    <row r="279" spans="1:11" outlineLevel="3" x14ac:dyDescent="0.25">
      <c r="A279" s="74">
        <v>270</v>
      </c>
      <c r="B279" s="36"/>
      <c r="C279" s="56" t="s">
        <v>293</v>
      </c>
      <c r="D279" s="43" t="s">
        <v>173</v>
      </c>
      <c r="E279" s="43">
        <f>E278*1.05*1.47*3</f>
        <v>3020.4751499999998</v>
      </c>
      <c r="F279" s="70"/>
      <c r="G279" s="43">
        <f t="shared" si="36"/>
        <v>0</v>
      </c>
      <c r="H279" s="70"/>
      <c r="I279" s="43">
        <f t="shared" si="37"/>
        <v>0</v>
      </c>
      <c r="J279" s="43">
        <f t="shared" si="38"/>
        <v>0</v>
      </c>
      <c r="K279" s="59"/>
    </row>
    <row r="280" spans="1:11" outlineLevel="1" x14ac:dyDescent="0.25">
      <c r="A280" s="74">
        <v>271</v>
      </c>
      <c r="B280" s="27" t="s">
        <v>106</v>
      </c>
      <c r="C280" s="16" t="s">
        <v>107</v>
      </c>
      <c r="D280" s="44" t="s">
        <v>3</v>
      </c>
      <c r="E280" s="43">
        <v>593</v>
      </c>
      <c r="F280" s="70"/>
      <c r="G280" s="43">
        <f t="shared" si="36"/>
        <v>0</v>
      </c>
      <c r="H280" s="70"/>
      <c r="I280" s="43">
        <f t="shared" si="37"/>
        <v>0</v>
      </c>
      <c r="J280" s="43">
        <f t="shared" si="38"/>
        <v>0</v>
      </c>
      <c r="K280" s="59"/>
    </row>
    <row r="281" spans="1:11" ht="31.5" outlineLevel="2" x14ac:dyDescent="0.25">
      <c r="A281" s="74">
        <v>272</v>
      </c>
      <c r="B281" s="35"/>
      <c r="C281" s="56" t="s">
        <v>234</v>
      </c>
      <c r="D281" s="43" t="s">
        <v>3</v>
      </c>
      <c r="E281" s="43">
        <v>593</v>
      </c>
      <c r="F281" s="70"/>
      <c r="G281" s="43">
        <f t="shared" si="36"/>
        <v>0</v>
      </c>
      <c r="H281" s="70"/>
      <c r="I281" s="43">
        <f t="shared" si="37"/>
        <v>0</v>
      </c>
      <c r="J281" s="43">
        <f t="shared" si="38"/>
        <v>0</v>
      </c>
      <c r="K281" s="59"/>
    </row>
    <row r="282" spans="1:11" ht="31.5" outlineLevel="3" x14ac:dyDescent="0.25">
      <c r="A282" s="74">
        <v>273</v>
      </c>
      <c r="B282" s="55"/>
      <c r="C282" s="56" t="s">
        <v>273</v>
      </c>
      <c r="D282" s="43" t="s">
        <v>3</v>
      </c>
      <c r="E282" s="43">
        <v>622.65</v>
      </c>
      <c r="F282" s="70"/>
      <c r="G282" s="43">
        <f t="shared" si="36"/>
        <v>0</v>
      </c>
      <c r="H282" s="70"/>
      <c r="I282" s="43">
        <f t="shared" si="37"/>
        <v>0</v>
      </c>
      <c r="J282" s="43">
        <f t="shared" si="38"/>
        <v>0</v>
      </c>
      <c r="K282" s="59"/>
    </row>
    <row r="283" spans="1:11" ht="31.5" outlineLevel="3" x14ac:dyDescent="0.25">
      <c r="A283" s="74">
        <v>274</v>
      </c>
      <c r="B283" s="55"/>
      <c r="C283" s="16" t="s">
        <v>263</v>
      </c>
      <c r="D283" s="43" t="s">
        <v>173</v>
      </c>
      <c r="E283" s="43">
        <f>E282*0.5</f>
        <v>311.32499999999999</v>
      </c>
      <c r="F283" s="70"/>
      <c r="G283" s="43">
        <f t="shared" si="36"/>
        <v>0</v>
      </c>
      <c r="H283" s="70"/>
      <c r="I283" s="43">
        <f t="shared" si="37"/>
        <v>0</v>
      </c>
      <c r="J283" s="43">
        <f t="shared" si="38"/>
        <v>0</v>
      </c>
      <c r="K283" s="59"/>
    </row>
    <row r="284" spans="1:11" ht="31.5" outlineLevel="3" x14ac:dyDescent="0.25">
      <c r="A284" s="74">
        <v>275</v>
      </c>
      <c r="B284" s="55"/>
      <c r="C284" s="56" t="s">
        <v>267</v>
      </c>
      <c r="D284" s="43" t="s">
        <v>176</v>
      </c>
      <c r="E284" s="43">
        <v>81.834000000000003</v>
      </c>
      <c r="F284" s="70"/>
      <c r="G284" s="43">
        <f t="shared" si="36"/>
        <v>0</v>
      </c>
      <c r="H284" s="70"/>
      <c r="I284" s="43">
        <f t="shared" si="37"/>
        <v>0</v>
      </c>
      <c r="J284" s="43">
        <f t="shared" si="38"/>
        <v>0</v>
      </c>
      <c r="K284" s="59"/>
    </row>
    <row r="285" spans="1:11" outlineLevel="2" x14ac:dyDescent="0.25">
      <c r="A285" s="74">
        <v>276</v>
      </c>
      <c r="B285" s="35"/>
      <c r="C285" s="56" t="s">
        <v>235</v>
      </c>
      <c r="D285" s="43" t="s">
        <v>2</v>
      </c>
      <c r="E285" s="43">
        <v>616.72</v>
      </c>
      <c r="F285" s="70"/>
      <c r="G285" s="43">
        <f t="shared" si="36"/>
        <v>0</v>
      </c>
      <c r="H285" s="70"/>
      <c r="I285" s="43">
        <f t="shared" si="37"/>
        <v>0</v>
      </c>
      <c r="J285" s="43">
        <f t="shared" si="38"/>
        <v>0</v>
      </c>
      <c r="K285" s="59"/>
    </row>
    <row r="286" spans="1:11" ht="31.5" outlineLevel="3" x14ac:dyDescent="0.25">
      <c r="A286" s="74">
        <v>277</v>
      </c>
      <c r="B286" s="55"/>
      <c r="C286" s="56" t="s">
        <v>273</v>
      </c>
      <c r="D286" s="43" t="s">
        <v>3</v>
      </c>
      <c r="E286" s="43">
        <v>64.761899999999997</v>
      </c>
      <c r="F286" s="70"/>
      <c r="G286" s="43">
        <f t="shared" si="36"/>
        <v>0</v>
      </c>
      <c r="H286" s="70"/>
      <c r="I286" s="43">
        <f t="shared" si="37"/>
        <v>0</v>
      </c>
      <c r="J286" s="43">
        <f t="shared" si="38"/>
        <v>0</v>
      </c>
      <c r="K286" s="59"/>
    </row>
    <row r="287" spans="1:11" ht="31.5" outlineLevel="3" x14ac:dyDescent="0.25">
      <c r="A287" s="74">
        <v>278</v>
      </c>
      <c r="B287" s="55"/>
      <c r="C287" s="16" t="s">
        <v>263</v>
      </c>
      <c r="D287" s="43" t="s">
        <v>173</v>
      </c>
      <c r="E287" s="43">
        <f>E286*0.5</f>
        <v>32.380949999999999</v>
      </c>
      <c r="F287" s="70"/>
      <c r="G287" s="43">
        <f t="shared" si="36"/>
        <v>0</v>
      </c>
      <c r="H287" s="70"/>
      <c r="I287" s="43">
        <f t="shared" si="37"/>
        <v>0</v>
      </c>
      <c r="J287" s="43">
        <f t="shared" si="38"/>
        <v>0</v>
      </c>
      <c r="K287" s="59"/>
    </row>
    <row r="288" spans="1:11" ht="31.5" outlineLevel="3" x14ac:dyDescent="0.25">
      <c r="A288" s="74">
        <v>279</v>
      </c>
      <c r="B288" s="55"/>
      <c r="C288" s="56" t="s">
        <v>267</v>
      </c>
      <c r="D288" s="43" t="s">
        <v>176</v>
      </c>
      <c r="E288" s="43">
        <v>0.49343999999999999</v>
      </c>
      <c r="F288" s="70"/>
      <c r="G288" s="43">
        <f t="shared" si="36"/>
        <v>0</v>
      </c>
      <c r="H288" s="70"/>
      <c r="I288" s="43">
        <f t="shared" si="37"/>
        <v>0</v>
      </c>
      <c r="J288" s="43">
        <f t="shared" si="38"/>
        <v>0</v>
      </c>
      <c r="K288" s="59"/>
    </row>
    <row r="289" spans="1:11" x14ac:dyDescent="0.25">
      <c r="A289" s="74">
        <v>280</v>
      </c>
      <c r="B289" s="71" t="s">
        <v>108</v>
      </c>
      <c r="C289" s="72" t="s">
        <v>109</v>
      </c>
      <c r="D289" s="37"/>
      <c r="E289" s="38"/>
      <c r="F289" s="38"/>
      <c r="G289" s="38"/>
      <c r="H289" s="38"/>
      <c r="I289" s="38"/>
      <c r="J289" s="38"/>
      <c r="K289" s="64"/>
    </row>
    <row r="290" spans="1:11" outlineLevel="1" x14ac:dyDescent="0.25">
      <c r="A290" s="74">
        <v>281</v>
      </c>
      <c r="B290" s="27" t="s">
        <v>110</v>
      </c>
      <c r="C290" s="16" t="s">
        <v>111</v>
      </c>
      <c r="D290" s="44" t="s">
        <v>3</v>
      </c>
      <c r="E290" s="43">
        <v>142.9</v>
      </c>
      <c r="F290" s="70"/>
      <c r="G290" s="43">
        <f t="shared" ref="G290:G314" si="39">E290*F290</f>
        <v>0</v>
      </c>
      <c r="H290" s="70"/>
      <c r="I290" s="43">
        <f t="shared" ref="I290:I314" si="40">E290*H290</f>
        <v>0</v>
      </c>
      <c r="J290" s="43">
        <f t="shared" ref="J290:J314" si="41">G290+I290</f>
        <v>0</v>
      </c>
      <c r="K290" s="59"/>
    </row>
    <row r="291" spans="1:11" ht="31.5" outlineLevel="2" x14ac:dyDescent="0.25">
      <c r="A291" s="74">
        <v>282</v>
      </c>
      <c r="B291" s="35"/>
      <c r="C291" s="56" t="s">
        <v>236</v>
      </c>
      <c r="D291" s="43" t="s">
        <v>218</v>
      </c>
      <c r="E291" s="43">
        <v>4.2869999999999999</v>
      </c>
      <c r="F291" s="70"/>
      <c r="G291" s="43">
        <f t="shared" si="39"/>
        <v>0</v>
      </c>
      <c r="H291" s="70"/>
      <c r="I291" s="43">
        <f t="shared" si="40"/>
        <v>0</v>
      </c>
      <c r="J291" s="43">
        <f t="shared" si="41"/>
        <v>0</v>
      </c>
      <c r="K291" s="59"/>
    </row>
    <row r="292" spans="1:11" ht="47.25" outlineLevel="2" x14ac:dyDescent="0.25">
      <c r="A292" s="74">
        <v>283</v>
      </c>
      <c r="B292" s="35"/>
      <c r="C292" s="56" t="s">
        <v>237</v>
      </c>
      <c r="D292" s="43" t="s">
        <v>3</v>
      </c>
      <c r="E292" s="43">
        <v>142.9</v>
      </c>
      <c r="F292" s="70"/>
      <c r="G292" s="43">
        <f t="shared" si="39"/>
        <v>0</v>
      </c>
      <c r="H292" s="70"/>
      <c r="I292" s="43">
        <f t="shared" si="40"/>
        <v>0</v>
      </c>
      <c r="J292" s="43">
        <f t="shared" si="41"/>
        <v>0</v>
      </c>
      <c r="K292" s="59"/>
    </row>
    <row r="293" spans="1:11" ht="31.5" outlineLevel="3" x14ac:dyDescent="0.25">
      <c r="A293" s="74">
        <v>284</v>
      </c>
      <c r="B293" s="55"/>
      <c r="C293" s="56" t="s">
        <v>238</v>
      </c>
      <c r="D293" s="43" t="s">
        <v>239</v>
      </c>
      <c r="E293" s="43">
        <v>21.45</v>
      </c>
      <c r="F293" s="70"/>
      <c r="G293" s="43">
        <f t="shared" si="39"/>
        <v>0</v>
      </c>
      <c r="H293" s="70"/>
      <c r="I293" s="43">
        <f t="shared" si="40"/>
        <v>0</v>
      </c>
      <c r="J293" s="43">
        <f t="shared" si="41"/>
        <v>0</v>
      </c>
      <c r="K293" s="59"/>
    </row>
    <row r="294" spans="1:11" ht="47.25" outlineLevel="2" x14ac:dyDescent="0.25">
      <c r="A294" s="74">
        <v>285</v>
      </c>
      <c r="B294" s="35"/>
      <c r="C294" s="56" t="s">
        <v>217</v>
      </c>
      <c r="D294" s="43" t="s">
        <v>3</v>
      </c>
      <c r="E294" s="43">
        <v>142.9</v>
      </c>
      <c r="F294" s="70"/>
      <c r="G294" s="43">
        <f t="shared" si="39"/>
        <v>0</v>
      </c>
      <c r="H294" s="70"/>
      <c r="I294" s="43">
        <f t="shared" si="40"/>
        <v>0</v>
      </c>
      <c r="J294" s="43">
        <f t="shared" si="41"/>
        <v>0</v>
      </c>
      <c r="K294" s="59"/>
    </row>
    <row r="295" spans="1:11" ht="31.5" outlineLevel="3" x14ac:dyDescent="0.25">
      <c r="A295" s="74">
        <v>286</v>
      </c>
      <c r="B295" s="55"/>
      <c r="C295" s="56" t="s">
        <v>288</v>
      </c>
      <c r="D295" s="43" t="s">
        <v>218</v>
      </c>
      <c r="E295" s="43">
        <v>4.41561</v>
      </c>
      <c r="F295" s="70"/>
      <c r="G295" s="43">
        <f t="shared" si="39"/>
        <v>0</v>
      </c>
      <c r="H295" s="70"/>
      <c r="I295" s="43">
        <f t="shared" si="40"/>
        <v>0</v>
      </c>
      <c r="J295" s="43">
        <f t="shared" si="41"/>
        <v>0</v>
      </c>
      <c r="K295" s="59"/>
    </row>
    <row r="296" spans="1:11" ht="31.5" outlineLevel="2" x14ac:dyDescent="0.25">
      <c r="A296" s="74">
        <v>287</v>
      </c>
      <c r="B296" s="35"/>
      <c r="C296" s="56" t="s">
        <v>219</v>
      </c>
      <c r="D296" s="43" t="s">
        <v>3</v>
      </c>
      <c r="E296" s="43">
        <v>142.9</v>
      </c>
      <c r="F296" s="70"/>
      <c r="G296" s="43">
        <f t="shared" si="39"/>
        <v>0</v>
      </c>
      <c r="H296" s="70"/>
      <c r="I296" s="43">
        <f t="shared" si="40"/>
        <v>0</v>
      </c>
      <c r="J296" s="43">
        <f t="shared" si="41"/>
        <v>0</v>
      </c>
      <c r="K296" s="59"/>
    </row>
    <row r="297" spans="1:11" ht="31.5" outlineLevel="3" x14ac:dyDescent="0.25">
      <c r="A297" s="74">
        <v>288</v>
      </c>
      <c r="B297" s="33"/>
      <c r="C297" s="56" t="s">
        <v>231</v>
      </c>
      <c r="D297" s="43"/>
      <c r="E297" s="43"/>
      <c r="F297" s="70"/>
      <c r="G297" s="43">
        <f t="shared" si="39"/>
        <v>0</v>
      </c>
      <c r="H297" s="70"/>
      <c r="I297" s="43">
        <f t="shared" si="40"/>
        <v>0</v>
      </c>
      <c r="J297" s="43">
        <f t="shared" si="41"/>
        <v>0</v>
      </c>
      <c r="K297" s="59" t="s">
        <v>340</v>
      </c>
    </row>
    <row r="298" spans="1:11" ht="31.5" outlineLevel="2" x14ac:dyDescent="0.25">
      <c r="A298" s="74">
        <v>289</v>
      </c>
      <c r="B298" s="35"/>
      <c r="C298" s="56" t="s">
        <v>220</v>
      </c>
      <c r="D298" s="43" t="s">
        <v>3</v>
      </c>
      <c r="E298" s="43">
        <v>142.9</v>
      </c>
      <c r="F298" s="70"/>
      <c r="G298" s="43">
        <f t="shared" si="39"/>
        <v>0</v>
      </c>
      <c r="H298" s="70"/>
      <c r="I298" s="43">
        <f t="shared" si="40"/>
        <v>0</v>
      </c>
      <c r="J298" s="43">
        <f t="shared" si="41"/>
        <v>0</v>
      </c>
      <c r="K298" s="59"/>
    </row>
    <row r="299" spans="1:11" ht="47.25" outlineLevel="2" x14ac:dyDescent="0.25">
      <c r="A299" s="74">
        <v>290</v>
      </c>
      <c r="B299" s="35"/>
      <c r="C299" s="56" t="s">
        <v>221</v>
      </c>
      <c r="D299" s="43" t="s">
        <v>3</v>
      </c>
      <c r="E299" s="43">
        <v>142.9</v>
      </c>
      <c r="F299" s="70"/>
      <c r="G299" s="43">
        <f t="shared" si="39"/>
        <v>0</v>
      </c>
      <c r="H299" s="70"/>
      <c r="I299" s="43">
        <f t="shared" si="40"/>
        <v>0</v>
      </c>
      <c r="J299" s="43">
        <f t="shared" si="41"/>
        <v>0</v>
      </c>
      <c r="K299" s="59"/>
    </row>
    <row r="300" spans="1:11" outlineLevel="3" x14ac:dyDescent="0.25">
      <c r="A300" s="74">
        <v>291</v>
      </c>
      <c r="B300" s="36"/>
      <c r="C300" s="56" t="s">
        <v>222</v>
      </c>
      <c r="D300" s="43" t="s">
        <v>218</v>
      </c>
      <c r="E300" s="43">
        <v>9.6200279999999996</v>
      </c>
      <c r="F300" s="70"/>
      <c r="G300" s="43">
        <f t="shared" si="39"/>
        <v>0</v>
      </c>
      <c r="H300" s="70"/>
      <c r="I300" s="43">
        <f t="shared" si="40"/>
        <v>0</v>
      </c>
      <c r="J300" s="43">
        <f t="shared" si="41"/>
        <v>0</v>
      </c>
      <c r="K300" s="59"/>
    </row>
    <row r="301" spans="1:11" outlineLevel="2" x14ac:dyDescent="0.25">
      <c r="A301" s="74">
        <v>292</v>
      </c>
      <c r="B301" s="35"/>
      <c r="C301" s="56" t="s">
        <v>223</v>
      </c>
      <c r="D301" s="43" t="s">
        <v>3</v>
      </c>
      <c r="E301" s="43">
        <v>142.9</v>
      </c>
      <c r="F301" s="70"/>
      <c r="G301" s="43">
        <f t="shared" si="39"/>
        <v>0</v>
      </c>
      <c r="H301" s="70"/>
      <c r="I301" s="43">
        <f t="shared" si="40"/>
        <v>0</v>
      </c>
      <c r="J301" s="43">
        <f t="shared" si="41"/>
        <v>0</v>
      </c>
      <c r="K301" s="59"/>
    </row>
    <row r="302" spans="1:11" outlineLevel="3" x14ac:dyDescent="0.25">
      <c r="A302" s="74">
        <v>293</v>
      </c>
      <c r="B302" s="55"/>
      <c r="C302" s="56" t="s">
        <v>278</v>
      </c>
      <c r="D302" s="43" t="s">
        <v>3</v>
      </c>
      <c r="E302" s="43">
        <f>E301*1.05</f>
        <v>150.04500000000002</v>
      </c>
      <c r="F302" s="70"/>
      <c r="G302" s="43">
        <f t="shared" si="39"/>
        <v>0</v>
      </c>
      <c r="H302" s="70"/>
      <c r="I302" s="43">
        <f t="shared" si="40"/>
        <v>0</v>
      </c>
      <c r="J302" s="43">
        <f t="shared" si="41"/>
        <v>0</v>
      </c>
      <c r="K302" s="59"/>
    </row>
    <row r="303" spans="1:11" ht="31.5" outlineLevel="3" x14ac:dyDescent="0.25">
      <c r="A303" s="74">
        <v>294</v>
      </c>
      <c r="B303" s="55"/>
      <c r="C303" s="56" t="s">
        <v>284</v>
      </c>
      <c r="D303" s="43" t="s">
        <v>224</v>
      </c>
      <c r="E303" s="43">
        <v>727.27526</v>
      </c>
      <c r="F303" s="70"/>
      <c r="G303" s="43">
        <f t="shared" si="39"/>
        <v>0</v>
      </c>
      <c r="H303" s="70"/>
      <c r="I303" s="43">
        <f t="shared" si="40"/>
        <v>0</v>
      </c>
      <c r="J303" s="43">
        <f t="shared" si="41"/>
        <v>0</v>
      </c>
      <c r="K303" s="59"/>
    </row>
    <row r="304" spans="1:11" ht="31.5" outlineLevel="2" x14ac:dyDescent="0.25">
      <c r="A304" s="74">
        <v>295</v>
      </c>
      <c r="B304" s="35"/>
      <c r="C304" s="56" t="s">
        <v>225</v>
      </c>
      <c r="D304" s="43" t="s">
        <v>3</v>
      </c>
      <c r="E304" s="43">
        <v>142.9</v>
      </c>
      <c r="F304" s="70"/>
      <c r="G304" s="43">
        <f t="shared" si="39"/>
        <v>0</v>
      </c>
      <c r="H304" s="70"/>
      <c r="I304" s="43">
        <f t="shared" si="40"/>
        <v>0</v>
      </c>
      <c r="J304" s="43">
        <f t="shared" si="41"/>
        <v>0</v>
      </c>
      <c r="K304" s="59"/>
    </row>
    <row r="305" spans="1:12" outlineLevel="2" x14ac:dyDescent="0.25">
      <c r="A305" s="74">
        <v>296</v>
      </c>
      <c r="B305" s="35"/>
      <c r="C305" s="56" t="s">
        <v>292</v>
      </c>
      <c r="D305" s="43" t="s">
        <v>3</v>
      </c>
      <c r="E305" s="43">
        <f>E303</f>
        <v>727.27526</v>
      </c>
      <c r="F305" s="70"/>
      <c r="G305" s="43">
        <f t="shared" si="39"/>
        <v>0</v>
      </c>
      <c r="H305" s="70"/>
      <c r="I305" s="43">
        <f t="shared" si="40"/>
        <v>0</v>
      </c>
      <c r="J305" s="43">
        <f t="shared" si="41"/>
        <v>0</v>
      </c>
      <c r="K305" s="59"/>
    </row>
    <row r="306" spans="1:12" outlineLevel="3" x14ac:dyDescent="0.25">
      <c r="A306" s="74">
        <v>297</v>
      </c>
      <c r="B306" s="36"/>
      <c r="C306" s="56" t="s">
        <v>293</v>
      </c>
      <c r="D306" s="43" t="s">
        <v>173</v>
      </c>
      <c r="E306" s="43">
        <f>E305*1.05*1.47*3</f>
        <v>3367.6480914300005</v>
      </c>
      <c r="F306" s="70"/>
      <c r="G306" s="43">
        <f t="shared" si="39"/>
        <v>0</v>
      </c>
      <c r="H306" s="70"/>
      <c r="I306" s="43">
        <f t="shared" si="40"/>
        <v>0</v>
      </c>
      <c r="J306" s="43">
        <f t="shared" si="41"/>
        <v>0</v>
      </c>
      <c r="K306" s="59"/>
    </row>
    <row r="307" spans="1:12" outlineLevel="1" x14ac:dyDescent="0.25">
      <c r="A307" s="74">
        <v>298</v>
      </c>
      <c r="B307" s="27" t="s">
        <v>112</v>
      </c>
      <c r="C307" s="16" t="s">
        <v>113</v>
      </c>
      <c r="D307" s="44" t="s">
        <v>3</v>
      </c>
      <c r="E307" s="43">
        <v>142.9</v>
      </c>
      <c r="F307" s="70"/>
      <c r="G307" s="43">
        <f t="shared" si="39"/>
        <v>0</v>
      </c>
      <c r="H307" s="70"/>
      <c r="I307" s="43">
        <f t="shared" si="40"/>
        <v>0</v>
      </c>
      <c r="J307" s="43">
        <f t="shared" si="41"/>
        <v>0</v>
      </c>
      <c r="K307" s="59"/>
    </row>
    <row r="308" spans="1:12" outlineLevel="2" x14ac:dyDescent="0.25">
      <c r="A308" s="74">
        <v>299</v>
      </c>
      <c r="B308" s="35"/>
      <c r="C308" s="56" t="s">
        <v>240</v>
      </c>
      <c r="D308" s="43" t="s">
        <v>2</v>
      </c>
      <c r="E308" s="43">
        <v>140</v>
      </c>
      <c r="F308" s="70"/>
      <c r="G308" s="43">
        <f t="shared" si="39"/>
        <v>0</v>
      </c>
      <c r="H308" s="70"/>
      <c r="I308" s="43">
        <f t="shared" si="40"/>
        <v>0</v>
      </c>
      <c r="J308" s="43">
        <f t="shared" si="41"/>
        <v>0</v>
      </c>
      <c r="K308" s="59"/>
    </row>
    <row r="309" spans="1:12" ht="31.5" outlineLevel="3" x14ac:dyDescent="0.25">
      <c r="A309" s="74">
        <v>300</v>
      </c>
      <c r="B309" s="36"/>
      <c r="C309" s="56" t="s">
        <v>241</v>
      </c>
      <c r="D309" s="43" t="s">
        <v>2</v>
      </c>
      <c r="E309" s="43">
        <v>147</v>
      </c>
      <c r="F309" s="70"/>
      <c r="G309" s="43">
        <f t="shared" si="39"/>
        <v>0</v>
      </c>
      <c r="H309" s="70"/>
      <c r="I309" s="43">
        <f t="shared" si="40"/>
        <v>0</v>
      </c>
      <c r="J309" s="43">
        <f t="shared" si="41"/>
        <v>0</v>
      </c>
      <c r="K309" s="59"/>
    </row>
    <row r="310" spans="1:12" ht="47.25" outlineLevel="2" x14ac:dyDescent="0.25">
      <c r="A310" s="74">
        <v>301</v>
      </c>
      <c r="B310" s="35"/>
      <c r="C310" s="56" t="s">
        <v>242</v>
      </c>
      <c r="D310" s="43" t="s">
        <v>3</v>
      </c>
      <c r="E310" s="43">
        <v>142.9</v>
      </c>
      <c r="F310" s="70"/>
      <c r="G310" s="43">
        <f t="shared" si="39"/>
        <v>0</v>
      </c>
      <c r="H310" s="70"/>
      <c r="I310" s="43">
        <f t="shared" si="40"/>
        <v>0</v>
      </c>
      <c r="J310" s="43">
        <f t="shared" si="41"/>
        <v>0</v>
      </c>
      <c r="K310" s="59"/>
    </row>
    <row r="311" spans="1:12" ht="47.25" outlineLevel="3" x14ac:dyDescent="0.25">
      <c r="A311" s="74">
        <v>302</v>
      </c>
      <c r="B311" s="36"/>
      <c r="C311" s="56" t="s">
        <v>229</v>
      </c>
      <c r="D311" s="43" t="s">
        <v>176</v>
      </c>
      <c r="E311" s="43"/>
      <c r="F311" s="70"/>
      <c r="G311" s="43">
        <f t="shared" si="39"/>
        <v>0</v>
      </c>
      <c r="H311" s="70"/>
      <c r="I311" s="43">
        <f t="shared" si="40"/>
        <v>0</v>
      </c>
      <c r="J311" s="43">
        <f t="shared" si="41"/>
        <v>0</v>
      </c>
      <c r="K311" s="59" t="s">
        <v>340</v>
      </c>
    </row>
    <row r="312" spans="1:12" ht="31.5" outlineLevel="3" x14ac:dyDescent="0.25">
      <c r="A312" s="74">
        <v>303</v>
      </c>
      <c r="B312" s="36"/>
      <c r="C312" s="56" t="s">
        <v>228</v>
      </c>
      <c r="D312" s="43" t="s">
        <v>176</v>
      </c>
      <c r="E312" s="43"/>
      <c r="F312" s="70"/>
      <c r="G312" s="43">
        <f t="shared" si="39"/>
        <v>0</v>
      </c>
      <c r="H312" s="70"/>
      <c r="I312" s="43">
        <f t="shared" si="40"/>
        <v>0</v>
      </c>
      <c r="J312" s="43">
        <f t="shared" si="41"/>
        <v>0</v>
      </c>
      <c r="K312" s="59" t="s">
        <v>340</v>
      </c>
    </row>
    <row r="313" spans="1:12" ht="31.5" outlineLevel="2" x14ac:dyDescent="0.25">
      <c r="A313" s="74">
        <v>304</v>
      </c>
      <c r="B313" s="35"/>
      <c r="C313" s="56" t="s">
        <v>227</v>
      </c>
      <c r="D313" s="43" t="s">
        <v>2</v>
      </c>
      <c r="E313" s="43">
        <v>148.61600000000001</v>
      </c>
      <c r="F313" s="70"/>
      <c r="G313" s="43">
        <f t="shared" si="39"/>
        <v>0</v>
      </c>
      <c r="H313" s="70"/>
      <c r="I313" s="43">
        <f t="shared" si="40"/>
        <v>0</v>
      </c>
      <c r="J313" s="43">
        <f t="shared" si="41"/>
        <v>0</v>
      </c>
      <c r="K313" s="59"/>
    </row>
    <row r="314" spans="1:12" ht="31.5" outlineLevel="3" x14ac:dyDescent="0.25">
      <c r="A314" s="74">
        <v>305</v>
      </c>
      <c r="B314" s="55"/>
      <c r="C314" s="56" t="s">
        <v>272</v>
      </c>
      <c r="D314" s="43" t="s">
        <v>2</v>
      </c>
      <c r="E314" s="43">
        <v>150.10216</v>
      </c>
      <c r="F314" s="70"/>
      <c r="G314" s="43">
        <f t="shared" si="39"/>
        <v>0</v>
      </c>
      <c r="H314" s="70"/>
      <c r="I314" s="43">
        <f t="shared" si="40"/>
        <v>0</v>
      </c>
      <c r="J314" s="43">
        <f t="shared" si="41"/>
        <v>0</v>
      </c>
      <c r="K314" s="59"/>
    </row>
    <row r="315" spans="1:12" x14ac:dyDescent="0.25">
      <c r="A315" s="74">
        <v>306</v>
      </c>
      <c r="B315" s="71" t="s">
        <v>114</v>
      </c>
      <c r="C315" s="72" t="s">
        <v>115</v>
      </c>
      <c r="D315" s="37"/>
      <c r="E315" s="38"/>
      <c r="F315" s="38"/>
      <c r="G315" s="38"/>
      <c r="H315" s="38"/>
      <c r="I315" s="38"/>
      <c r="J315" s="38"/>
      <c r="K315" s="64"/>
    </row>
    <row r="316" spans="1:12" outlineLevel="1" x14ac:dyDescent="0.25">
      <c r="A316" s="74">
        <v>307</v>
      </c>
      <c r="B316" s="27" t="s">
        <v>116</v>
      </c>
      <c r="C316" s="16" t="s">
        <v>117</v>
      </c>
      <c r="D316" s="44" t="s">
        <v>3</v>
      </c>
      <c r="E316" s="43">
        <v>2317.5</v>
      </c>
      <c r="F316" s="70"/>
      <c r="G316" s="43">
        <f t="shared" ref="G316:G330" si="42">E316*F316</f>
        <v>0</v>
      </c>
      <c r="H316" s="70"/>
      <c r="I316" s="43">
        <f t="shared" ref="I316:I330" si="43">E316*H316</f>
        <v>0</v>
      </c>
      <c r="J316" s="43">
        <f t="shared" ref="J316:J330" si="44">G316+I316</f>
        <v>0</v>
      </c>
      <c r="K316" s="59"/>
    </row>
    <row r="317" spans="1:12" ht="31.5" outlineLevel="2" x14ac:dyDescent="0.25">
      <c r="A317" s="74">
        <v>308</v>
      </c>
      <c r="B317" s="35"/>
      <c r="C317" s="56" t="s">
        <v>219</v>
      </c>
      <c r="D317" s="43" t="s">
        <v>3</v>
      </c>
      <c r="E317" s="43">
        <v>2317.5</v>
      </c>
      <c r="F317" s="70"/>
      <c r="G317" s="43">
        <f t="shared" si="42"/>
        <v>0</v>
      </c>
      <c r="H317" s="70"/>
      <c r="I317" s="43">
        <f t="shared" si="43"/>
        <v>0</v>
      </c>
      <c r="J317" s="43">
        <f t="shared" si="44"/>
        <v>0</v>
      </c>
      <c r="K317" s="59"/>
    </row>
    <row r="318" spans="1:12" ht="31.5" outlineLevel="3" x14ac:dyDescent="0.25">
      <c r="A318" s="74">
        <v>309</v>
      </c>
      <c r="B318" s="33"/>
      <c r="C318" s="56" t="s">
        <v>231</v>
      </c>
      <c r="D318" s="43"/>
      <c r="E318" s="43"/>
      <c r="F318" s="70"/>
      <c r="G318" s="43">
        <f t="shared" si="42"/>
        <v>0</v>
      </c>
      <c r="H318" s="70"/>
      <c r="I318" s="43">
        <f t="shared" si="43"/>
        <v>0</v>
      </c>
      <c r="J318" s="43">
        <f t="shared" si="44"/>
        <v>0</v>
      </c>
      <c r="K318" s="59" t="s">
        <v>340</v>
      </c>
    </row>
    <row r="319" spans="1:12" ht="31.5" outlineLevel="2" x14ac:dyDescent="0.25">
      <c r="A319" s="74">
        <v>310</v>
      </c>
      <c r="B319" s="35"/>
      <c r="C319" s="56" t="s">
        <v>220</v>
      </c>
      <c r="D319" s="43" t="s">
        <v>3</v>
      </c>
      <c r="E319" s="43">
        <v>2317.5</v>
      </c>
      <c r="F319" s="70"/>
      <c r="G319" s="43">
        <f t="shared" si="42"/>
        <v>0</v>
      </c>
      <c r="H319" s="70"/>
      <c r="I319" s="43">
        <f t="shared" si="43"/>
        <v>0</v>
      </c>
      <c r="J319" s="43">
        <f t="shared" si="44"/>
        <v>0</v>
      </c>
      <c r="K319" s="59"/>
    </row>
    <row r="320" spans="1:12" ht="47.25" outlineLevel="2" x14ac:dyDescent="0.25">
      <c r="A320" s="74">
        <v>311</v>
      </c>
      <c r="B320" s="35"/>
      <c r="C320" s="56" t="s">
        <v>221</v>
      </c>
      <c r="D320" s="43" t="s">
        <v>3</v>
      </c>
      <c r="E320" s="43">
        <v>2317.5</v>
      </c>
      <c r="F320" s="70"/>
      <c r="G320" s="43">
        <f t="shared" si="42"/>
        <v>0</v>
      </c>
      <c r="H320" s="70"/>
      <c r="I320" s="43">
        <f t="shared" si="43"/>
        <v>0</v>
      </c>
      <c r="J320" s="43">
        <f t="shared" si="44"/>
        <v>0</v>
      </c>
      <c r="K320" s="59"/>
      <c r="L320" s="7"/>
    </row>
    <row r="321" spans="1:12" ht="31.5" outlineLevel="3" x14ac:dyDescent="0.25">
      <c r="A321" s="74">
        <v>312</v>
      </c>
      <c r="B321" s="36"/>
      <c r="C321" s="56" t="s">
        <v>243</v>
      </c>
      <c r="D321" s="43" t="s">
        <v>218</v>
      </c>
      <c r="E321" s="43">
        <v>226.92959999999999</v>
      </c>
      <c r="F321" s="70"/>
      <c r="G321" s="43">
        <f t="shared" si="42"/>
        <v>0</v>
      </c>
      <c r="H321" s="70"/>
      <c r="I321" s="43">
        <f t="shared" si="43"/>
        <v>0</v>
      </c>
      <c r="J321" s="43">
        <f t="shared" si="44"/>
        <v>0</v>
      </c>
      <c r="K321" s="59"/>
      <c r="L321" s="7"/>
    </row>
    <row r="322" spans="1:12" outlineLevel="2" x14ac:dyDescent="0.25">
      <c r="A322" s="74">
        <v>313</v>
      </c>
      <c r="B322" s="35"/>
      <c r="C322" s="56" t="s">
        <v>292</v>
      </c>
      <c r="D322" s="43" t="s">
        <v>3</v>
      </c>
      <c r="E322" s="43">
        <f>E320</f>
        <v>2317.5</v>
      </c>
      <c r="F322" s="70"/>
      <c r="G322" s="43">
        <f t="shared" si="42"/>
        <v>0</v>
      </c>
      <c r="H322" s="70"/>
      <c r="I322" s="43">
        <f t="shared" si="43"/>
        <v>0</v>
      </c>
      <c r="J322" s="43">
        <f t="shared" si="44"/>
        <v>0</v>
      </c>
      <c r="K322" s="59"/>
    </row>
    <row r="323" spans="1:12" outlineLevel="3" x14ac:dyDescent="0.25">
      <c r="A323" s="74">
        <v>314</v>
      </c>
      <c r="B323" s="36"/>
      <c r="C323" s="56" t="s">
        <v>293</v>
      </c>
      <c r="D323" s="43" t="s">
        <v>173</v>
      </c>
      <c r="E323" s="43">
        <f>E322*1.05*1.47*3</f>
        <v>10731.18375</v>
      </c>
      <c r="F323" s="70"/>
      <c r="G323" s="43">
        <f t="shared" si="42"/>
        <v>0</v>
      </c>
      <c r="H323" s="70"/>
      <c r="I323" s="43">
        <f t="shared" si="43"/>
        <v>0</v>
      </c>
      <c r="J323" s="43">
        <f t="shared" si="44"/>
        <v>0</v>
      </c>
      <c r="K323" s="59"/>
    </row>
    <row r="324" spans="1:12" outlineLevel="1" x14ac:dyDescent="0.25">
      <c r="A324" s="74">
        <v>315</v>
      </c>
      <c r="B324" s="27" t="s">
        <v>118</v>
      </c>
      <c r="C324" s="16" t="s">
        <v>119</v>
      </c>
      <c r="D324" s="44" t="s">
        <v>3</v>
      </c>
      <c r="E324" s="43">
        <v>2317.5</v>
      </c>
      <c r="F324" s="70"/>
      <c r="G324" s="43">
        <f t="shared" si="42"/>
        <v>0</v>
      </c>
      <c r="H324" s="70"/>
      <c r="I324" s="43">
        <f t="shared" si="43"/>
        <v>0</v>
      </c>
      <c r="J324" s="43">
        <f t="shared" si="44"/>
        <v>0</v>
      </c>
      <c r="K324" s="59"/>
    </row>
    <row r="325" spans="1:12" outlineLevel="2" x14ac:dyDescent="0.25">
      <c r="A325" s="74">
        <v>316</v>
      </c>
      <c r="B325" s="35"/>
      <c r="C325" s="56" t="s">
        <v>244</v>
      </c>
      <c r="D325" s="43" t="s">
        <v>3</v>
      </c>
      <c r="E325" s="43">
        <v>2317.5</v>
      </c>
      <c r="F325" s="70"/>
      <c r="G325" s="43">
        <f t="shared" si="42"/>
        <v>0</v>
      </c>
      <c r="H325" s="70"/>
      <c r="I325" s="43">
        <f t="shared" si="43"/>
        <v>0</v>
      </c>
      <c r="J325" s="43">
        <f t="shared" si="44"/>
        <v>0</v>
      </c>
      <c r="K325" s="59"/>
    </row>
    <row r="326" spans="1:12" outlineLevel="3" x14ac:dyDescent="0.25">
      <c r="A326" s="74">
        <v>317</v>
      </c>
      <c r="B326" s="55"/>
      <c r="C326" s="56" t="s">
        <v>266</v>
      </c>
      <c r="D326" s="43" t="s">
        <v>173</v>
      </c>
      <c r="E326" s="43">
        <v>1158.75</v>
      </c>
      <c r="F326" s="70"/>
      <c r="G326" s="43">
        <f t="shared" si="42"/>
        <v>0</v>
      </c>
      <c r="H326" s="70"/>
      <c r="I326" s="43">
        <f t="shared" si="43"/>
        <v>0</v>
      </c>
      <c r="J326" s="43">
        <f t="shared" si="44"/>
        <v>0</v>
      </c>
      <c r="K326" s="59"/>
    </row>
    <row r="327" spans="1:12" ht="31.5" outlineLevel="3" x14ac:dyDescent="0.25">
      <c r="A327" s="74">
        <v>318</v>
      </c>
      <c r="B327" s="55"/>
      <c r="C327" s="56" t="s">
        <v>268</v>
      </c>
      <c r="D327" s="43" t="s">
        <v>3</v>
      </c>
      <c r="E327" s="43">
        <v>2363.85</v>
      </c>
      <c r="F327" s="70"/>
      <c r="G327" s="43">
        <f t="shared" si="42"/>
        <v>0</v>
      </c>
      <c r="H327" s="70"/>
      <c r="I327" s="43">
        <f t="shared" si="43"/>
        <v>0</v>
      </c>
      <c r="J327" s="43">
        <f t="shared" si="44"/>
        <v>0</v>
      </c>
      <c r="K327" s="59"/>
    </row>
    <row r="328" spans="1:12" ht="31.5" outlineLevel="3" x14ac:dyDescent="0.25">
      <c r="A328" s="74">
        <v>319</v>
      </c>
      <c r="B328" s="55"/>
      <c r="C328" s="16" t="s">
        <v>263</v>
      </c>
      <c r="D328" s="43" t="s">
        <v>173</v>
      </c>
      <c r="E328" s="43">
        <f>E327*0.5</f>
        <v>1181.925</v>
      </c>
      <c r="F328" s="70"/>
      <c r="G328" s="43">
        <f t="shared" si="42"/>
        <v>0</v>
      </c>
      <c r="H328" s="70"/>
      <c r="I328" s="43">
        <f t="shared" si="43"/>
        <v>0</v>
      </c>
      <c r="J328" s="43">
        <f t="shared" si="44"/>
        <v>0</v>
      </c>
      <c r="K328" s="59"/>
    </row>
    <row r="329" spans="1:12" ht="31.5" outlineLevel="2" x14ac:dyDescent="0.25">
      <c r="A329" s="74">
        <v>320</v>
      </c>
      <c r="B329" s="35"/>
      <c r="C329" s="56" t="s">
        <v>227</v>
      </c>
      <c r="D329" s="43" t="s">
        <v>2</v>
      </c>
      <c r="E329" s="43">
        <v>2410.1999999999998</v>
      </c>
      <c r="F329" s="70"/>
      <c r="G329" s="43">
        <f t="shared" si="42"/>
        <v>0</v>
      </c>
      <c r="H329" s="70"/>
      <c r="I329" s="43">
        <f t="shared" si="43"/>
        <v>0</v>
      </c>
      <c r="J329" s="43">
        <f t="shared" si="44"/>
        <v>0</v>
      </c>
      <c r="K329" s="59"/>
    </row>
    <row r="330" spans="1:12" ht="31.5" outlineLevel="3" x14ac:dyDescent="0.25">
      <c r="A330" s="74">
        <v>321</v>
      </c>
      <c r="B330" s="55"/>
      <c r="C330" s="56" t="s">
        <v>272</v>
      </c>
      <c r="D330" s="43" t="s">
        <v>2</v>
      </c>
      <c r="E330" s="43">
        <v>2434.3020000000001</v>
      </c>
      <c r="F330" s="70"/>
      <c r="G330" s="43">
        <f t="shared" si="42"/>
        <v>0</v>
      </c>
      <c r="H330" s="70"/>
      <c r="I330" s="43">
        <f t="shared" si="43"/>
        <v>0</v>
      </c>
      <c r="J330" s="43">
        <f t="shared" si="44"/>
        <v>0</v>
      </c>
      <c r="K330" s="59"/>
    </row>
    <row r="331" spans="1:12" x14ac:dyDescent="0.25">
      <c r="A331" s="74">
        <v>322</v>
      </c>
      <c r="B331" s="71" t="s">
        <v>120</v>
      </c>
      <c r="C331" s="72" t="s">
        <v>121</v>
      </c>
      <c r="D331" s="37"/>
      <c r="E331" s="38"/>
      <c r="F331" s="38"/>
      <c r="G331" s="38"/>
      <c r="H331" s="38"/>
      <c r="I331" s="38"/>
      <c r="J331" s="38"/>
      <c r="K331" s="64"/>
    </row>
    <row r="332" spans="1:12" outlineLevel="1" x14ac:dyDescent="0.25">
      <c r="A332" s="74">
        <v>323</v>
      </c>
      <c r="B332" s="27" t="s">
        <v>122</v>
      </c>
      <c r="C332" s="16" t="s">
        <v>123</v>
      </c>
      <c r="D332" s="44" t="s">
        <v>3</v>
      </c>
      <c r="E332" s="43">
        <v>359.7</v>
      </c>
      <c r="F332" s="70"/>
      <c r="G332" s="43">
        <f t="shared" ref="G332:G348" si="45">E332*F332</f>
        <v>0</v>
      </c>
      <c r="H332" s="70"/>
      <c r="I332" s="43">
        <f t="shared" ref="I332:I348" si="46">E332*H332</f>
        <v>0</v>
      </c>
      <c r="J332" s="43">
        <f t="shared" ref="J332:J348" si="47">G332+I332</f>
        <v>0</v>
      </c>
      <c r="K332" s="59"/>
    </row>
    <row r="333" spans="1:12" ht="31.5" outlineLevel="2" x14ac:dyDescent="0.25">
      <c r="A333" s="74">
        <v>324</v>
      </c>
      <c r="B333" s="35"/>
      <c r="C333" s="56" t="s">
        <v>236</v>
      </c>
      <c r="D333" s="43" t="s">
        <v>218</v>
      </c>
      <c r="E333" s="43">
        <v>7.194</v>
      </c>
      <c r="F333" s="70"/>
      <c r="G333" s="43">
        <f t="shared" si="45"/>
        <v>0</v>
      </c>
      <c r="H333" s="70"/>
      <c r="I333" s="43">
        <f t="shared" si="46"/>
        <v>0</v>
      </c>
      <c r="J333" s="43">
        <f t="shared" si="47"/>
        <v>0</v>
      </c>
      <c r="K333" s="59"/>
    </row>
    <row r="334" spans="1:12" ht="31.5" outlineLevel="2" x14ac:dyDescent="0.25">
      <c r="A334" s="74">
        <v>325</v>
      </c>
      <c r="B334" s="35"/>
      <c r="C334" s="56" t="s">
        <v>245</v>
      </c>
      <c r="D334" s="43" t="s">
        <v>3</v>
      </c>
      <c r="E334" s="43">
        <v>359.7</v>
      </c>
      <c r="F334" s="70"/>
      <c r="G334" s="43">
        <f t="shared" si="45"/>
        <v>0</v>
      </c>
      <c r="H334" s="70"/>
      <c r="I334" s="43">
        <f t="shared" si="46"/>
        <v>0</v>
      </c>
      <c r="J334" s="43">
        <f t="shared" si="47"/>
        <v>0</v>
      </c>
      <c r="K334" s="59"/>
    </row>
    <row r="335" spans="1:12" ht="47.25" outlineLevel="3" x14ac:dyDescent="0.25">
      <c r="A335" s="74">
        <v>326</v>
      </c>
      <c r="B335" s="55"/>
      <c r="C335" s="56" t="s">
        <v>246</v>
      </c>
      <c r="D335" s="43" t="s">
        <v>239</v>
      </c>
      <c r="E335" s="43">
        <v>36</v>
      </c>
      <c r="F335" s="70"/>
      <c r="G335" s="43">
        <f t="shared" si="45"/>
        <v>0</v>
      </c>
      <c r="H335" s="70"/>
      <c r="I335" s="43">
        <f t="shared" si="46"/>
        <v>0</v>
      </c>
      <c r="J335" s="43">
        <f t="shared" si="47"/>
        <v>0</v>
      </c>
      <c r="K335" s="59"/>
    </row>
    <row r="336" spans="1:12" ht="31.5" outlineLevel="2" x14ac:dyDescent="0.25">
      <c r="A336" s="74">
        <v>327</v>
      </c>
      <c r="B336" s="35"/>
      <c r="C336" s="56" t="s">
        <v>219</v>
      </c>
      <c r="D336" s="43" t="s">
        <v>3</v>
      </c>
      <c r="E336" s="43">
        <v>359.7</v>
      </c>
      <c r="F336" s="70"/>
      <c r="G336" s="43">
        <f t="shared" si="45"/>
        <v>0</v>
      </c>
      <c r="H336" s="70"/>
      <c r="I336" s="43">
        <f t="shared" si="46"/>
        <v>0</v>
      </c>
      <c r="J336" s="43">
        <f t="shared" si="47"/>
        <v>0</v>
      </c>
      <c r="K336" s="59"/>
    </row>
    <row r="337" spans="1:11" ht="31.5" outlineLevel="3" x14ac:dyDescent="0.25">
      <c r="A337" s="74">
        <v>328</v>
      </c>
      <c r="B337" s="33"/>
      <c r="C337" s="56" t="s">
        <v>231</v>
      </c>
      <c r="D337" s="43"/>
      <c r="E337" s="43"/>
      <c r="F337" s="70"/>
      <c r="G337" s="43">
        <f t="shared" si="45"/>
        <v>0</v>
      </c>
      <c r="H337" s="70"/>
      <c r="I337" s="43">
        <f t="shared" si="46"/>
        <v>0</v>
      </c>
      <c r="J337" s="43">
        <f t="shared" si="47"/>
        <v>0</v>
      </c>
      <c r="K337" s="59" t="s">
        <v>340</v>
      </c>
    </row>
    <row r="338" spans="1:11" ht="31.5" outlineLevel="2" x14ac:dyDescent="0.25">
      <c r="A338" s="74">
        <v>329</v>
      </c>
      <c r="B338" s="35"/>
      <c r="C338" s="56" t="s">
        <v>220</v>
      </c>
      <c r="D338" s="43" t="s">
        <v>3</v>
      </c>
      <c r="E338" s="43">
        <v>359.7</v>
      </c>
      <c r="F338" s="70"/>
      <c r="G338" s="43">
        <f t="shared" si="45"/>
        <v>0</v>
      </c>
      <c r="H338" s="70"/>
      <c r="I338" s="43">
        <f t="shared" si="46"/>
        <v>0</v>
      </c>
      <c r="J338" s="43">
        <f t="shared" si="47"/>
        <v>0</v>
      </c>
      <c r="K338" s="59"/>
    </row>
    <row r="339" spans="1:11" ht="47.25" outlineLevel="2" x14ac:dyDescent="0.25">
      <c r="A339" s="74">
        <v>330</v>
      </c>
      <c r="B339" s="35"/>
      <c r="C339" s="56" t="s">
        <v>221</v>
      </c>
      <c r="D339" s="43" t="s">
        <v>3</v>
      </c>
      <c r="E339" s="43">
        <v>359.7</v>
      </c>
      <c r="F339" s="70"/>
      <c r="G339" s="43">
        <f t="shared" si="45"/>
        <v>0</v>
      </c>
      <c r="H339" s="70"/>
      <c r="I339" s="43">
        <f t="shared" si="46"/>
        <v>0</v>
      </c>
      <c r="J339" s="43">
        <f t="shared" si="47"/>
        <v>0</v>
      </c>
      <c r="K339" s="59"/>
    </row>
    <row r="340" spans="1:11" ht="31.5" outlineLevel="3" x14ac:dyDescent="0.25">
      <c r="A340" s="74">
        <v>331</v>
      </c>
      <c r="B340" s="36"/>
      <c r="C340" s="56" t="s">
        <v>243</v>
      </c>
      <c r="D340" s="43" t="s">
        <v>218</v>
      </c>
      <c r="E340" s="43">
        <v>35.221823999999998</v>
      </c>
      <c r="F340" s="70"/>
      <c r="G340" s="43">
        <f t="shared" si="45"/>
        <v>0</v>
      </c>
      <c r="H340" s="70"/>
      <c r="I340" s="43">
        <f t="shared" si="46"/>
        <v>0</v>
      </c>
      <c r="J340" s="43">
        <f t="shared" si="47"/>
        <v>0</v>
      </c>
      <c r="K340" s="59"/>
    </row>
    <row r="341" spans="1:11" outlineLevel="2" x14ac:dyDescent="0.25">
      <c r="A341" s="74">
        <v>332</v>
      </c>
      <c r="B341" s="35"/>
      <c r="C341" s="56" t="s">
        <v>292</v>
      </c>
      <c r="D341" s="43" t="s">
        <v>3</v>
      </c>
      <c r="E341" s="43">
        <f>E339</f>
        <v>359.7</v>
      </c>
      <c r="F341" s="70"/>
      <c r="G341" s="43">
        <f t="shared" si="45"/>
        <v>0</v>
      </c>
      <c r="H341" s="70"/>
      <c r="I341" s="43">
        <f t="shared" si="46"/>
        <v>0</v>
      </c>
      <c r="J341" s="43">
        <f t="shared" si="47"/>
        <v>0</v>
      </c>
      <c r="K341" s="59"/>
    </row>
    <row r="342" spans="1:11" outlineLevel="3" x14ac:dyDescent="0.25">
      <c r="A342" s="74">
        <v>333</v>
      </c>
      <c r="B342" s="36"/>
      <c r="C342" s="56" t="s">
        <v>293</v>
      </c>
      <c r="D342" s="43" t="s">
        <v>173</v>
      </c>
      <c r="E342" s="43">
        <f>E341*1.05*1.47*3</f>
        <v>1665.59085</v>
      </c>
      <c r="F342" s="70"/>
      <c r="G342" s="43">
        <f t="shared" si="45"/>
        <v>0</v>
      </c>
      <c r="H342" s="70"/>
      <c r="I342" s="43">
        <f t="shared" si="46"/>
        <v>0</v>
      </c>
      <c r="J342" s="43">
        <f t="shared" si="47"/>
        <v>0</v>
      </c>
      <c r="K342" s="59"/>
    </row>
    <row r="343" spans="1:11" outlineLevel="1" x14ac:dyDescent="0.25">
      <c r="A343" s="74">
        <v>334</v>
      </c>
      <c r="B343" s="27" t="s">
        <v>124</v>
      </c>
      <c r="C343" s="16" t="s">
        <v>125</v>
      </c>
      <c r="D343" s="44" t="s">
        <v>3</v>
      </c>
      <c r="E343" s="43">
        <v>359.7</v>
      </c>
      <c r="F343" s="70"/>
      <c r="G343" s="43">
        <f t="shared" si="45"/>
        <v>0</v>
      </c>
      <c r="H343" s="70"/>
      <c r="I343" s="43">
        <f t="shared" si="46"/>
        <v>0</v>
      </c>
      <c r="J343" s="43">
        <f t="shared" si="47"/>
        <v>0</v>
      </c>
      <c r="K343" s="59"/>
    </row>
    <row r="344" spans="1:11" outlineLevel="2" x14ac:dyDescent="0.25">
      <c r="A344" s="74">
        <v>335</v>
      </c>
      <c r="B344" s="35"/>
      <c r="C344" s="56" t="s">
        <v>244</v>
      </c>
      <c r="D344" s="43" t="s">
        <v>3</v>
      </c>
      <c r="E344" s="43">
        <v>359.7</v>
      </c>
      <c r="F344" s="70"/>
      <c r="G344" s="43">
        <f t="shared" si="45"/>
        <v>0</v>
      </c>
      <c r="H344" s="70"/>
      <c r="I344" s="43">
        <f t="shared" si="46"/>
        <v>0</v>
      </c>
      <c r="J344" s="43">
        <f t="shared" si="47"/>
        <v>0</v>
      </c>
      <c r="K344" s="59"/>
    </row>
    <row r="345" spans="1:11" outlineLevel="3" x14ac:dyDescent="0.25">
      <c r="A345" s="74">
        <v>336</v>
      </c>
      <c r="B345" s="55"/>
      <c r="C345" s="56" t="s">
        <v>266</v>
      </c>
      <c r="D345" s="43" t="s">
        <v>173</v>
      </c>
      <c r="E345" s="43">
        <v>179.85</v>
      </c>
      <c r="F345" s="70"/>
      <c r="G345" s="43">
        <f t="shared" si="45"/>
        <v>0</v>
      </c>
      <c r="H345" s="70"/>
      <c r="I345" s="43">
        <f t="shared" si="46"/>
        <v>0</v>
      </c>
      <c r="J345" s="43">
        <f t="shared" si="47"/>
        <v>0</v>
      </c>
      <c r="K345" s="59"/>
    </row>
    <row r="346" spans="1:11" ht="31.5" outlineLevel="3" x14ac:dyDescent="0.25">
      <c r="A346" s="74">
        <v>337</v>
      </c>
      <c r="B346" s="55"/>
      <c r="C346" s="56" t="s">
        <v>268</v>
      </c>
      <c r="D346" s="43" t="s">
        <v>3</v>
      </c>
      <c r="E346" s="43">
        <v>366.89400000000001</v>
      </c>
      <c r="F346" s="70"/>
      <c r="G346" s="43">
        <f t="shared" si="45"/>
        <v>0</v>
      </c>
      <c r="H346" s="70"/>
      <c r="I346" s="43">
        <f t="shared" si="46"/>
        <v>0</v>
      </c>
      <c r="J346" s="43">
        <f t="shared" si="47"/>
        <v>0</v>
      </c>
      <c r="K346" s="59"/>
    </row>
    <row r="347" spans="1:11" ht="31.5" outlineLevel="2" x14ac:dyDescent="0.25">
      <c r="A347" s="74">
        <v>338</v>
      </c>
      <c r="B347" s="35"/>
      <c r="C347" s="56" t="s">
        <v>227</v>
      </c>
      <c r="D347" s="43" t="s">
        <v>2</v>
      </c>
      <c r="E347" s="43">
        <v>374.08800000000002</v>
      </c>
      <c r="F347" s="70"/>
      <c r="G347" s="43">
        <f t="shared" si="45"/>
        <v>0</v>
      </c>
      <c r="H347" s="70"/>
      <c r="I347" s="43">
        <f t="shared" si="46"/>
        <v>0</v>
      </c>
      <c r="J347" s="43">
        <f t="shared" si="47"/>
        <v>0</v>
      </c>
      <c r="K347" s="59"/>
    </row>
    <row r="348" spans="1:11" ht="31.5" outlineLevel="3" x14ac:dyDescent="0.25">
      <c r="A348" s="74">
        <v>339</v>
      </c>
      <c r="B348" s="55"/>
      <c r="C348" s="56" t="s">
        <v>272</v>
      </c>
      <c r="D348" s="43" t="s">
        <v>2</v>
      </c>
      <c r="E348" s="43">
        <v>377.82888000000003</v>
      </c>
      <c r="F348" s="70"/>
      <c r="G348" s="43">
        <f t="shared" si="45"/>
        <v>0</v>
      </c>
      <c r="H348" s="70"/>
      <c r="I348" s="43">
        <f t="shared" si="46"/>
        <v>0</v>
      </c>
      <c r="J348" s="43">
        <f t="shared" si="47"/>
        <v>0</v>
      </c>
      <c r="K348" s="59"/>
    </row>
    <row r="349" spans="1:11" x14ac:dyDescent="0.25">
      <c r="A349" s="74">
        <v>340</v>
      </c>
      <c r="B349" s="71" t="s">
        <v>126</v>
      </c>
      <c r="C349" s="72" t="s">
        <v>127</v>
      </c>
      <c r="D349" s="37"/>
      <c r="E349" s="38"/>
      <c r="F349" s="38"/>
      <c r="G349" s="38"/>
      <c r="H349" s="38"/>
      <c r="I349" s="38"/>
      <c r="J349" s="38"/>
      <c r="K349" s="64"/>
    </row>
    <row r="350" spans="1:11" outlineLevel="1" x14ac:dyDescent="0.25">
      <c r="A350" s="74">
        <v>341</v>
      </c>
      <c r="B350" s="27" t="s">
        <v>128</v>
      </c>
      <c r="C350" s="16" t="s">
        <v>129</v>
      </c>
      <c r="D350" s="44" t="s">
        <v>3</v>
      </c>
      <c r="E350" s="43">
        <v>1692.6</v>
      </c>
      <c r="F350" s="70"/>
      <c r="G350" s="43">
        <f t="shared" ref="G350:G371" si="48">E350*F350</f>
        <v>0</v>
      </c>
      <c r="H350" s="70"/>
      <c r="I350" s="43">
        <f t="shared" ref="I350:I371" si="49">E350*H350</f>
        <v>0</v>
      </c>
      <c r="J350" s="43">
        <f t="shared" ref="J350:J371" si="50">G350+I350</f>
        <v>0</v>
      </c>
      <c r="K350" s="59"/>
    </row>
    <row r="351" spans="1:11" ht="31.5" outlineLevel="2" x14ac:dyDescent="0.25">
      <c r="A351" s="74">
        <v>342</v>
      </c>
      <c r="B351" s="35"/>
      <c r="C351" s="56" t="s">
        <v>236</v>
      </c>
      <c r="D351" s="43" t="s">
        <v>218</v>
      </c>
      <c r="E351" s="43">
        <v>33.851999999999997</v>
      </c>
      <c r="F351" s="70"/>
      <c r="G351" s="43">
        <f t="shared" si="48"/>
        <v>0</v>
      </c>
      <c r="H351" s="70"/>
      <c r="I351" s="43">
        <f t="shared" si="49"/>
        <v>0</v>
      </c>
      <c r="J351" s="43">
        <f t="shared" si="50"/>
        <v>0</v>
      </c>
      <c r="K351" s="59"/>
    </row>
    <row r="352" spans="1:11" ht="31.5" outlineLevel="2" x14ac:dyDescent="0.25">
      <c r="A352" s="74">
        <v>343</v>
      </c>
      <c r="B352" s="35"/>
      <c r="C352" s="56" t="s">
        <v>245</v>
      </c>
      <c r="D352" s="43" t="s">
        <v>3</v>
      </c>
      <c r="E352" s="43">
        <v>1692.6</v>
      </c>
      <c r="F352" s="70"/>
      <c r="G352" s="43">
        <f t="shared" si="48"/>
        <v>0</v>
      </c>
      <c r="H352" s="70"/>
      <c r="I352" s="43">
        <f t="shared" si="49"/>
        <v>0</v>
      </c>
      <c r="J352" s="43">
        <f t="shared" si="50"/>
        <v>0</v>
      </c>
      <c r="K352" s="59"/>
    </row>
    <row r="353" spans="1:11" ht="47.25" outlineLevel="3" x14ac:dyDescent="0.25">
      <c r="A353" s="74">
        <v>344</v>
      </c>
      <c r="B353" s="55"/>
      <c r="C353" s="56" t="s">
        <v>246</v>
      </c>
      <c r="D353" s="43" t="s">
        <v>239</v>
      </c>
      <c r="E353" s="43">
        <v>169.26</v>
      </c>
      <c r="F353" s="70"/>
      <c r="G353" s="43">
        <f t="shared" si="48"/>
        <v>0</v>
      </c>
      <c r="H353" s="70"/>
      <c r="I353" s="43">
        <f t="shared" si="49"/>
        <v>0</v>
      </c>
      <c r="J353" s="43">
        <f t="shared" si="50"/>
        <v>0</v>
      </c>
      <c r="K353" s="59"/>
    </row>
    <row r="354" spans="1:11" ht="31.5" outlineLevel="2" x14ac:dyDescent="0.25">
      <c r="A354" s="74">
        <v>345</v>
      </c>
      <c r="B354" s="35"/>
      <c r="C354" s="56" t="s">
        <v>219</v>
      </c>
      <c r="D354" s="43" t="s">
        <v>3</v>
      </c>
      <c r="E354" s="43">
        <v>1692.6</v>
      </c>
      <c r="F354" s="70"/>
      <c r="G354" s="43">
        <f t="shared" si="48"/>
        <v>0</v>
      </c>
      <c r="H354" s="70"/>
      <c r="I354" s="43">
        <f t="shared" si="49"/>
        <v>0</v>
      </c>
      <c r="J354" s="43">
        <f t="shared" si="50"/>
        <v>0</v>
      </c>
      <c r="K354" s="59"/>
    </row>
    <row r="355" spans="1:11" ht="31.5" outlineLevel="3" x14ac:dyDescent="0.25">
      <c r="A355" s="74">
        <v>346</v>
      </c>
      <c r="B355" s="33"/>
      <c r="C355" s="56" t="s">
        <v>231</v>
      </c>
      <c r="D355" s="43"/>
      <c r="E355" s="43"/>
      <c r="F355" s="70"/>
      <c r="G355" s="43">
        <f t="shared" si="48"/>
        <v>0</v>
      </c>
      <c r="H355" s="70"/>
      <c r="I355" s="43">
        <f t="shared" si="49"/>
        <v>0</v>
      </c>
      <c r="J355" s="43">
        <f t="shared" si="50"/>
        <v>0</v>
      </c>
      <c r="K355" s="59" t="s">
        <v>340</v>
      </c>
    </row>
    <row r="356" spans="1:11" ht="31.5" outlineLevel="2" x14ac:dyDescent="0.25">
      <c r="A356" s="74">
        <v>347</v>
      </c>
      <c r="B356" s="35"/>
      <c r="C356" s="56" t="s">
        <v>220</v>
      </c>
      <c r="D356" s="43" t="s">
        <v>3</v>
      </c>
      <c r="E356" s="43">
        <v>1692.6</v>
      </c>
      <c r="F356" s="70"/>
      <c r="G356" s="43">
        <f t="shared" si="48"/>
        <v>0</v>
      </c>
      <c r="H356" s="70"/>
      <c r="I356" s="43">
        <f t="shared" si="49"/>
        <v>0</v>
      </c>
      <c r="J356" s="43">
        <f t="shared" si="50"/>
        <v>0</v>
      </c>
      <c r="K356" s="59"/>
    </row>
    <row r="357" spans="1:11" ht="47.25" outlineLevel="2" x14ac:dyDescent="0.25">
      <c r="A357" s="74">
        <v>348</v>
      </c>
      <c r="B357" s="35"/>
      <c r="C357" s="56" t="s">
        <v>221</v>
      </c>
      <c r="D357" s="43" t="s">
        <v>3</v>
      </c>
      <c r="E357" s="43">
        <v>1692.6</v>
      </c>
      <c r="F357" s="70"/>
      <c r="G357" s="43">
        <f t="shared" si="48"/>
        <v>0</v>
      </c>
      <c r="H357" s="70"/>
      <c r="I357" s="43">
        <f t="shared" si="49"/>
        <v>0</v>
      </c>
      <c r="J357" s="43">
        <f t="shared" si="50"/>
        <v>0</v>
      </c>
      <c r="K357" s="59"/>
    </row>
    <row r="358" spans="1:11" ht="31.5" outlineLevel="3" x14ac:dyDescent="0.25">
      <c r="A358" s="74">
        <v>349</v>
      </c>
      <c r="B358" s="36"/>
      <c r="C358" s="56" t="s">
        <v>232</v>
      </c>
      <c r="D358" s="43" t="s">
        <v>218</v>
      </c>
      <c r="E358" s="43">
        <v>138.11616000000001</v>
      </c>
      <c r="F358" s="70"/>
      <c r="G358" s="43">
        <f t="shared" si="48"/>
        <v>0</v>
      </c>
      <c r="H358" s="70"/>
      <c r="I358" s="43">
        <f t="shared" si="49"/>
        <v>0</v>
      </c>
      <c r="J358" s="43">
        <f t="shared" si="50"/>
        <v>0</v>
      </c>
      <c r="K358" s="59"/>
    </row>
    <row r="359" spans="1:11" ht="63" outlineLevel="2" x14ac:dyDescent="0.25">
      <c r="A359" s="74">
        <v>350</v>
      </c>
      <c r="B359" s="35"/>
      <c r="C359" s="56" t="s">
        <v>233</v>
      </c>
      <c r="D359" s="43" t="s">
        <v>3</v>
      </c>
      <c r="E359" s="43">
        <v>1861.86</v>
      </c>
      <c r="F359" s="70"/>
      <c r="G359" s="43">
        <f t="shared" si="48"/>
        <v>0</v>
      </c>
      <c r="H359" s="70"/>
      <c r="I359" s="43">
        <f t="shared" si="49"/>
        <v>0</v>
      </c>
      <c r="J359" s="43">
        <f t="shared" si="50"/>
        <v>0</v>
      </c>
      <c r="K359" s="59"/>
    </row>
    <row r="360" spans="1:11" ht="31.5" outlineLevel="3" x14ac:dyDescent="0.25">
      <c r="A360" s="74">
        <v>351</v>
      </c>
      <c r="B360" s="55"/>
      <c r="C360" s="56" t="s">
        <v>281</v>
      </c>
      <c r="D360" s="43" t="s">
        <v>173</v>
      </c>
      <c r="E360" s="43">
        <v>5864.8590000000004</v>
      </c>
      <c r="F360" s="70"/>
      <c r="G360" s="43">
        <f t="shared" si="48"/>
        <v>0</v>
      </c>
      <c r="H360" s="70"/>
      <c r="I360" s="43">
        <f t="shared" si="49"/>
        <v>0</v>
      </c>
      <c r="J360" s="43">
        <f t="shared" si="50"/>
        <v>0</v>
      </c>
      <c r="K360" s="59"/>
    </row>
    <row r="361" spans="1:11" outlineLevel="2" x14ac:dyDescent="0.25">
      <c r="A361" s="74">
        <v>352</v>
      </c>
      <c r="B361" s="35"/>
      <c r="C361" s="56" t="s">
        <v>292</v>
      </c>
      <c r="D361" s="43" t="s">
        <v>3</v>
      </c>
      <c r="E361" s="43">
        <f>E357</f>
        <v>1692.6</v>
      </c>
      <c r="F361" s="70"/>
      <c r="G361" s="43">
        <f t="shared" si="48"/>
        <v>0</v>
      </c>
      <c r="H361" s="70"/>
      <c r="I361" s="43">
        <f t="shared" si="49"/>
        <v>0</v>
      </c>
      <c r="J361" s="43">
        <f t="shared" si="50"/>
        <v>0</v>
      </c>
      <c r="K361" s="59"/>
    </row>
    <row r="362" spans="1:11" outlineLevel="3" x14ac:dyDescent="0.25">
      <c r="A362" s="74">
        <v>353</v>
      </c>
      <c r="B362" s="36"/>
      <c r="C362" s="56" t="s">
        <v>293</v>
      </c>
      <c r="D362" s="43" t="s">
        <v>173</v>
      </c>
      <c r="E362" s="43">
        <f>E361*1.05*1.47*3</f>
        <v>7837.5843000000004</v>
      </c>
      <c r="F362" s="70"/>
      <c r="G362" s="43">
        <f t="shared" si="48"/>
        <v>0</v>
      </c>
      <c r="H362" s="70"/>
      <c r="I362" s="43">
        <f t="shared" si="49"/>
        <v>0</v>
      </c>
      <c r="J362" s="43">
        <f t="shared" si="50"/>
        <v>0</v>
      </c>
      <c r="K362" s="59"/>
    </row>
    <row r="363" spans="1:11" outlineLevel="1" x14ac:dyDescent="0.25">
      <c r="A363" s="74">
        <v>354</v>
      </c>
      <c r="B363" s="27" t="s">
        <v>130</v>
      </c>
      <c r="C363" s="16" t="s">
        <v>131</v>
      </c>
      <c r="D363" s="44" t="s">
        <v>3</v>
      </c>
      <c r="E363" s="43">
        <v>1692.6</v>
      </c>
      <c r="F363" s="70"/>
      <c r="G363" s="43">
        <f t="shared" si="48"/>
        <v>0</v>
      </c>
      <c r="H363" s="70"/>
      <c r="I363" s="43">
        <f t="shared" si="49"/>
        <v>0</v>
      </c>
      <c r="J363" s="43">
        <f t="shared" si="50"/>
        <v>0</v>
      </c>
      <c r="K363" s="59"/>
    </row>
    <row r="364" spans="1:11" ht="31.5" outlineLevel="2" x14ac:dyDescent="0.25">
      <c r="A364" s="74">
        <v>355</v>
      </c>
      <c r="B364" s="35"/>
      <c r="C364" s="56" t="s">
        <v>234</v>
      </c>
      <c r="D364" s="43" t="s">
        <v>3</v>
      </c>
      <c r="E364" s="43">
        <v>1692.6</v>
      </c>
      <c r="F364" s="70"/>
      <c r="G364" s="43">
        <f t="shared" si="48"/>
        <v>0</v>
      </c>
      <c r="H364" s="70"/>
      <c r="I364" s="43">
        <f t="shared" si="49"/>
        <v>0</v>
      </c>
      <c r="J364" s="43">
        <f t="shared" si="50"/>
        <v>0</v>
      </c>
      <c r="K364" s="59"/>
    </row>
    <row r="365" spans="1:11" ht="31.5" outlineLevel="3" x14ac:dyDescent="0.25">
      <c r="A365" s="74">
        <v>356</v>
      </c>
      <c r="B365" s="55"/>
      <c r="C365" s="56" t="s">
        <v>273</v>
      </c>
      <c r="D365" s="43" t="s">
        <v>3</v>
      </c>
      <c r="E365" s="43">
        <v>1777.23</v>
      </c>
      <c r="F365" s="70"/>
      <c r="G365" s="43">
        <f t="shared" si="48"/>
        <v>0</v>
      </c>
      <c r="H365" s="70"/>
      <c r="I365" s="43">
        <f t="shared" si="49"/>
        <v>0</v>
      </c>
      <c r="J365" s="43">
        <f t="shared" si="50"/>
        <v>0</v>
      </c>
      <c r="K365" s="59"/>
    </row>
    <row r="366" spans="1:11" ht="31.5" outlineLevel="3" x14ac:dyDescent="0.25">
      <c r="A366" s="74">
        <v>357</v>
      </c>
      <c r="B366" s="55"/>
      <c r="C366" s="16" t="s">
        <v>263</v>
      </c>
      <c r="D366" s="43" t="s">
        <v>173</v>
      </c>
      <c r="E366" s="43">
        <f>E365*0.5</f>
        <v>888.61500000000001</v>
      </c>
      <c r="F366" s="70"/>
      <c r="G366" s="43">
        <f t="shared" si="48"/>
        <v>0</v>
      </c>
      <c r="H366" s="70"/>
      <c r="I366" s="43">
        <f t="shared" si="49"/>
        <v>0</v>
      </c>
      <c r="J366" s="43">
        <f t="shared" si="50"/>
        <v>0</v>
      </c>
      <c r="K366" s="59"/>
    </row>
    <row r="367" spans="1:11" ht="31.5" outlineLevel="3" x14ac:dyDescent="0.25">
      <c r="A367" s="74">
        <v>358</v>
      </c>
      <c r="B367" s="55"/>
      <c r="C367" s="56" t="s">
        <v>267</v>
      </c>
      <c r="D367" s="43" t="s">
        <v>176</v>
      </c>
      <c r="E367" s="43">
        <v>20.311199999999999</v>
      </c>
      <c r="F367" s="70"/>
      <c r="G367" s="43">
        <f t="shared" si="48"/>
        <v>0</v>
      </c>
      <c r="H367" s="70"/>
      <c r="I367" s="43">
        <f t="shared" si="49"/>
        <v>0</v>
      </c>
      <c r="J367" s="43">
        <f t="shared" si="50"/>
        <v>0</v>
      </c>
      <c r="K367" s="59"/>
    </row>
    <row r="368" spans="1:11" outlineLevel="2" x14ac:dyDescent="0.25">
      <c r="A368" s="74">
        <v>359</v>
      </c>
      <c r="B368" s="35"/>
      <c r="C368" s="56" t="s">
        <v>235</v>
      </c>
      <c r="D368" s="43" t="s">
        <v>2</v>
      </c>
      <c r="E368" s="43">
        <v>1760.3040000000001</v>
      </c>
      <c r="F368" s="70"/>
      <c r="G368" s="43">
        <f t="shared" si="48"/>
        <v>0</v>
      </c>
      <c r="H368" s="70"/>
      <c r="I368" s="43">
        <f t="shared" si="49"/>
        <v>0</v>
      </c>
      <c r="J368" s="43">
        <f t="shared" si="50"/>
        <v>0</v>
      </c>
      <c r="K368" s="59"/>
    </row>
    <row r="369" spans="1:11" ht="31.5" outlineLevel="3" x14ac:dyDescent="0.25">
      <c r="A369" s="74">
        <v>360</v>
      </c>
      <c r="B369" s="55"/>
      <c r="C369" s="56" t="s">
        <v>273</v>
      </c>
      <c r="D369" s="43" t="s">
        <v>3</v>
      </c>
      <c r="E369" s="43">
        <v>184.8</v>
      </c>
      <c r="F369" s="70"/>
      <c r="G369" s="43">
        <f t="shared" si="48"/>
        <v>0</v>
      </c>
      <c r="H369" s="70"/>
      <c r="I369" s="43">
        <f t="shared" si="49"/>
        <v>0</v>
      </c>
      <c r="J369" s="43">
        <f t="shared" si="50"/>
        <v>0</v>
      </c>
      <c r="K369" s="59"/>
    </row>
    <row r="370" spans="1:11" ht="31.5" outlineLevel="3" x14ac:dyDescent="0.25">
      <c r="A370" s="74">
        <v>361</v>
      </c>
      <c r="B370" s="55"/>
      <c r="C370" s="16" t="s">
        <v>263</v>
      </c>
      <c r="D370" s="43" t="s">
        <v>173</v>
      </c>
      <c r="E370" s="43">
        <f>E369*0.5</f>
        <v>92.4</v>
      </c>
      <c r="F370" s="70"/>
      <c r="G370" s="43">
        <f t="shared" si="48"/>
        <v>0</v>
      </c>
      <c r="H370" s="70"/>
      <c r="I370" s="43">
        <f t="shared" si="49"/>
        <v>0</v>
      </c>
      <c r="J370" s="43">
        <f t="shared" si="50"/>
        <v>0</v>
      </c>
      <c r="K370" s="59"/>
    </row>
    <row r="371" spans="1:11" ht="31.5" outlineLevel="3" x14ac:dyDescent="0.25">
      <c r="A371" s="74">
        <v>362</v>
      </c>
      <c r="B371" s="55"/>
      <c r="C371" s="56" t="s">
        <v>267</v>
      </c>
      <c r="D371" s="43" t="s">
        <v>176</v>
      </c>
      <c r="E371" s="43">
        <v>1.4082399999999999</v>
      </c>
      <c r="F371" s="70"/>
      <c r="G371" s="43">
        <f t="shared" si="48"/>
        <v>0</v>
      </c>
      <c r="H371" s="70"/>
      <c r="I371" s="43">
        <f t="shared" si="49"/>
        <v>0</v>
      </c>
      <c r="J371" s="43">
        <f t="shared" si="50"/>
        <v>0</v>
      </c>
      <c r="K371" s="59"/>
    </row>
    <row r="372" spans="1:11" x14ac:dyDescent="0.25">
      <c r="A372" s="74">
        <v>363</v>
      </c>
      <c r="B372" s="71" t="s">
        <v>132</v>
      </c>
      <c r="C372" s="72" t="s">
        <v>133</v>
      </c>
      <c r="D372" s="37"/>
      <c r="E372" s="38"/>
      <c r="F372" s="38"/>
      <c r="G372" s="38"/>
      <c r="H372" s="38"/>
      <c r="I372" s="38"/>
      <c r="J372" s="38"/>
      <c r="K372" s="64"/>
    </row>
    <row r="373" spans="1:11" outlineLevel="1" x14ac:dyDescent="0.25">
      <c r="A373" s="74">
        <v>364</v>
      </c>
      <c r="B373" s="27" t="s">
        <v>134</v>
      </c>
      <c r="C373" s="16" t="s">
        <v>135</v>
      </c>
      <c r="D373" s="44" t="s">
        <v>3</v>
      </c>
      <c r="E373" s="43">
        <v>76.7</v>
      </c>
      <c r="F373" s="70"/>
      <c r="G373" s="43">
        <f t="shared" ref="G373:G392" si="51">E373*F373</f>
        <v>0</v>
      </c>
      <c r="H373" s="70"/>
      <c r="I373" s="43">
        <f t="shared" ref="I373:I392" si="52">E373*H373</f>
        <v>0</v>
      </c>
      <c r="J373" s="43">
        <f t="shared" ref="J373:J392" si="53">G373+I373</f>
        <v>0</v>
      </c>
      <c r="K373" s="59"/>
    </row>
    <row r="374" spans="1:11" ht="31.5" outlineLevel="2" x14ac:dyDescent="0.25">
      <c r="A374" s="74">
        <v>365</v>
      </c>
      <c r="B374" s="35"/>
      <c r="C374" s="56" t="s">
        <v>219</v>
      </c>
      <c r="D374" s="43" t="s">
        <v>3</v>
      </c>
      <c r="E374" s="43">
        <v>76.7</v>
      </c>
      <c r="F374" s="70"/>
      <c r="G374" s="43">
        <f t="shared" si="51"/>
        <v>0</v>
      </c>
      <c r="H374" s="70"/>
      <c r="I374" s="43">
        <f t="shared" si="52"/>
        <v>0</v>
      </c>
      <c r="J374" s="43">
        <f t="shared" si="53"/>
        <v>0</v>
      </c>
      <c r="K374" s="59"/>
    </row>
    <row r="375" spans="1:11" ht="31.5" outlineLevel="3" x14ac:dyDescent="0.25">
      <c r="A375" s="74">
        <v>366</v>
      </c>
      <c r="B375" s="33"/>
      <c r="C375" s="56" t="s">
        <v>231</v>
      </c>
      <c r="D375" s="43"/>
      <c r="E375" s="43"/>
      <c r="F375" s="70"/>
      <c r="G375" s="43">
        <f t="shared" si="51"/>
        <v>0</v>
      </c>
      <c r="H375" s="70"/>
      <c r="I375" s="43">
        <f t="shared" si="52"/>
        <v>0</v>
      </c>
      <c r="J375" s="43">
        <f t="shared" si="53"/>
        <v>0</v>
      </c>
      <c r="K375" s="59" t="s">
        <v>340</v>
      </c>
    </row>
    <row r="376" spans="1:11" ht="31.5" outlineLevel="2" x14ac:dyDescent="0.25">
      <c r="A376" s="74">
        <v>367</v>
      </c>
      <c r="B376" s="35"/>
      <c r="C376" s="56" t="s">
        <v>220</v>
      </c>
      <c r="D376" s="43" t="s">
        <v>3</v>
      </c>
      <c r="E376" s="43">
        <v>76.7</v>
      </c>
      <c r="F376" s="70"/>
      <c r="G376" s="43">
        <f t="shared" si="51"/>
        <v>0</v>
      </c>
      <c r="H376" s="70"/>
      <c r="I376" s="43">
        <f t="shared" si="52"/>
        <v>0</v>
      </c>
      <c r="J376" s="43">
        <f t="shared" si="53"/>
        <v>0</v>
      </c>
      <c r="K376" s="59"/>
    </row>
    <row r="377" spans="1:11" ht="47.25" outlineLevel="2" x14ac:dyDescent="0.25">
      <c r="A377" s="74">
        <v>368</v>
      </c>
      <c r="B377" s="35"/>
      <c r="C377" s="56" t="s">
        <v>221</v>
      </c>
      <c r="D377" s="43" t="s">
        <v>3</v>
      </c>
      <c r="E377" s="43">
        <v>76.7</v>
      </c>
      <c r="F377" s="70"/>
      <c r="G377" s="43">
        <f t="shared" si="51"/>
        <v>0</v>
      </c>
      <c r="H377" s="70"/>
      <c r="I377" s="43">
        <f t="shared" si="52"/>
        <v>0</v>
      </c>
      <c r="J377" s="43">
        <f t="shared" si="53"/>
        <v>0</v>
      </c>
      <c r="K377" s="59"/>
    </row>
    <row r="378" spans="1:11" outlineLevel="3" x14ac:dyDescent="0.25">
      <c r="A378" s="74">
        <v>369</v>
      </c>
      <c r="B378" s="36"/>
      <c r="C378" s="56" t="s">
        <v>222</v>
      </c>
      <c r="D378" s="43" t="s">
        <v>218</v>
      </c>
      <c r="E378" s="43">
        <v>7.5104639999999998</v>
      </c>
      <c r="F378" s="70"/>
      <c r="G378" s="43">
        <f t="shared" si="51"/>
        <v>0</v>
      </c>
      <c r="H378" s="70"/>
      <c r="I378" s="43">
        <f t="shared" si="52"/>
        <v>0</v>
      </c>
      <c r="J378" s="43">
        <f t="shared" si="53"/>
        <v>0</v>
      </c>
      <c r="K378" s="59"/>
    </row>
    <row r="379" spans="1:11" outlineLevel="2" x14ac:dyDescent="0.25">
      <c r="A379" s="74">
        <v>370</v>
      </c>
      <c r="B379" s="35"/>
      <c r="C379" s="56" t="s">
        <v>223</v>
      </c>
      <c r="D379" s="43" t="s">
        <v>3</v>
      </c>
      <c r="E379" s="43">
        <v>76.7</v>
      </c>
      <c r="F379" s="70"/>
      <c r="G379" s="43">
        <f t="shared" si="51"/>
        <v>0</v>
      </c>
      <c r="H379" s="70"/>
      <c r="I379" s="43">
        <f t="shared" si="52"/>
        <v>0</v>
      </c>
      <c r="J379" s="43">
        <f t="shared" si="53"/>
        <v>0</v>
      </c>
      <c r="K379" s="59"/>
    </row>
    <row r="380" spans="1:11" outlineLevel="3" x14ac:dyDescent="0.25">
      <c r="A380" s="74">
        <v>371</v>
      </c>
      <c r="B380" s="55"/>
      <c r="C380" s="56" t="s">
        <v>278</v>
      </c>
      <c r="D380" s="43" t="s">
        <v>3</v>
      </c>
      <c r="E380" s="43">
        <f>E379*1.05</f>
        <v>80.535000000000011</v>
      </c>
      <c r="F380" s="70"/>
      <c r="G380" s="43">
        <f t="shared" si="51"/>
        <v>0</v>
      </c>
      <c r="H380" s="70"/>
      <c r="I380" s="43">
        <f t="shared" si="52"/>
        <v>0</v>
      </c>
      <c r="J380" s="43">
        <f t="shared" si="53"/>
        <v>0</v>
      </c>
      <c r="K380" s="59"/>
    </row>
    <row r="381" spans="1:11" ht="31.5" outlineLevel="3" x14ac:dyDescent="0.25">
      <c r="A381" s="74">
        <v>372</v>
      </c>
      <c r="B381" s="55"/>
      <c r="C381" s="56" t="s">
        <v>284</v>
      </c>
      <c r="D381" s="43" t="s">
        <v>224</v>
      </c>
      <c r="E381" s="43">
        <v>390.35698000000002</v>
      </c>
      <c r="F381" s="70"/>
      <c r="G381" s="43">
        <f t="shared" si="51"/>
        <v>0</v>
      </c>
      <c r="H381" s="70"/>
      <c r="I381" s="43">
        <f t="shared" si="52"/>
        <v>0</v>
      </c>
      <c r="J381" s="43">
        <f t="shared" si="53"/>
        <v>0</v>
      </c>
      <c r="K381" s="59"/>
    </row>
    <row r="382" spans="1:11" ht="31.5" outlineLevel="2" x14ac:dyDescent="0.25">
      <c r="A382" s="74">
        <v>373</v>
      </c>
      <c r="B382" s="35"/>
      <c r="C382" s="56" t="s">
        <v>225</v>
      </c>
      <c r="D382" s="43" t="s">
        <v>3</v>
      </c>
      <c r="E382" s="43">
        <v>76.7</v>
      </c>
      <c r="F382" s="70"/>
      <c r="G382" s="43">
        <f t="shared" si="51"/>
        <v>0</v>
      </c>
      <c r="H382" s="70"/>
      <c r="I382" s="43">
        <f t="shared" si="52"/>
        <v>0</v>
      </c>
      <c r="J382" s="43">
        <f t="shared" si="53"/>
        <v>0</v>
      </c>
      <c r="K382" s="59"/>
    </row>
    <row r="383" spans="1:11" outlineLevel="2" x14ac:dyDescent="0.25">
      <c r="A383" s="74">
        <v>374</v>
      </c>
      <c r="B383" s="35"/>
      <c r="C383" s="56" t="s">
        <v>292</v>
      </c>
      <c r="D383" s="43" t="s">
        <v>3</v>
      </c>
      <c r="E383" s="43">
        <f>E377</f>
        <v>76.7</v>
      </c>
      <c r="F383" s="70"/>
      <c r="G383" s="43">
        <f t="shared" si="51"/>
        <v>0</v>
      </c>
      <c r="H383" s="70"/>
      <c r="I383" s="43">
        <f t="shared" si="52"/>
        <v>0</v>
      </c>
      <c r="J383" s="43">
        <f t="shared" si="53"/>
        <v>0</v>
      </c>
      <c r="K383" s="59"/>
    </row>
    <row r="384" spans="1:11" outlineLevel="3" x14ac:dyDescent="0.25">
      <c r="A384" s="74">
        <v>375</v>
      </c>
      <c r="B384" s="36"/>
      <c r="C384" s="56" t="s">
        <v>293</v>
      </c>
      <c r="D384" s="43" t="s">
        <v>173</v>
      </c>
      <c r="E384" s="43">
        <f>E383*1.05*1.47*3</f>
        <v>355.15935000000002</v>
      </c>
      <c r="F384" s="70"/>
      <c r="G384" s="43">
        <f t="shared" si="51"/>
        <v>0</v>
      </c>
      <c r="H384" s="70"/>
      <c r="I384" s="43">
        <f t="shared" si="52"/>
        <v>0</v>
      </c>
      <c r="J384" s="43">
        <f t="shared" si="53"/>
        <v>0</v>
      </c>
      <c r="K384" s="59"/>
    </row>
    <row r="385" spans="1:11" outlineLevel="1" x14ac:dyDescent="0.25">
      <c r="A385" s="74">
        <v>376</v>
      </c>
      <c r="B385" s="27" t="s">
        <v>136</v>
      </c>
      <c r="C385" s="16" t="s">
        <v>137</v>
      </c>
      <c r="D385" s="44" t="s">
        <v>3</v>
      </c>
      <c r="E385" s="43">
        <v>76.7</v>
      </c>
      <c r="F385" s="70"/>
      <c r="G385" s="43">
        <f t="shared" si="51"/>
        <v>0</v>
      </c>
      <c r="H385" s="70"/>
      <c r="I385" s="43">
        <f t="shared" si="52"/>
        <v>0</v>
      </c>
      <c r="J385" s="43">
        <f t="shared" si="53"/>
        <v>0</v>
      </c>
      <c r="K385" s="59"/>
    </row>
    <row r="386" spans="1:11" outlineLevel="2" x14ac:dyDescent="0.25">
      <c r="A386" s="74">
        <v>377</v>
      </c>
      <c r="B386" s="35"/>
      <c r="C386" s="56" t="s">
        <v>240</v>
      </c>
      <c r="D386" s="43" t="s">
        <v>2</v>
      </c>
      <c r="E386" s="43">
        <v>40</v>
      </c>
      <c r="F386" s="70"/>
      <c r="G386" s="43">
        <f t="shared" si="51"/>
        <v>0</v>
      </c>
      <c r="H386" s="70"/>
      <c r="I386" s="43">
        <f t="shared" si="52"/>
        <v>0</v>
      </c>
      <c r="J386" s="43">
        <f t="shared" si="53"/>
        <v>0</v>
      </c>
      <c r="K386" s="59"/>
    </row>
    <row r="387" spans="1:11" ht="31.5" outlineLevel="3" x14ac:dyDescent="0.25">
      <c r="A387" s="74">
        <v>378</v>
      </c>
      <c r="B387" s="36"/>
      <c r="C387" s="56" t="s">
        <v>241</v>
      </c>
      <c r="D387" s="43" t="s">
        <v>2</v>
      </c>
      <c r="E387" s="43">
        <v>4200</v>
      </c>
      <c r="F387" s="70"/>
      <c r="G387" s="43">
        <f t="shared" si="51"/>
        <v>0</v>
      </c>
      <c r="H387" s="70"/>
      <c r="I387" s="43">
        <f t="shared" si="52"/>
        <v>0</v>
      </c>
      <c r="J387" s="43">
        <f t="shared" si="53"/>
        <v>0</v>
      </c>
      <c r="K387" s="59"/>
    </row>
    <row r="388" spans="1:11" ht="47.25" outlineLevel="2" x14ac:dyDescent="0.25">
      <c r="A388" s="74">
        <v>379</v>
      </c>
      <c r="B388" s="35"/>
      <c r="C388" s="56" t="s">
        <v>242</v>
      </c>
      <c r="D388" s="43" t="s">
        <v>3</v>
      </c>
      <c r="E388" s="43">
        <v>76.7</v>
      </c>
      <c r="F388" s="70"/>
      <c r="G388" s="43">
        <f t="shared" si="51"/>
        <v>0</v>
      </c>
      <c r="H388" s="70"/>
      <c r="I388" s="43">
        <f t="shared" si="52"/>
        <v>0</v>
      </c>
      <c r="J388" s="43">
        <f t="shared" si="53"/>
        <v>0</v>
      </c>
      <c r="K388" s="59"/>
    </row>
    <row r="389" spans="1:11" ht="47.25" outlineLevel="3" x14ac:dyDescent="0.25">
      <c r="A389" s="74">
        <v>380</v>
      </c>
      <c r="B389" s="36"/>
      <c r="C389" s="56" t="s">
        <v>229</v>
      </c>
      <c r="D389" s="43" t="s">
        <v>176</v>
      </c>
      <c r="E389" s="43"/>
      <c r="F389" s="70"/>
      <c r="G389" s="43">
        <f t="shared" si="51"/>
        <v>0</v>
      </c>
      <c r="H389" s="70"/>
      <c r="I389" s="43">
        <f t="shared" si="52"/>
        <v>0</v>
      </c>
      <c r="J389" s="43">
        <f t="shared" si="53"/>
        <v>0</v>
      </c>
      <c r="K389" s="59" t="s">
        <v>340</v>
      </c>
    </row>
    <row r="390" spans="1:11" ht="31.5" outlineLevel="3" x14ac:dyDescent="0.25">
      <c r="A390" s="74">
        <v>381</v>
      </c>
      <c r="B390" s="36"/>
      <c r="C390" s="56" t="s">
        <v>228</v>
      </c>
      <c r="D390" s="43" t="s">
        <v>176</v>
      </c>
      <c r="E390" s="43"/>
      <c r="F390" s="70"/>
      <c r="G390" s="43">
        <f t="shared" si="51"/>
        <v>0</v>
      </c>
      <c r="H390" s="70"/>
      <c r="I390" s="43">
        <f t="shared" si="52"/>
        <v>0</v>
      </c>
      <c r="J390" s="43">
        <f t="shared" si="53"/>
        <v>0</v>
      </c>
      <c r="K390" s="59" t="s">
        <v>340</v>
      </c>
    </row>
    <row r="391" spans="1:11" ht="31.5" outlineLevel="2" x14ac:dyDescent="0.25">
      <c r="A391" s="74">
        <v>382</v>
      </c>
      <c r="B391" s="35"/>
      <c r="C391" s="56" t="s">
        <v>227</v>
      </c>
      <c r="D391" s="43" t="s">
        <v>2</v>
      </c>
      <c r="E391" s="43">
        <v>79.768000000000001</v>
      </c>
      <c r="F391" s="70"/>
      <c r="G391" s="43">
        <f t="shared" si="51"/>
        <v>0</v>
      </c>
      <c r="H391" s="70"/>
      <c r="I391" s="43">
        <f t="shared" si="52"/>
        <v>0</v>
      </c>
      <c r="J391" s="43">
        <f t="shared" si="53"/>
        <v>0</v>
      </c>
      <c r="K391" s="59"/>
    </row>
    <row r="392" spans="1:11" ht="31.5" outlineLevel="3" x14ac:dyDescent="0.25">
      <c r="A392" s="74">
        <v>383</v>
      </c>
      <c r="B392" s="55"/>
      <c r="C392" s="56" t="s">
        <v>272</v>
      </c>
      <c r="D392" s="43" t="s">
        <v>2</v>
      </c>
      <c r="E392" s="43">
        <v>80.56568</v>
      </c>
      <c r="F392" s="70"/>
      <c r="G392" s="43">
        <f t="shared" si="51"/>
        <v>0</v>
      </c>
      <c r="H392" s="70"/>
      <c r="I392" s="43">
        <f t="shared" si="52"/>
        <v>0</v>
      </c>
      <c r="J392" s="43">
        <f t="shared" si="53"/>
        <v>0</v>
      </c>
      <c r="K392" s="59"/>
    </row>
    <row r="393" spans="1:11" x14ac:dyDescent="0.25">
      <c r="A393" s="74">
        <v>384</v>
      </c>
      <c r="B393" s="71" t="s">
        <v>138</v>
      </c>
      <c r="C393" s="72" t="s">
        <v>139</v>
      </c>
      <c r="D393" s="37"/>
      <c r="E393" s="38"/>
      <c r="F393" s="38"/>
      <c r="G393" s="38"/>
      <c r="H393" s="38"/>
      <c r="I393" s="38"/>
      <c r="J393" s="38"/>
      <c r="K393" s="64"/>
    </row>
    <row r="394" spans="1:11" outlineLevel="1" x14ac:dyDescent="0.25">
      <c r="A394" s="74">
        <v>385</v>
      </c>
      <c r="B394" s="27" t="s">
        <v>140</v>
      </c>
      <c r="C394" s="16" t="s">
        <v>141</v>
      </c>
      <c r="D394" s="44" t="s">
        <v>3</v>
      </c>
      <c r="E394" s="43">
        <v>1719.9</v>
      </c>
      <c r="F394" s="70"/>
      <c r="G394" s="43">
        <f t="shared" ref="G394:G419" si="54">E394*F394</f>
        <v>0</v>
      </c>
      <c r="H394" s="70"/>
      <c r="I394" s="43">
        <f t="shared" ref="I394:I419" si="55">E394*H394</f>
        <v>0</v>
      </c>
      <c r="J394" s="43">
        <f t="shared" ref="J394:J419" si="56">G394+I394</f>
        <v>0</v>
      </c>
      <c r="K394" s="59"/>
    </row>
    <row r="395" spans="1:11" ht="47.25" outlineLevel="2" x14ac:dyDescent="0.25">
      <c r="A395" s="74">
        <v>386</v>
      </c>
      <c r="B395" s="35"/>
      <c r="C395" s="56" t="s">
        <v>247</v>
      </c>
      <c r="D395" s="43" t="s">
        <v>3</v>
      </c>
      <c r="E395" s="43">
        <v>1891.89</v>
      </c>
      <c r="F395" s="70"/>
      <c r="G395" s="43">
        <f t="shared" si="54"/>
        <v>0</v>
      </c>
      <c r="H395" s="70"/>
      <c r="I395" s="43">
        <f t="shared" si="55"/>
        <v>0</v>
      </c>
      <c r="J395" s="43">
        <f t="shared" si="56"/>
        <v>0</v>
      </c>
      <c r="K395" s="59"/>
    </row>
    <row r="396" spans="1:11" outlineLevel="3" x14ac:dyDescent="0.25">
      <c r="A396" s="74">
        <v>387</v>
      </c>
      <c r="B396" s="55"/>
      <c r="C396" s="56" t="s">
        <v>270</v>
      </c>
      <c r="D396" s="43" t="s">
        <v>3</v>
      </c>
      <c r="E396" s="43">
        <v>2118.9168</v>
      </c>
      <c r="F396" s="70"/>
      <c r="G396" s="43">
        <f t="shared" si="54"/>
        <v>0</v>
      </c>
      <c r="H396" s="70"/>
      <c r="I396" s="43">
        <f t="shared" si="55"/>
        <v>0</v>
      </c>
      <c r="J396" s="43">
        <f t="shared" si="56"/>
        <v>0</v>
      </c>
      <c r="K396" s="59"/>
    </row>
    <row r="397" spans="1:11" ht="47.25" outlineLevel="2" x14ac:dyDescent="0.25">
      <c r="A397" s="74">
        <v>388</v>
      </c>
      <c r="B397" s="35"/>
      <c r="C397" s="56" t="s">
        <v>248</v>
      </c>
      <c r="D397" s="43" t="s">
        <v>3</v>
      </c>
      <c r="E397" s="43">
        <v>1891.89</v>
      </c>
      <c r="F397" s="70"/>
      <c r="G397" s="43">
        <f t="shared" si="54"/>
        <v>0</v>
      </c>
      <c r="H397" s="70"/>
      <c r="I397" s="43">
        <f t="shared" si="55"/>
        <v>0</v>
      </c>
      <c r="J397" s="43">
        <f t="shared" si="56"/>
        <v>0</v>
      </c>
      <c r="K397" s="59"/>
    </row>
    <row r="398" spans="1:11" outlineLevel="3" x14ac:dyDescent="0.25">
      <c r="A398" s="74">
        <v>389</v>
      </c>
      <c r="B398" s="55"/>
      <c r="C398" s="56" t="s">
        <v>270</v>
      </c>
      <c r="D398" s="43" t="s">
        <v>3</v>
      </c>
      <c r="E398" s="43">
        <v>2118.9168</v>
      </c>
      <c r="F398" s="70"/>
      <c r="G398" s="43">
        <f t="shared" si="54"/>
        <v>0</v>
      </c>
      <c r="H398" s="70"/>
      <c r="I398" s="43">
        <f t="shared" si="55"/>
        <v>0</v>
      </c>
      <c r="J398" s="43">
        <f t="shared" si="56"/>
        <v>0</v>
      </c>
      <c r="K398" s="59"/>
    </row>
    <row r="399" spans="1:11" ht="47.25" outlineLevel="2" x14ac:dyDescent="0.25">
      <c r="A399" s="74">
        <v>390</v>
      </c>
      <c r="B399" s="35"/>
      <c r="C399" s="56" t="s">
        <v>217</v>
      </c>
      <c r="D399" s="43" t="s">
        <v>3</v>
      </c>
      <c r="E399" s="43">
        <v>1719.9</v>
      </c>
      <c r="F399" s="70"/>
      <c r="G399" s="43">
        <f t="shared" si="54"/>
        <v>0</v>
      </c>
      <c r="H399" s="70"/>
      <c r="I399" s="43">
        <f t="shared" si="55"/>
        <v>0</v>
      </c>
      <c r="J399" s="43">
        <f t="shared" si="56"/>
        <v>0</v>
      </c>
      <c r="K399" s="59"/>
    </row>
    <row r="400" spans="1:11" ht="31.5" outlineLevel="3" x14ac:dyDescent="0.25">
      <c r="A400" s="74">
        <v>391</v>
      </c>
      <c r="B400" s="55"/>
      <c r="C400" s="56" t="s">
        <v>288</v>
      </c>
      <c r="D400" s="43" t="s">
        <v>218</v>
      </c>
      <c r="E400" s="43">
        <v>53.144910000000003</v>
      </c>
      <c r="F400" s="70"/>
      <c r="G400" s="43">
        <f t="shared" si="54"/>
        <v>0</v>
      </c>
      <c r="H400" s="70"/>
      <c r="I400" s="43">
        <f t="shared" si="55"/>
        <v>0</v>
      </c>
      <c r="J400" s="43">
        <f t="shared" si="56"/>
        <v>0</v>
      </c>
      <c r="K400" s="59"/>
    </row>
    <row r="401" spans="1:11" ht="31.5" outlineLevel="2" x14ac:dyDescent="0.25">
      <c r="A401" s="74">
        <v>392</v>
      </c>
      <c r="B401" s="35"/>
      <c r="C401" s="56" t="s">
        <v>219</v>
      </c>
      <c r="D401" s="43" t="s">
        <v>3</v>
      </c>
      <c r="E401" s="43">
        <v>1719.9</v>
      </c>
      <c r="F401" s="70"/>
      <c r="G401" s="43">
        <f t="shared" si="54"/>
        <v>0</v>
      </c>
      <c r="H401" s="70"/>
      <c r="I401" s="43">
        <f t="shared" si="55"/>
        <v>0</v>
      </c>
      <c r="J401" s="43">
        <f t="shared" si="56"/>
        <v>0</v>
      </c>
      <c r="K401" s="59"/>
    </row>
    <row r="402" spans="1:11" ht="31.5" outlineLevel="3" x14ac:dyDescent="0.25">
      <c r="A402" s="74">
        <v>393</v>
      </c>
      <c r="B402" s="33"/>
      <c r="C402" s="56" t="s">
        <v>231</v>
      </c>
      <c r="D402" s="43"/>
      <c r="E402" s="43"/>
      <c r="F402" s="70"/>
      <c r="G402" s="43">
        <f t="shared" si="54"/>
        <v>0</v>
      </c>
      <c r="H402" s="70"/>
      <c r="I402" s="43">
        <f t="shared" si="55"/>
        <v>0</v>
      </c>
      <c r="J402" s="43">
        <f t="shared" si="56"/>
        <v>0</v>
      </c>
      <c r="K402" s="59" t="s">
        <v>340</v>
      </c>
    </row>
    <row r="403" spans="1:11" ht="31.5" outlineLevel="2" x14ac:dyDescent="0.25">
      <c r="A403" s="74">
        <v>394</v>
      </c>
      <c r="B403" s="35"/>
      <c r="C403" s="56" t="s">
        <v>220</v>
      </c>
      <c r="D403" s="43" t="s">
        <v>3</v>
      </c>
      <c r="E403" s="43">
        <v>1719.9</v>
      </c>
      <c r="F403" s="70"/>
      <c r="G403" s="43">
        <f t="shared" si="54"/>
        <v>0</v>
      </c>
      <c r="H403" s="70"/>
      <c r="I403" s="43">
        <f t="shared" si="55"/>
        <v>0</v>
      </c>
      <c r="J403" s="43">
        <f t="shared" si="56"/>
        <v>0</v>
      </c>
      <c r="K403" s="59"/>
    </row>
    <row r="404" spans="1:11" ht="47.25" outlineLevel="2" x14ac:dyDescent="0.25">
      <c r="A404" s="74">
        <v>395</v>
      </c>
      <c r="B404" s="35"/>
      <c r="C404" s="56" t="s">
        <v>221</v>
      </c>
      <c r="D404" s="43" t="s">
        <v>3</v>
      </c>
      <c r="E404" s="43">
        <v>1719.9</v>
      </c>
      <c r="F404" s="70"/>
      <c r="G404" s="43">
        <f t="shared" si="54"/>
        <v>0</v>
      </c>
      <c r="H404" s="70"/>
      <c r="I404" s="43">
        <f t="shared" si="55"/>
        <v>0</v>
      </c>
      <c r="J404" s="43">
        <f t="shared" si="56"/>
        <v>0</v>
      </c>
      <c r="K404" s="59"/>
    </row>
    <row r="405" spans="1:11" ht="31.5" outlineLevel="3" x14ac:dyDescent="0.25">
      <c r="A405" s="74">
        <v>396</v>
      </c>
      <c r="B405" s="36"/>
      <c r="C405" s="56" t="s">
        <v>232</v>
      </c>
      <c r="D405" s="43" t="s">
        <v>218</v>
      </c>
      <c r="E405" s="43">
        <v>140.34384</v>
      </c>
      <c r="F405" s="70"/>
      <c r="G405" s="43">
        <f t="shared" si="54"/>
        <v>0</v>
      </c>
      <c r="H405" s="70"/>
      <c r="I405" s="43">
        <f t="shared" si="55"/>
        <v>0</v>
      </c>
      <c r="J405" s="43">
        <f t="shared" si="56"/>
        <v>0</v>
      </c>
      <c r="K405" s="59"/>
    </row>
    <row r="406" spans="1:11" outlineLevel="2" x14ac:dyDescent="0.25">
      <c r="A406" s="74">
        <v>397</v>
      </c>
      <c r="B406" s="35"/>
      <c r="C406" s="56" t="s">
        <v>223</v>
      </c>
      <c r="D406" s="43" t="s">
        <v>3</v>
      </c>
      <c r="E406" s="43">
        <v>1719.9</v>
      </c>
      <c r="F406" s="70"/>
      <c r="G406" s="43">
        <f t="shared" si="54"/>
        <v>0</v>
      </c>
      <c r="H406" s="70"/>
      <c r="I406" s="43">
        <f t="shared" si="55"/>
        <v>0</v>
      </c>
      <c r="J406" s="43">
        <f t="shared" si="56"/>
        <v>0</v>
      </c>
      <c r="K406" s="59"/>
    </row>
    <row r="407" spans="1:11" outlineLevel="3" x14ac:dyDescent="0.25">
      <c r="A407" s="74">
        <v>398</v>
      </c>
      <c r="B407" s="55"/>
      <c r="C407" s="56" t="s">
        <v>278</v>
      </c>
      <c r="D407" s="43" t="s">
        <v>3</v>
      </c>
      <c r="E407" s="43">
        <f>E406*1.05</f>
        <v>1805.8950000000002</v>
      </c>
      <c r="F407" s="70"/>
      <c r="G407" s="43">
        <f t="shared" si="54"/>
        <v>0</v>
      </c>
      <c r="H407" s="70"/>
      <c r="I407" s="43">
        <f t="shared" si="55"/>
        <v>0</v>
      </c>
      <c r="J407" s="43">
        <f t="shared" si="56"/>
        <v>0</v>
      </c>
      <c r="K407" s="59"/>
    </row>
    <row r="408" spans="1:11" ht="31.5" outlineLevel="3" x14ac:dyDescent="0.25">
      <c r="A408" s="74">
        <v>399</v>
      </c>
      <c r="B408" s="55"/>
      <c r="C408" s="56" t="s">
        <v>284</v>
      </c>
      <c r="D408" s="43" t="s">
        <v>224</v>
      </c>
      <c r="E408" s="43">
        <v>8753.2590600000003</v>
      </c>
      <c r="F408" s="70"/>
      <c r="G408" s="43">
        <f t="shared" si="54"/>
        <v>0</v>
      </c>
      <c r="H408" s="70"/>
      <c r="I408" s="43">
        <f t="shared" si="55"/>
        <v>0</v>
      </c>
      <c r="J408" s="43">
        <f t="shared" si="56"/>
        <v>0</v>
      </c>
      <c r="K408" s="59"/>
    </row>
    <row r="409" spans="1:11" outlineLevel="2" x14ac:dyDescent="0.25">
      <c r="A409" s="74">
        <v>400</v>
      </c>
      <c r="B409" s="35"/>
      <c r="C409" s="56" t="s">
        <v>292</v>
      </c>
      <c r="D409" s="43" t="s">
        <v>3</v>
      </c>
      <c r="E409" s="43">
        <f>E403</f>
        <v>1719.9</v>
      </c>
      <c r="F409" s="70"/>
      <c r="G409" s="43">
        <f t="shared" si="54"/>
        <v>0</v>
      </c>
      <c r="H409" s="70"/>
      <c r="I409" s="43">
        <f t="shared" si="55"/>
        <v>0</v>
      </c>
      <c r="J409" s="43">
        <f t="shared" si="56"/>
        <v>0</v>
      </c>
      <c r="K409" s="59"/>
    </row>
    <row r="410" spans="1:11" outlineLevel="3" x14ac:dyDescent="0.25">
      <c r="A410" s="74">
        <v>401</v>
      </c>
      <c r="B410" s="36"/>
      <c r="C410" s="56" t="s">
        <v>293</v>
      </c>
      <c r="D410" s="43" t="s">
        <v>173</v>
      </c>
      <c r="E410" s="43">
        <f>E409*1.05*1.47*3</f>
        <v>7963.9969500000007</v>
      </c>
      <c r="F410" s="70"/>
      <c r="G410" s="43">
        <f t="shared" si="54"/>
        <v>0</v>
      </c>
      <c r="H410" s="70"/>
      <c r="I410" s="43">
        <f t="shared" si="55"/>
        <v>0</v>
      </c>
      <c r="J410" s="43">
        <f t="shared" si="56"/>
        <v>0</v>
      </c>
      <c r="K410" s="59"/>
    </row>
    <row r="411" spans="1:11" outlineLevel="1" x14ac:dyDescent="0.25">
      <c r="A411" s="74">
        <v>402</v>
      </c>
      <c r="B411" s="27" t="s">
        <v>142</v>
      </c>
      <c r="C411" s="16" t="s">
        <v>143</v>
      </c>
      <c r="D411" s="44" t="s">
        <v>3</v>
      </c>
      <c r="E411" s="43">
        <v>1719.9</v>
      </c>
      <c r="F411" s="70"/>
      <c r="G411" s="43">
        <f t="shared" si="54"/>
        <v>0</v>
      </c>
      <c r="H411" s="70"/>
      <c r="I411" s="43">
        <f t="shared" si="55"/>
        <v>0</v>
      </c>
      <c r="J411" s="43">
        <f t="shared" si="56"/>
        <v>0</v>
      </c>
      <c r="K411" s="59"/>
    </row>
    <row r="412" spans="1:11" ht="31.5" outlineLevel="2" x14ac:dyDescent="0.25">
      <c r="A412" s="74">
        <v>403</v>
      </c>
      <c r="B412" s="35"/>
      <c r="C412" s="56" t="s">
        <v>234</v>
      </c>
      <c r="D412" s="43" t="s">
        <v>3</v>
      </c>
      <c r="E412" s="43">
        <v>1719.9</v>
      </c>
      <c r="F412" s="70"/>
      <c r="G412" s="43">
        <f t="shared" si="54"/>
        <v>0</v>
      </c>
      <c r="H412" s="70"/>
      <c r="I412" s="43">
        <f t="shared" si="55"/>
        <v>0</v>
      </c>
      <c r="J412" s="43">
        <f t="shared" si="56"/>
        <v>0</v>
      </c>
      <c r="K412" s="59"/>
    </row>
    <row r="413" spans="1:11" ht="31.5" outlineLevel="3" x14ac:dyDescent="0.25">
      <c r="A413" s="74">
        <v>404</v>
      </c>
      <c r="B413" s="55"/>
      <c r="C413" s="56" t="s">
        <v>273</v>
      </c>
      <c r="D413" s="43" t="s">
        <v>3</v>
      </c>
      <c r="E413" s="43">
        <v>1805.895</v>
      </c>
      <c r="F413" s="70"/>
      <c r="G413" s="43">
        <f t="shared" si="54"/>
        <v>0</v>
      </c>
      <c r="H413" s="70"/>
      <c r="I413" s="43">
        <f t="shared" si="55"/>
        <v>0</v>
      </c>
      <c r="J413" s="43">
        <f t="shared" si="56"/>
        <v>0</v>
      </c>
      <c r="K413" s="59"/>
    </row>
    <row r="414" spans="1:11" ht="31.5" outlineLevel="3" x14ac:dyDescent="0.25">
      <c r="A414" s="74">
        <v>405</v>
      </c>
      <c r="B414" s="55"/>
      <c r="C414" s="16" t="s">
        <v>263</v>
      </c>
      <c r="D414" s="43" t="s">
        <v>173</v>
      </c>
      <c r="E414" s="43">
        <f>E413*0.5</f>
        <v>902.94749999999999</v>
      </c>
      <c r="F414" s="70"/>
      <c r="G414" s="43">
        <f t="shared" si="54"/>
        <v>0</v>
      </c>
      <c r="H414" s="70"/>
      <c r="I414" s="43">
        <f t="shared" si="55"/>
        <v>0</v>
      </c>
      <c r="J414" s="43">
        <f t="shared" si="56"/>
        <v>0</v>
      </c>
      <c r="K414" s="59"/>
    </row>
    <row r="415" spans="1:11" ht="31.5" outlineLevel="3" x14ac:dyDescent="0.25">
      <c r="A415" s="74">
        <v>406</v>
      </c>
      <c r="B415" s="55"/>
      <c r="C415" s="56" t="s">
        <v>267</v>
      </c>
      <c r="D415" s="43" t="s">
        <v>176</v>
      </c>
      <c r="E415" s="43">
        <v>20.6388</v>
      </c>
      <c r="F415" s="70"/>
      <c r="G415" s="43">
        <f t="shared" si="54"/>
        <v>0</v>
      </c>
      <c r="H415" s="70"/>
      <c r="I415" s="43">
        <f t="shared" si="55"/>
        <v>0</v>
      </c>
      <c r="J415" s="43">
        <f t="shared" si="56"/>
        <v>0</v>
      </c>
      <c r="K415" s="59"/>
    </row>
    <row r="416" spans="1:11" outlineLevel="2" x14ac:dyDescent="0.25">
      <c r="A416" s="74">
        <v>407</v>
      </c>
      <c r="B416" s="35"/>
      <c r="C416" s="56" t="s">
        <v>235</v>
      </c>
      <c r="D416" s="43" t="s">
        <v>2</v>
      </c>
      <c r="E416" s="43">
        <v>1788.6959999999999</v>
      </c>
      <c r="F416" s="70"/>
      <c r="G416" s="43">
        <f t="shared" si="54"/>
        <v>0</v>
      </c>
      <c r="H416" s="70"/>
      <c r="I416" s="43">
        <f t="shared" si="55"/>
        <v>0</v>
      </c>
      <c r="J416" s="43">
        <f t="shared" si="56"/>
        <v>0</v>
      </c>
      <c r="K416" s="59"/>
    </row>
    <row r="417" spans="1:11" ht="31.5" outlineLevel="3" x14ac:dyDescent="0.25">
      <c r="A417" s="74">
        <v>408</v>
      </c>
      <c r="B417" s="55"/>
      <c r="C417" s="56" t="s">
        <v>273</v>
      </c>
      <c r="D417" s="43" t="s">
        <v>3</v>
      </c>
      <c r="E417" s="43">
        <v>187.8135</v>
      </c>
      <c r="F417" s="70"/>
      <c r="G417" s="43">
        <f t="shared" si="54"/>
        <v>0</v>
      </c>
      <c r="H417" s="70"/>
      <c r="I417" s="43">
        <f t="shared" si="55"/>
        <v>0</v>
      </c>
      <c r="J417" s="43">
        <f t="shared" si="56"/>
        <v>0</v>
      </c>
      <c r="K417" s="59"/>
    </row>
    <row r="418" spans="1:11" ht="31.5" outlineLevel="3" x14ac:dyDescent="0.25">
      <c r="A418" s="74">
        <v>409</v>
      </c>
      <c r="B418" s="55"/>
      <c r="C418" s="16" t="s">
        <v>263</v>
      </c>
      <c r="D418" s="43" t="s">
        <v>173</v>
      </c>
      <c r="E418" s="43">
        <f>E417*0.5</f>
        <v>93.906750000000002</v>
      </c>
      <c r="F418" s="70"/>
      <c r="G418" s="43">
        <f t="shared" si="54"/>
        <v>0</v>
      </c>
      <c r="H418" s="70"/>
      <c r="I418" s="43">
        <f t="shared" si="55"/>
        <v>0</v>
      </c>
      <c r="J418" s="43">
        <f t="shared" si="56"/>
        <v>0</v>
      </c>
      <c r="K418" s="59"/>
    </row>
    <row r="419" spans="1:11" ht="31.5" outlineLevel="3" x14ac:dyDescent="0.25">
      <c r="A419" s="74">
        <v>410</v>
      </c>
      <c r="B419" s="55"/>
      <c r="C419" s="56" t="s">
        <v>267</v>
      </c>
      <c r="D419" s="43" t="s">
        <v>176</v>
      </c>
      <c r="E419" s="43">
        <v>1.43096</v>
      </c>
      <c r="F419" s="70"/>
      <c r="G419" s="43">
        <f t="shared" si="54"/>
        <v>0</v>
      </c>
      <c r="H419" s="70"/>
      <c r="I419" s="43">
        <f t="shared" si="55"/>
        <v>0</v>
      </c>
      <c r="J419" s="43">
        <f t="shared" si="56"/>
        <v>0</v>
      </c>
      <c r="K419" s="59"/>
    </row>
    <row r="420" spans="1:11" x14ac:dyDescent="0.25">
      <c r="A420" s="74">
        <v>411</v>
      </c>
      <c r="B420" s="71" t="s">
        <v>144</v>
      </c>
      <c r="C420" s="72" t="s">
        <v>145</v>
      </c>
      <c r="D420" s="37"/>
      <c r="E420" s="38"/>
      <c r="F420" s="38"/>
      <c r="G420" s="38"/>
      <c r="H420" s="38"/>
      <c r="I420" s="38"/>
      <c r="J420" s="38"/>
      <c r="K420" s="64"/>
    </row>
    <row r="421" spans="1:11" outlineLevel="1" x14ac:dyDescent="0.25">
      <c r="A421" s="74">
        <v>412</v>
      </c>
      <c r="B421" s="27" t="s">
        <v>146</v>
      </c>
      <c r="C421" s="16" t="s">
        <v>147</v>
      </c>
      <c r="D421" s="44" t="s">
        <v>3</v>
      </c>
      <c r="E421" s="43">
        <v>582.1</v>
      </c>
      <c r="F421" s="70"/>
      <c r="G421" s="43">
        <f t="shared" ref="G421:G449" si="57">E421*F421</f>
        <v>0</v>
      </c>
      <c r="H421" s="70"/>
      <c r="I421" s="43">
        <f t="shared" ref="I421:I449" si="58">E421*H421</f>
        <v>0</v>
      </c>
      <c r="J421" s="43">
        <f t="shared" ref="J421:J449" si="59">G421+I421</f>
        <v>0</v>
      </c>
      <c r="K421" s="59"/>
    </row>
    <row r="422" spans="1:11" ht="47.25" outlineLevel="2" x14ac:dyDescent="0.25">
      <c r="A422" s="74">
        <v>413</v>
      </c>
      <c r="B422" s="35"/>
      <c r="C422" s="56" t="s">
        <v>247</v>
      </c>
      <c r="D422" s="43" t="s">
        <v>3</v>
      </c>
      <c r="E422" s="43">
        <v>640.30999999999995</v>
      </c>
      <c r="F422" s="70"/>
      <c r="G422" s="43">
        <f t="shared" si="57"/>
        <v>0</v>
      </c>
      <c r="H422" s="70"/>
      <c r="I422" s="43">
        <f t="shared" si="58"/>
        <v>0</v>
      </c>
      <c r="J422" s="43">
        <f t="shared" si="59"/>
        <v>0</v>
      </c>
      <c r="K422" s="59"/>
    </row>
    <row r="423" spans="1:11" outlineLevel="3" x14ac:dyDescent="0.25">
      <c r="A423" s="74">
        <v>414</v>
      </c>
      <c r="B423" s="55"/>
      <c r="C423" s="56" t="s">
        <v>270</v>
      </c>
      <c r="D423" s="43" t="s">
        <v>3</v>
      </c>
      <c r="E423" s="43">
        <v>717.1472</v>
      </c>
      <c r="F423" s="70"/>
      <c r="G423" s="43">
        <f t="shared" si="57"/>
        <v>0</v>
      </c>
      <c r="H423" s="70"/>
      <c r="I423" s="43">
        <f t="shared" si="58"/>
        <v>0</v>
      </c>
      <c r="J423" s="43">
        <f t="shared" si="59"/>
        <v>0</v>
      </c>
      <c r="K423" s="59"/>
    </row>
    <row r="424" spans="1:11" ht="47.25" outlineLevel="2" x14ac:dyDescent="0.25">
      <c r="A424" s="74">
        <v>415</v>
      </c>
      <c r="B424" s="35"/>
      <c r="C424" s="56" t="s">
        <v>248</v>
      </c>
      <c r="D424" s="43" t="s">
        <v>3</v>
      </c>
      <c r="E424" s="43">
        <v>640.30999999999995</v>
      </c>
      <c r="F424" s="70"/>
      <c r="G424" s="43">
        <f t="shared" si="57"/>
        <v>0</v>
      </c>
      <c r="H424" s="70"/>
      <c r="I424" s="43">
        <f t="shared" si="58"/>
        <v>0</v>
      </c>
      <c r="J424" s="43">
        <f t="shared" si="59"/>
        <v>0</v>
      </c>
      <c r="K424" s="59"/>
    </row>
    <row r="425" spans="1:11" outlineLevel="3" x14ac:dyDescent="0.25">
      <c r="A425" s="74">
        <v>416</v>
      </c>
      <c r="B425" s="55"/>
      <c r="C425" s="56" t="s">
        <v>270</v>
      </c>
      <c r="D425" s="43" t="s">
        <v>3</v>
      </c>
      <c r="E425" s="43">
        <v>717.1472</v>
      </c>
      <c r="F425" s="70"/>
      <c r="G425" s="43">
        <f t="shared" si="57"/>
        <v>0</v>
      </c>
      <c r="H425" s="70"/>
      <c r="I425" s="43">
        <f t="shared" si="58"/>
        <v>0</v>
      </c>
      <c r="J425" s="43">
        <f t="shared" si="59"/>
        <v>0</v>
      </c>
      <c r="K425" s="59"/>
    </row>
    <row r="426" spans="1:11" ht="47.25" outlineLevel="2" x14ac:dyDescent="0.25">
      <c r="A426" s="74">
        <v>417</v>
      </c>
      <c r="B426" s="35"/>
      <c r="C426" s="56" t="s">
        <v>249</v>
      </c>
      <c r="D426" s="43" t="s">
        <v>3</v>
      </c>
      <c r="E426" s="43">
        <v>582.1</v>
      </c>
      <c r="F426" s="70"/>
      <c r="G426" s="43">
        <f t="shared" si="57"/>
        <v>0</v>
      </c>
      <c r="H426" s="70"/>
      <c r="I426" s="43">
        <f t="shared" si="58"/>
        <v>0</v>
      </c>
      <c r="J426" s="43">
        <f t="shared" si="59"/>
        <v>0</v>
      </c>
      <c r="K426" s="59"/>
    </row>
    <row r="427" spans="1:11" ht="31.5" outlineLevel="3" x14ac:dyDescent="0.25">
      <c r="A427" s="74">
        <v>418</v>
      </c>
      <c r="B427" s="55"/>
      <c r="C427" s="56" t="s">
        <v>275</v>
      </c>
      <c r="D427" s="43" t="s">
        <v>218</v>
      </c>
      <c r="E427" s="43">
        <v>29.978149999999999</v>
      </c>
      <c r="F427" s="70"/>
      <c r="G427" s="43">
        <f t="shared" si="57"/>
        <v>0</v>
      </c>
      <c r="H427" s="70"/>
      <c r="I427" s="43">
        <f t="shared" si="58"/>
        <v>0</v>
      </c>
      <c r="J427" s="43">
        <f t="shared" si="59"/>
        <v>0</v>
      </c>
      <c r="K427" s="59"/>
    </row>
    <row r="428" spans="1:11" ht="31.5" outlineLevel="2" x14ac:dyDescent="0.25">
      <c r="A428" s="74">
        <v>419</v>
      </c>
      <c r="B428" s="35"/>
      <c r="C428" s="56" t="s">
        <v>219</v>
      </c>
      <c r="D428" s="43" t="s">
        <v>3</v>
      </c>
      <c r="E428" s="43">
        <v>582.1</v>
      </c>
      <c r="F428" s="70"/>
      <c r="G428" s="43">
        <f t="shared" si="57"/>
        <v>0</v>
      </c>
      <c r="H428" s="70"/>
      <c r="I428" s="43">
        <f t="shared" si="58"/>
        <v>0</v>
      </c>
      <c r="J428" s="43">
        <f t="shared" si="59"/>
        <v>0</v>
      </c>
      <c r="K428" s="59"/>
    </row>
    <row r="429" spans="1:11" ht="31.5" outlineLevel="3" x14ac:dyDescent="0.25">
      <c r="A429" s="74">
        <v>420</v>
      </c>
      <c r="B429" s="33"/>
      <c r="C429" s="56" t="s">
        <v>231</v>
      </c>
      <c r="D429" s="43"/>
      <c r="E429" s="43"/>
      <c r="F429" s="70"/>
      <c r="G429" s="43">
        <f t="shared" si="57"/>
        <v>0</v>
      </c>
      <c r="H429" s="70"/>
      <c r="I429" s="43">
        <f t="shared" si="58"/>
        <v>0</v>
      </c>
      <c r="J429" s="43">
        <f t="shared" si="59"/>
        <v>0</v>
      </c>
      <c r="K429" s="59" t="s">
        <v>340</v>
      </c>
    </row>
    <row r="430" spans="1:11" ht="31.5" outlineLevel="2" x14ac:dyDescent="0.25">
      <c r="A430" s="74">
        <v>421</v>
      </c>
      <c r="B430" s="35"/>
      <c r="C430" s="56" t="s">
        <v>220</v>
      </c>
      <c r="D430" s="43" t="s">
        <v>3</v>
      </c>
      <c r="E430" s="43">
        <v>582.1</v>
      </c>
      <c r="F430" s="70"/>
      <c r="G430" s="43">
        <f t="shared" si="57"/>
        <v>0</v>
      </c>
      <c r="H430" s="70"/>
      <c r="I430" s="43">
        <f t="shared" si="58"/>
        <v>0</v>
      </c>
      <c r="J430" s="43">
        <f t="shared" si="59"/>
        <v>0</v>
      </c>
      <c r="K430" s="59"/>
    </row>
    <row r="431" spans="1:11" ht="47.25" outlineLevel="2" x14ac:dyDescent="0.25">
      <c r="A431" s="74">
        <v>422</v>
      </c>
      <c r="B431" s="35"/>
      <c r="C431" s="56" t="s">
        <v>221</v>
      </c>
      <c r="D431" s="43" t="s">
        <v>3</v>
      </c>
      <c r="E431" s="43">
        <v>582.1</v>
      </c>
      <c r="F431" s="70"/>
      <c r="G431" s="43">
        <f t="shared" si="57"/>
        <v>0</v>
      </c>
      <c r="H431" s="70"/>
      <c r="I431" s="43">
        <f t="shared" si="58"/>
        <v>0</v>
      </c>
      <c r="J431" s="43">
        <f t="shared" si="59"/>
        <v>0</v>
      </c>
      <c r="K431" s="59"/>
    </row>
    <row r="432" spans="1:11" ht="31.5" outlineLevel="3" x14ac:dyDescent="0.25">
      <c r="A432" s="74">
        <v>423</v>
      </c>
      <c r="B432" s="36"/>
      <c r="C432" s="56" t="s">
        <v>250</v>
      </c>
      <c r="D432" s="43" t="s">
        <v>218</v>
      </c>
      <c r="E432" s="43">
        <v>47.499360000000003</v>
      </c>
      <c r="F432" s="70"/>
      <c r="G432" s="43">
        <f t="shared" si="57"/>
        <v>0</v>
      </c>
      <c r="H432" s="70"/>
      <c r="I432" s="43">
        <f t="shared" si="58"/>
        <v>0</v>
      </c>
      <c r="J432" s="43">
        <f t="shared" si="59"/>
        <v>0</v>
      </c>
      <c r="K432" s="59"/>
    </row>
    <row r="433" spans="1:11" outlineLevel="2" x14ac:dyDescent="0.25">
      <c r="A433" s="74">
        <v>424</v>
      </c>
      <c r="B433" s="35"/>
      <c r="C433" s="56" t="s">
        <v>223</v>
      </c>
      <c r="D433" s="43" t="s">
        <v>3</v>
      </c>
      <c r="E433" s="43">
        <v>582.1</v>
      </c>
      <c r="F433" s="70"/>
      <c r="G433" s="43">
        <f t="shared" si="57"/>
        <v>0</v>
      </c>
      <c r="H433" s="70"/>
      <c r="I433" s="43">
        <f t="shared" si="58"/>
        <v>0</v>
      </c>
      <c r="J433" s="43">
        <f t="shared" si="59"/>
        <v>0</v>
      </c>
      <c r="K433" s="59"/>
    </row>
    <row r="434" spans="1:11" outlineLevel="3" x14ac:dyDescent="0.25">
      <c r="A434" s="74">
        <v>425</v>
      </c>
      <c r="B434" s="55"/>
      <c r="C434" s="56" t="s">
        <v>279</v>
      </c>
      <c r="D434" s="43" t="s">
        <v>3</v>
      </c>
      <c r="E434" s="43">
        <f>E433*1.05</f>
        <v>611.20500000000004</v>
      </c>
      <c r="F434" s="70"/>
      <c r="G434" s="43">
        <f t="shared" si="57"/>
        <v>0</v>
      </c>
      <c r="H434" s="70"/>
      <c r="I434" s="43">
        <f t="shared" si="58"/>
        <v>0</v>
      </c>
      <c r="J434" s="43">
        <f t="shared" si="59"/>
        <v>0</v>
      </c>
      <c r="K434" s="59"/>
    </row>
    <row r="435" spans="1:11" ht="31.5" outlineLevel="3" x14ac:dyDescent="0.25">
      <c r="A435" s="74">
        <v>426</v>
      </c>
      <c r="B435" s="55"/>
      <c r="C435" s="56" t="s">
        <v>284</v>
      </c>
      <c r="D435" s="43" t="s">
        <v>224</v>
      </c>
      <c r="E435" s="43">
        <v>2962.5397400000002</v>
      </c>
      <c r="F435" s="70"/>
      <c r="G435" s="43">
        <f t="shared" si="57"/>
        <v>0</v>
      </c>
      <c r="H435" s="70"/>
      <c r="I435" s="43">
        <f t="shared" si="58"/>
        <v>0</v>
      </c>
      <c r="J435" s="43">
        <f t="shared" si="59"/>
        <v>0</v>
      </c>
      <c r="K435" s="59"/>
    </row>
    <row r="436" spans="1:11" ht="63" outlineLevel="2" x14ac:dyDescent="0.25">
      <c r="A436" s="74">
        <v>427</v>
      </c>
      <c r="B436" s="35"/>
      <c r="C436" s="56" t="s">
        <v>251</v>
      </c>
      <c r="D436" s="43" t="s">
        <v>2</v>
      </c>
      <c r="E436" s="43">
        <v>605.38400000000001</v>
      </c>
      <c r="F436" s="70"/>
      <c r="G436" s="43">
        <f t="shared" si="57"/>
        <v>0</v>
      </c>
      <c r="H436" s="70"/>
      <c r="I436" s="43">
        <f t="shared" si="58"/>
        <v>0</v>
      </c>
      <c r="J436" s="43">
        <f t="shared" si="59"/>
        <v>0</v>
      </c>
      <c r="K436" s="59"/>
    </row>
    <row r="437" spans="1:11" ht="47.25" outlineLevel="3" x14ac:dyDescent="0.25">
      <c r="A437" s="74">
        <v>428</v>
      </c>
      <c r="B437" s="55"/>
      <c r="C437" s="56" t="s">
        <v>252</v>
      </c>
      <c r="D437" s="43" t="s">
        <v>224</v>
      </c>
      <c r="E437" s="43">
        <v>30</v>
      </c>
      <c r="F437" s="70"/>
      <c r="G437" s="43">
        <f t="shared" si="57"/>
        <v>0</v>
      </c>
      <c r="H437" s="70"/>
      <c r="I437" s="43">
        <f t="shared" si="58"/>
        <v>0</v>
      </c>
      <c r="J437" s="43">
        <f t="shared" si="59"/>
        <v>0</v>
      </c>
      <c r="K437" s="59"/>
    </row>
    <row r="438" spans="1:11" ht="31.5" outlineLevel="3" x14ac:dyDescent="0.25">
      <c r="A438" s="74">
        <v>429</v>
      </c>
      <c r="B438" s="55"/>
      <c r="C438" s="56" t="s">
        <v>276</v>
      </c>
      <c r="D438" s="43" t="s">
        <v>218</v>
      </c>
      <c r="E438" s="43">
        <v>3.1157499999999998</v>
      </c>
      <c r="F438" s="70"/>
      <c r="G438" s="43">
        <f t="shared" si="57"/>
        <v>0</v>
      </c>
      <c r="H438" s="70"/>
      <c r="I438" s="43">
        <f t="shared" si="58"/>
        <v>0</v>
      </c>
      <c r="J438" s="43">
        <f t="shared" si="59"/>
        <v>0</v>
      </c>
      <c r="K438" s="59"/>
    </row>
    <row r="439" spans="1:11" outlineLevel="2" x14ac:dyDescent="0.25">
      <c r="A439" s="74">
        <v>430</v>
      </c>
      <c r="B439" s="35"/>
      <c r="C439" s="56" t="s">
        <v>292</v>
      </c>
      <c r="D439" s="43" t="s">
        <v>3</v>
      </c>
      <c r="E439" s="43">
        <f>E433</f>
        <v>582.1</v>
      </c>
      <c r="F439" s="70"/>
      <c r="G439" s="43">
        <f t="shared" si="57"/>
        <v>0</v>
      </c>
      <c r="H439" s="70"/>
      <c r="I439" s="43">
        <f t="shared" si="58"/>
        <v>0</v>
      </c>
      <c r="J439" s="43">
        <f t="shared" si="59"/>
        <v>0</v>
      </c>
      <c r="K439" s="59"/>
    </row>
    <row r="440" spans="1:11" outlineLevel="3" x14ac:dyDescent="0.25">
      <c r="A440" s="74">
        <v>431</v>
      </c>
      <c r="B440" s="36"/>
      <c r="C440" s="56" t="s">
        <v>293</v>
      </c>
      <c r="D440" s="43" t="s">
        <v>173</v>
      </c>
      <c r="E440" s="43">
        <f>E439*1.05*1.47*3</f>
        <v>2695.4140500000003</v>
      </c>
      <c r="F440" s="70"/>
      <c r="G440" s="43">
        <f t="shared" si="57"/>
        <v>0</v>
      </c>
      <c r="H440" s="70"/>
      <c r="I440" s="43">
        <f t="shared" si="58"/>
        <v>0</v>
      </c>
      <c r="J440" s="43">
        <f t="shared" si="59"/>
        <v>0</v>
      </c>
      <c r="K440" s="59"/>
    </row>
    <row r="441" spans="1:11" outlineLevel="1" x14ac:dyDescent="0.25">
      <c r="A441" s="74">
        <v>432</v>
      </c>
      <c r="B441" s="27" t="s">
        <v>148</v>
      </c>
      <c r="C441" s="16" t="s">
        <v>149</v>
      </c>
      <c r="D441" s="44" t="s">
        <v>3</v>
      </c>
      <c r="E441" s="43">
        <v>582.1</v>
      </c>
      <c r="F441" s="70"/>
      <c r="G441" s="43">
        <f t="shared" si="57"/>
        <v>0</v>
      </c>
      <c r="H441" s="70"/>
      <c r="I441" s="43">
        <f t="shared" si="58"/>
        <v>0</v>
      </c>
      <c r="J441" s="43">
        <f t="shared" si="59"/>
        <v>0</v>
      </c>
      <c r="K441" s="59"/>
    </row>
    <row r="442" spans="1:11" ht="31.5" outlineLevel="2" x14ac:dyDescent="0.25">
      <c r="A442" s="74">
        <v>433</v>
      </c>
      <c r="B442" s="35"/>
      <c r="C442" s="56" t="s">
        <v>234</v>
      </c>
      <c r="D442" s="43" t="s">
        <v>3</v>
      </c>
      <c r="E442" s="43">
        <v>582.1</v>
      </c>
      <c r="F442" s="70"/>
      <c r="G442" s="43">
        <f t="shared" si="57"/>
        <v>0</v>
      </c>
      <c r="H442" s="70"/>
      <c r="I442" s="43">
        <f t="shared" si="58"/>
        <v>0</v>
      </c>
      <c r="J442" s="43">
        <f t="shared" si="59"/>
        <v>0</v>
      </c>
      <c r="K442" s="59"/>
    </row>
    <row r="443" spans="1:11" ht="31.5" outlineLevel="3" x14ac:dyDescent="0.25">
      <c r="A443" s="74">
        <v>434</v>
      </c>
      <c r="B443" s="55"/>
      <c r="C443" s="56" t="s">
        <v>273</v>
      </c>
      <c r="D443" s="43" t="s">
        <v>3</v>
      </c>
      <c r="E443" s="43">
        <v>611.20500000000004</v>
      </c>
      <c r="F443" s="70"/>
      <c r="G443" s="43">
        <f t="shared" si="57"/>
        <v>0</v>
      </c>
      <c r="H443" s="70"/>
      <c r="I443" s="43">
        <f t="shared" si="58"/>
        <v>0</v>
      </c>
      <c r="J443" s="43">
        <f t="shared" si="59"/>
        <v>0</v>
      </c>
      <c r="K443" s="59"/>
    </row>
    <row r="444" spans="1:11" ht="31.5" outlineLevel="3" x14ac:dyDescent="0.25">
      <c r="A444" s="74">
        <v>435</v>
      </c>
      <c r="B444" s="55"/>
      <c r="C444" s="16" t="s">
        <v>263</v>
      </c>
      <c r="D444" s="43" t="s">
        <v>173</v>
      </c>
      <c r="E444" s="43">
        <f>E443*0.5</f>
        <v>305.60250000000002</v>
      </c>
      <c r="F444" s="70"/>
      <c r="G444" s="43">
        <f t="shared" si="57"/>
        <v>0</v>
      </c>
      <c r="H444" s="70"/>
      <c r="I444" s="43">
        <f t="shared" si="58"/>
        <v>0</v>
      </c>
      <c r="J444" s="43">
        <f t="shared" si="59"/>
        <v>0</v>
      </c>
      <c r="K444" s="59"/>
    </row>
    <row r="445" spans="1:11" ht="31.5" outlineLevel="3" x14ac:dyDescent="0.25">
      <c r="A445" s="74">
        <v>436</v>
      </c>
      <c r="B445" s="55"/>
      <c r="C445" s="56" t="s">
        <v>267</v>
      </c>
      <c r="D445" s="43" t="s">
        <v>176</v>
      </c>
      <c r="E445" s="43">
        <v>6.9851999999999999</v>
      </c>
      <c r="F445" s="70"/>
      <c r="G445" s="43">
        <f t="shared" si="57"/>
        <v>0</v>
      </c>
      <c r="H445" s="70"/>
      <c r="I445" s="43">
        <f t="shared" si="58"/>
        <v>0</v>
      </c>
      <c r="J445" s="43">
        <f t="shared" si="59"/>
        <v>0</v>
      </c>
      <c r="K445" s="59"/>
    </row>
    <row r="446" spans="1:11" outlineLevel="2" x14ac:dyDescent="0.25">
      <c r="A446" s="74">
        <v>437</v>
      </c>
      <c r="B446" s="35"/>
      <c r="C446" s="56" t="s">
        <v>235</v>
      </c>
      <c r="D446" s="43" t="s">
        <v>2</v>
      </c>
      <c r="E446" s="43">
        <v>605.38400000000001</v>
      </c>
      <c r="F446" s="70"/>
      <c r="G446" s="43">
        <f t="shared" si="57"/>
        <v>0</v>
      </c>
      <c r="H446" s="70"/>
      <c r="I446" s="43">
        <f t="shared" si="58"/>
        <v>0</v>
      </c>
      <c r="J446" s="43">
        <f t="shared" si="59"/>
        <v>0</v>
      </c>
      <c r="K446" s="59"/>
    </row>
    <row r="447" spans="1:11" ht="31.5" outlineLevel="3" x14ac:dyDescent="0.25">
      <c r="A447" s="74">
        <v>438</v>
      </c>
      <c r="B447" s="55"/>
      <c r="C447" s="56" t="s">
        <v>273</v>
      </c>
      <c r="D447" s="43" t="s">
        <v>3</v>
      </c>
      <c r="E447" s="43">
        <v>63.56532</v>
      </c>
      <c r="F447" s="70"/>
      <c r="G447" s="43">
        <f t="shared" si="57"/>
        <v>0</v>
      </c>
      <c r="H447" s="70"/>
      <c r="I447" s="43">
        <f t="shared" si="58"/>
        <v>0</v>
      </c>
      <c r="J447" s="43">
        <f t="shared" si="59"/>
        <v>0</v>
      </c>
      <c r="K447" s="59"/>
    </row>
    <row r="448" spans="1:11" ht="31.5" outlineLevel="3" x14ac:dyDescent="0.25">
      <c r="A448" s="74">
        <v>439</v>
      </c>
      <c r="B448" s="55"/>
      <c r="C448" s="16" t="s">
        <v>263</v>
      </c>
      <c r="D448" s="43" t="s">
        <v>173</v>
      </c>
      <c r="E448" s="43">
        <f>E447*0.5</f>
        <v>31.78266</v>
      </c>
      <c r="F448" s="70"/>
      <c r="G448" s="43">
        <f t="shared" si="57"/>
        <v>0</v>
      </c>
      <c r="H448" s="70"/>
      <c r="I448" s="43">
        <f t="shared" si="58"/>
        <v>0</v>
      </c>
      <c r="J448" s="43">
        <f t="shared" si="59"/>
        <v>0</v>
      </c>
      <c r="K448" s="59"/>
    </row>
    <row r="449" spans="1:11" ht="31.5" outlineLevel="3" x14ac:dyDescent="0.25">
      <c r="A449" s="74">
        <v>440</v>
      </c>
      <c r="B449" s="55"/>
      <c r="C449" s="56" t="s">
        <v>267</v>
      </c>
      <c r="D449" s="43" t="s">
        <v>176</v>
      </c>
      <c r="E449" s="43">
        <v>0.48430719999999999</v>
      </c>
      <c r="F449" s="70"/>
      <c r="G449" s="43">
        <f t="shared" si="57"/>
        <v>0</v>
      </c>
      <c r="H449" s="70"/>
      <c r="I449" s="43">
        <f t="shared" si="58"/>
        <v>0</v>
      </c>
      <c r="J449" s="43">
        <f t="shared" si="59"/>
        <v>0</v>
      </c>
      <c r="K449" s="59"/>
    </row>
    <row r="450" spans="1:11" x14ac:dyDescent="0.25">
      <c r="A450" s="74">
        <v>441</v>
      </c>
      <c r="B450" s="71" t="s">
        <v>150</v>
      </c>
      <c r="C450" s="72" t="s">
        <v>151</v>
      </c>
      <c r="D450" s="37"/>
      <c r="E450" s="38"/>
      <c r="F450" s="38"/>
      <c r="G450" s="38"/>
      <c r="H450" s="38"/>
      <c r="I450" s="38"/>
      <c r="J450" s="38"/>
      <c r="K450" s="64"/>
    </row>
    <row r="451" spans="1:11" outlineLevel="1" x14ac:dyDescent="0.25">
      <c r="A451" s="74">
        <v>442</v>
      </c>
      <c r="B451" s="27" t="s">
        <v>152</v>
      </c>
      <c r="C451" s="16" t="s">
        <v>153</v>
      </c>
      <c r="D451" s="44" t="s">
        <v>3</v>
      </c>
      <c r="E451" s="43">
        <v>119.7</v>
      </c>
      <c r="F451" s="70"/>
      <c r="G451" s="43">
        <f t="shared" ref="G451:G461" si="60">E451*F451</f>
        <v>0</v>
      </c>
      <c r="H451" s="70"/>
      <c r="I451" s="43">
        <f t="shared" ref="I451:I461" si="61">E451*H451</f>
        <v>0</v>
      </c>
      <c r="J451" s="43">
        <f t="shared" ref="J451:J461" si="62">G451+I451</f>
        <v>0</v>
      </c>
      <c r="K451" s="59"/>
    </row>
    <row r="452" spans="1:11" ht="31.5" outlineLevel="2" x14ac:dyDescent="0.25">
      <c r="A452" s="74">
        <v>443</v>
      </c>
      <c r="B452" s="35"/>
      <c r="C452" s="56" t="s">
        <v>220</v>
      </c>
      <c r="D452" s="43" t="s">
        <v>3</v>
      </c>
      <c r="E452" s="43">
        <v>119.7</v>
      </c>
      <c r="F452" s="70"/>
      <c r="G452" s="43">
        <f t="shared" si="60"/>
        <v>0</v>
      </c>
      <c r="H452" s="70"/>
      <c r="I452" s="43">
        <f t="shared" si="61"/>
        <v>0</v>
      </c>
      <c r="J452" s="43">
        <f t="shared" si="62"/>
        <v>0</v>
      </c>
      <c r="K452" s="59"/>
    </row>
    <row r="453" spans="1:11" ht="47.25" outlineLevel="2" x14ac:dyDescent="0.25">
      <c r="A453" s="74">
        <v>444</v>
      </c>
      <c r="B453" s="35"/>
      <c r="C453" s="56" t="s">
        <v>221</v>
      </c>
      <c r="D453" s="43" t="s">
        <v>3</v>
      </c>
      <c r="E453" s="43">
        <v>119.7</v>
      </c>
      <c r="F453" s="70"/>
      <c r="G453" s="43">
        <f t="shared" si="60"/>
        <v>0</v>
      </c>
      <c r="H453" s="70"/>
      <c r="I453" s="43">
        <f t="shared" si="61"/>
        <v>0</v>
      </c>
      <c r="J453" s="43">
        <f t="shared" si="62"/>
        <v>0</v>
      </c>
      <c r="K453" s="59"/>
    </row>
    <row r="454" spans="1:11" ht="31.5" outlineLevel="3" x14ac:dyDescent="0.25">
      <c r="A454" s="74">
        <v>445</v>
      </c>
      <c r="B454" s="36"/>
      <c r="C454" s="56" t="s">
        <v>232</v>
      </c>
      <c r="D454" s="43" t="s">
        <v>218</v>
      </c>
      <c r="E454" s="43">
        <v>9.7675199999999993</v>
      </c>
      <c r="F454" s="70"/>
      <c r="G454" s="43">
        <f t="shared" si="60"/>
        <v>0</v>
      </c>
      <c r="H454" s="70"/>
      <c r="I454" s="43">
        <f t="shared" si="61"/>
        <v>0</v>
      </c>
      <c r="J454" s="43">
        <f t="shared" si="62"/>
        <v>0</v>
      </c>
      <c r="K454" s="59"/>
    </row>
    <row r="455" spans="1:11" outlineLevel="2" x14ac:dyDescent="0.25">
      <c r="A455" s="74">
        <v>446</v>
      </c>
      <c r="B455" s="35"/>
      <c r="C455" s="56" t="s">
        <v>292</v>
      </c>
      <c r="D455" s="43" t="s">
        <v>3</v>
      </c>
      <c r="E455" s="43">
        <f>E453</f>
        <v>119.7</v>
      </c>
      <c r="F455" s="70"/>
      <c r="G455" s="43">
        <f t="shared" si="60"/>
        <v>0</v>
      </c>
      <c r="H455" s="70"/>
      <c r="I455" s="43">
        <f t="shared" si="61"/>
        <v>0</v>
      </c>
      <c r="J455" s="43">
        <f t="shared" si="62"/>
        <v>0</v>
      </c>
      <c r="K455" s="59"/>
    </row>
    <row r="456" spans="1:11" outlineLevel="3" x14ac:dyDescent="0.25">
      <c r="A456" s="74">
        <v>447</v>
      </c>
      <c r="B456" s="36"/>
      <c r="C456" s="56" t="s">
        <v>293</v>
      </c>
      <c r="D456" s="43" t="s">
        <v>173</v>
      </c>
      <c r="E456" s="43">
        <f>E455*1.05*1.47*3</f>
        <v>554.27085</v>
      </c>
      <c r="F456" s="70"/>
      <c r="G456" s="43">
        <f t="shared" si="60"/>
        <v>0</v>
      </c>
      <c r="H456" s="70"/>
      <c r="I456" s="43">
        <f t="shared" si="61"/>
        <v>0</v>
      </c>
      <c r="J456" s="43">
        <f t="shared" si="62"/>
        <v>0</v>
      </c>
      <c r="K456" s="59"/>
    </row>
    <row r="457" spans="1:11" outlineLevel="1" x14ac:dyDescent="0.25">
      <c r="A457" s="74">
        <v>448</v>
      </c>
      <c r="B457" s="27" t="s">
        <v>154</v>
      </c>
      <c r="C457" s="16" t="s">
        <v>155</v>
      </c>
      <c r="D457" s="44" t="s">
        <v>3</v>
      </c>
      <c r="E457" s="43">
        <v>119.7</v>
      </c>
      <c r="F457" s="70"/>
      <c r="G457" s="43">
        <f t="shared" si="60"/>
        <v>0</v>
      </c>
      <c r="H457" s="70"/>
      <c r="I457" s="43">
        <f t="shared" si="61"/>
        <v>0</v>
      </c>
      <c r="J457" s="43">
        <f t="shared" si="62"/>
        <v>0</v>
      </c>
      <c r="K457" s="59"/>
    </row>
    <row r="458" spans="1:11" ht="31.5" outlineLevel="2" x14ac:dyDescent="0.25">
      <c r="A458" s="74">
        <v>449</v>
      </c>
      <c r="B458" s="35"/>
      <c r="C458" s="56" t="s">
        <v>255</v>
      </c>
      <c r="D458" s="43" t="s">
        <v>3</v>
      </c>
      <c r="E458" s="43">
        <v>119.7</v>
      </c>
      <c r="F458" s="70"/>
      <c r="G458" s="43">
        <f t="shared" si="60"/>
        <v>0</v>
      </c>
      <c r="H458" s="70"/>
      <c r="I458" s="43">
        <f t="shared" si="61"/>
        <v>0</v>
      </c>
      <c r="J458" s="43">
        <f t="shared" si="62"/>
        <v>0</v>
      </c>
      <c r="K458" s="59"/>
    </row>
    <row r="459" spans="1:11" ht="31.5" outlineLevel="3" x14ac:dyDescent="0.25">
      <c r="A459" s="74">
        <v>450</v>
      </c>
      <c r="B459" s="55"/>
      <c r="C459" s="56" t="s">
        <v>267</v>
      </c>
      <c r="D459" s="43" t="s">
        <v>176</v>
      </c>
      <c r="E459" s="43">
        <v>1.4363999999999999</v>
      </c>
      <c r="F459" s="70"/>
      <c r="G459" s="43">
        <f t="shared" si="60"/>
        <v>0</v>
      </c>
      <c r="H459" s="70"/>
      <c r="I459" s="43">
        <f t="shared" si="61"/>
        <v>0</v>
      </c>
      <c r="J459" s="43">
        <f t="shared" si="62"/>
        <v>0</v>
      </c>
      <c r="K459" s="59"/>
    </row>
    <row r="460" spans="1:11" outlineLevel="2" x14ac:dyDescent="0.25">
      <c r="A460" s="74">
        <v>451</v>
      </c>
      <c r="B460" s="35"/>
      <c r="C460" s="56" t="s">
        <v>256</v>
      </c>
      <c r="D460" s="43" t="s">
        <v>176</v>
      </c>
      <c r="E460" s="43">
        <v>1.7236800000000001</v>
      </c>
      <c r="F460" s="70"/>
      <c r="G460" s="43">
        <f t="shared" si="60"/>
        <v>0</v>
      </c>
      <c r="H460" s="70"/>
      <c r="I460" s="43">
        <f t="shared" si="61"/>
        <v>0</v>
      </c>
      <c r="J460" s="43">
        <f t="shared" si="62"/>
        <v>0</v>
      </c>
      <c r="K460" s="59"/>
    </row>
    <row r="461" spans="1:11" outlineLevel="3" x14ac:dyDescent="0.25">
      <c r="A461" s="74">
        <v>452</v>
      </c>
      <c r="B461" s="55"/>
      <c r="C461" s="56" t="s">
        <v>274</v>
      </c>
      <c r="D461" s="43" t="s">
        <v>3</v>
      </c>
      <c r="E461" s="43">
        <v>122.09399999999999</v>
      </c>
      <c r="F461" s="70"/>
      <c r="G461" s="43">
        <f t="shared" si="60"/>
        <v>0</v>
      </c>
      <c r="H461" s="70"/>
      <c r="I461" s="43">
        <f t="shared" si="61"/>
        <v>0</v>
      </c>
      <c r="J461" s="43">
        <f t="shared" si="62"/>
        <v>0</v>
      </c>
      <c r="K461" s="59"/>
    </row>
    <row r="462" spans="1:11" x14ac:dyDescent="0.25">
      <c r="A462" s="74">
        <v>453</v>
      </c>
      <c r="B462" s="71" t="s">
        <v>156</v>
      </c>
      <c r="C462" s="72" t="s">
        <v>157</v>
      </c>
      <c r="D462" s="37"/>
      <c r="E462" s="38"/>
      <c r="F462" s="38"/>
      <c r="G462" s="38"/>
      <c r="H462" s="38"/>
      <c r="I462" s="38"/>
      <c r="J462" s="38"/>
      <c r="K462" s="64"/>
    </row>
    <row r="463" spans="1:11" outlineLevel="1" x14ac:dyDescent="0.25">
      <c r="A463" s="74">
        <v>454</v>
      </c>
      <c r="B463" s="27" t="s">
        <v>158</v>
      </c>
      <c r="C463" s="16" t="s">
        <v>159</v>
      </c>
      <c r="D463" s="44" t="s">
        <v>3</v>
      </c>
      <c r="E463" s="43">
        <v>264</v>
      </c>
      <c r="F463" s="70"/>
      <c r="G463" s="43">
        <f t="shared" ref="G463:G473" si="63">E463*F463</f>
        <v>0</v>
      </c>
      <c r="H463" s="70"/>
      <c r="I463" s="43">
        <f t="shared" ref="I463:I473" si="64">E463*H463</f>
        <v>0</v>
      </c>
      <c r="J463" s="43">
        <f t="shared" ref="J463:J473" si="65">G463+I463</f>
        <v>0</v>
      </c>
      <c r="K463" s="59"/>
    </row>
    <row r="464" spans="1:11" ht="31.5" outlineLevel="2" x14ac:dyDescent="0.25">
      <c r="A464" s="74">
        <v>455</v>
      </c>
      <c r="B464" s="35"/>
      <c r="C464" s="56" t="s">
        <v>220</v>
      </c>
      <c r="D464" s="43" t="s">
        <v>3</v>
      </c>
      <c r="E464" s="43">
        <v>264</v>
      </c>
      <c r="F464" s="70"/>
      <c r="G464" s="43">
        <f t="shared" si="63"/>
        <v>0</v>
      </c>
      <c r="H464" s="70"/>
      <c r="I464" s="43">
        <f t="shared" si="64"/>
        <v>0</v>
      </c>
      <c r="J464" s="43">
        <f t="shared" si="65"/>
        <v>0</v>
      </c>
      <c r="K464" s="59"/>
    </row>
    <row r="465" spans="1:11" ht="47.25" outlineLevel="2" x14ac:dyDescent="0.25">
      <c r="A465" s="74">
        <v>456</v>
      </c>
      <c r="B465" s="35"/>
      <c r="C465" s="56" t="s">
        <v>221</v>
      </c>
      <c r="D465" s="43" t="s">
        <v>3</v>
      </c>
      <c r="E465" s="43">
        <v>264</v>
      </c>
      <c r="F465" s="70"/>
      <c r="G465" s="43">
        <f t="shared" si="63"/>
        <v>0</v>
      </c>
      <c r="H465" s="70"/>
      <c r="I465" s="43">
        <f t="shared" si="64"/>
        <v>0</v>
      </c>
      <c r="J465" s="43">
        <f t="shared" si="65"/>
        <v>0</v>
      </c>
      <c r="K465" s="59"/>
    </row>
    <row r="466" spans="1:11" ht="31.5" outlineLevel="3" x14ac:dyDescent="0.25">
      <c r="A466" s="74">
        <v>457</v>
      </c>
      <c r="B466" s="36"/>
      <c r="C466" s="56" t="s">
        <v>232</v>
      </c>
      <c r="D466" s="43" t="s">
        <v>218</v>
      </c>
      <c r="E466" s="43">
        <v>21.542400000000001</v>
      </c>
      <c r="F466" s="70"/>
      <c r="G466" s="43">
        <f t="shared" si="63"/>
        <v>0</v>
      </c>
      <c r="H466" s="70"/>
      <c r="I466" s="43">
        <f t="shared" si="64"/>
        <v>0</v>
      </c>
      <c r="J466" s="43">
        <f t="shared" si="65"/>
        <v>0</v>
      </c>
      <c r="K466" s="59"/>
    </row>
    <row r="467" spans="1:11" ht="31.5" outlineLevel="2" x14ac:dyDescent="0.25">
      <c r="A467" s="74">
        <v>458</v>
      </c>
      <c r="B467" s="35"/>
      <c r="C467" s="56" t="s">
        <v>220</v>
      </c>
      <c r="D467" s="43" t="s">
        <v>3</v>
      </c>
      <c r="E467" s="43">
        <v>264</v>
      </c>
      <c r="F467" s="70"/>
      <c r="G467" s="43">
        <f t="shared" si="63"/>
        <v>0</v>
      </c>
      <c r="H467" s="70"/>
      <c r="I467" s="43">
        <f t="shared" si="64"/>
        <v>0</v>
      </c>
      <c r="J467" s="43">
        <f t="shared" si="65"/>
        <v>0</v>
      </c>
      <c r="K467" s="59"/>
    </row>
    <row r="468" spans="1:11" ht="31.5" outlineLevel="3" x14ac:dyDescent="0.25">
      <c r="A468" s="74">
        <v>459</v>
      </c>
      <c r="B468" s="36"/>
      <c r="C468" s="56" t="s">
        <v>243</v>
      </c>
      <c r="D468" s="43" t="s">
        <v>218</v>
      </c>
      <c r="E468" s="43">
        <v>4.0392000000000001</v>
      </c>
      <c r="F468" s="70"/>
      <c r="G468" s="43">
        <f t="shared" si="63"/>
        <v>0</v>
      </c>
      <c r="H468" s="70"/>
      <c r="I468" s="43">
        <f t="shared" si="64"/>
        <v>0</v>
      </c>
      <c r="J468" s="43">
        <f t="shared" si="65"/>
        <v>0</v>
      </c>
      <c r="K468" s="59"/>
    </row>
    <row r="469" spans="1:11" outlineLevel="2" x14ac:dyDescent="0.25">
      <c r="A469" s="74">
        <v>460</v>
      </c>
      <c r="B469" s="35"/>
      <c r="C469" s="56" t="s">
        <v>292</v>
      </c>
      <c r="D469" s="43" t="s">
        <v>3</v>
      </c>
      <c r="E469" s="43">
        <v>264</v>
      </c>
      <c r="F469" s="70"/>
      <c r="G469" s="43">
        <f t="shared" si="63"/>
        <v>0</v>
      </c>
      <c r="H469" s="70"/>
      <c r="I469" s="43">
        <f t="shared" si="64"/>
        <v>0</v>
      </c>
      <c r="J469" s="43">
        <f t="shared" si="65"/>
        <v>0</v>
      </c>
      <c r="K469" s="59"/>
    </row>
    <row r="470" spans="1:11" outlineLevel="3" x14ac:dyDescent="0.25">
      <c r="A470" s="74">
        <v>461</v>
      </c>
      <c r="B470" s="36"/>
      <c r="C470" s="56" t="s">
        <v>293</v>
      </c>
      <c r="D470" s="43" t="s">
        <v>173</v>
      </c>
      <c r="E470" s="43">
        <f>E469*1.05*1.47*3</f>
        <v>1222.452</v>
      </c>
      <c r="F470" s="70"/>
      <c r="G470" s="43">
        <f t="shared" si="63"/>
        <v>0</v>
      </c>
      <c r="H470" s="70"/>
      <c r="I470" s="43">
        <f t="shared" si="64"/>
        <v>0</v>
      </c>
      <c r="J470" s="43">
        <f t="shared" si="65"/>
        <v>0</v>
      </c>
      <c r="K470" s="59"/>
    </row>
    <row r="471" spans="1:11" outlineLevel="1" x14ac:dyDescent="0.25">
      <c r="A471" s="74">
        <v>462</v>
      </c>
      <c r="B471" s="27" t="s">
        <v>160</v>
      </c>
      <c r="C471" s="16" t="s">
        <v>161</v>
      </c>
      <c r="D471" s="44" t="s">
        <v>3</v>
      </c>
      <c r="E471" s="43">
        <v>264</v>
      </c>
      <c r="F471" s="70"/>
      <c r="G471" s="43">
        <f t="shared" si="63"/>
        <v>0</v>
      </c>
      <c r="H471" s="70"/>
      <c r="I471" s="43">
        <f t="shared" si="64"/>
        <v>0</v>
      </c>
      <c r="J471" s="43">
        <f t="shared" si="65"/>
        <v>0</v>
      </c>
      <c r="K471" s="59"/>
    </row>
    <row r="472" spans="1:11" ht="47.25" outlineLevel="2" x14ac:dyDescent="0.25">
      <c r="A472" s="74">
        <v>463</v>
      </c>
      <c r="B472" s="35"/>
      <c r="C472" s="56" t="s">
        <v>253</v>
      </c>
      <c r="D472" s="43" t="s">
        <v>3</v>
      </c>
      <c r="E472" s="43">
        <v>264</v>
      </c>
      <c r="F472" s="70"/>
      <c r="G472" s="43">
        <f t="shared" si="63"/>
        <v>0</v>
      </c>
      <c r="H472" s="70"/>
      <c r="I472" s="43">
        <f t="shared" si="64"/>
        <v>0</v>
      </c>
      <c r="J472" s="43">
        <f t="shared" si="65"/>
        <v>0</v>
      </c>
      <c r="K472" s="59"/>
    </row>
    <row r="473" spans="1:11" ht="31.5" outlineLevel="3" x14ac:dyDescent="0.25">
      <c r="A473" s="74">
        <v>464</v>
      </c>
      <c r="B473" s="55"/>
      <c r="C473" s="56" t="s">
        <v>254</v>
      </c>
      <c r="D473" s="43" t="s">
        <v>3</v>
      </c>
      <c r="E473" s="43">
        <v>277.2</v>
      </c>
      <c r="F473" s="70"/>
      <c r="G473" s="43">
        <f t="shared" si="63"/>
        <v>0</v>
      </c>
      <c r="H473" s="70"/>
      <c r="I473" s="43">
        <f t="shared" si="64"/>
        <v>0</v>
      </c>
      <c r="J473" s="43">
        <f t="shared" si="65"/>
        <v>0</v>
      </c>
      <c r="K473" s="59"/>
    </row>
    <row r="474" spans="1:11" x14ac:dyDescent="0.25">
      <c r="A474" s="74">
        <v>465</v>
      </c>
      <c r="B474" s="71" t="s">
        <v>162</v>
      </c>
      <c r="C474" s="72" t="s">
        <v>163</v>
      </c>
      <c r="D474" s="37"/>
      <c r="E474" s="38"/>
      <c r="F474" s="38"/>
      <c r="G474" s="38"/>
      <c r="H474" s="38"/>
      <c r="I474" s="38"/>
      <c r="J474" s="38"/>
      <c r="K474" s="64"/>
    </row>
    <row r="475" spans="1:11" outlineLevel="1" x14ac:dyDescent="0.25">
      <c r="A475" s="74">
        <v>466</v>
      </c>
      <c r="B475" s="27" t="s">
        <v>164</v>
      </c>
      <c r="C475" s="16" t="s">
        <v>165</v>
      </c>
      <c r="D475" s="44" t="s">
        <v>3</v>
      </c>
      <c r="E475" s="43">
        <f>105.3+54</f>
        <v>159.30000000000001</v>
      </c>
      <c r="F475" s="70"/>
      <c r="G475" s="43">
        <f t="shared" ref="G475:G479" si="66">E475*F475</f>
        <v>0</v>
      </c>
      <c r="H475" s="70"/>
      <c r="I475" s="43">
        <f t="shared" ref="I475:I479" si="67">E475*H475</f>
        <v>0</v>
      </c>
      <c r="J475" s="43">
        <f t="shared" ref="J475:J479" si="68">G475+I475</f>
        <v>0</v>
      </c>
      <c r="K475" s="59"/>
    </row>
    <row r="476" spans="1:11" ht="31.5" outlineLevel="2" x14ac:dyDescent="0.25">
      <c r="A476" s="74">
        <v>467</v>
      </c>
      <c r="B476" s="35"/>
      <c r="C476" s="56" t="s">
        <v>257</v>
      </c>
      <c r="D476" s="43" t="s">
        <v>3</v>
      </c>
      <c r="E476" s="43">
        <v>159.30000000000001</v>
      </c>
      <c r="F476" s="70"/>
      <c r="G476" s="43">
        <f t="shared" si="66"/>
        <v>0</v>
      </c>
      <c r="H476" s="70"/>
      <c r="I476" s="43">
        <f t="shared" si="67"/>
        <v>0</v>
      </c>
      <c r="J476" s="43">
        <f t="shared" si="68"/>
        <v>0</v>
      </c>
      <c r="K476" s="59"/>
    </row>
    <row r="477" spans="1:11" ht="31.5" outlineLevel="3" x14ac:dyDescent="0.25">
      <c r="A477" s="74">
        <v>468</v>
      </c>
      <c r="B477" s="55"/>
      <c r="C477" s="56" t="s">
        <v>267</v>
      </c>
      <c r="D477" s="43" t="s">
        <v>176</v>
      </c>
      <c r="E477" s="43">
        <v>1.9116</v>
      </c>
      <c r="F477" s="70"/>
      <c r="G477" s="43">
        <f t="shared" si="66"/>
        <v>0</v>
      </c>
      <c r="H477" s="70"/>
      <c r="I477" s="43">
        <f t="shared" si="67"/>
        <v>0</v>
      </c>
      <c r="J477" s="43">
        <f t="shared" si="68"/>
        <v>0</v>
      </c>
      <c r="K477" s="59"/>
    </row>
    <row r="478" spans="1:11" ht="31.5" outlineLevel="3" x14ac:dyDescent="0.25">
      <c r="A478" s="74">
        <v>469</v>
      </c>
      <c r="B478" s="55"/>
      <c r="C478" s="16" t="s">
        <v>263</v>
      </c>
      <c r="D478" s="43" t="s">
        <v>173</v>
      </c>
      <c r="E478" s="43">
        <f>E477*0.5</f>
        <v>0.95579999999999998</v>
      </c>
      <c r="F478" s="70"/>
      <c r="G478" s="43">
        <f t="shared" si="66"/>
        <v>0</v>
      </c>
      <c r="H478" s="70"/>
      <c r="I478" s="43">
        <f t="shared" si="67"/>
        <v>0</v>
      </c>
      <c r="J478" s="43">
        <f t="shared" si="68"/>
        <v>0</v>
      </c>
      <c r="K478" s="59"/>
    </row>
    <row r="479" spans="1:11" ht="31.5" outlineLevel="3" x14ac:dyDescent="0.25">
      <c r="A479" s="74">
        <v>470</v>
      </c>
      <c r="B479" s="55"/>
      <c r="C479" s="56" t="s">
        <v>254</v>
      </c>
      <c r="D479" s="43" t="s">
        <v>3</v>
      </c>
      <c r="E479" s="43">
        <v>167.26499999999999</v>
      </c>
      <c r="F479" s="70"/>
      <c r="G479" s="43">
        <f t="shared" si="66"/>
        <v>0</v>
      </c>
      <c r="H479" s="70"/>
      <c r="I479" s="43">
        <f t="shared" si="67"/>
        <v>0</v>
      </c>
      <c r="J479" s="43">
        <f t="shared" si="68"/>
        <v>0</v>
      </c>
      <c r="K479" s="59"/>
    </row>
    <row r="480" spans="1:11" x14ac:dyDescent="0.25">
      <c r="A480" s="74">
        <v>471</v>
      </c>
      <c r="B480" s="71" t="s">
        <v>166</v>
      </c>
      <c r="C480" s="72" t="s">
        <v>167</v>
      </c>
      <c r="D480" s="37"/>
      <c r="E480" s="38"/>
      <c r="F480" s="38"/>
      <c r="G480" s="38"/>
      <c r="H480" s="38"/>
      <c r="I480" s="38"/>
      <c r="J480" s="38"/>
      <c r="K480" s="64"/>
    </row>
    <row r="481" spans="1:15" outlineLevel="1" x14ac:dyDescent="0.25">
      <c r="A481" s="74">
        <v>472</v>
      </c>
      <c r="B481" s="27" t="s">
        <v>168</v>
      </c>
      <c r="C481" s="16" t="s">
        <v>169</v>
      </c>
      <c r="D481" s="44" t="s">
        <v>3</v>
      </c>
      <c r="E481" s="43">
        <f>930+131</f>
        <v>1061</v>
      </c>
      <c r="F481" s="70"/>
      <c r="G481" s="43">
        <f t="shared" ref="G481:G493" si="69">E481*F481</f>
        <v>0</v>
      </c>
      <c r="H481" s="70"/>
      <c r="I481" s="43">
        <f t="shared" ref="I481:I496" si="70">E481*H481</f>
        <v>0</v>
      </c>
      <c r="J481" s="43">
        <f t="shared" ref="J481:J496" si="71">G481+I481</f>
        <v>0</v>
      </c>
      <c r="K481" s="59"/>
    </row>
    <row r="482" spans="1:15" ht="47.25" outlineLevel="2" x14ac:dyDescent="0.25">
      <c r="A482" s="74">
        <v>473</v>
      </c>
      <c r="B482" s="35"/>
      <c r="C482" s="56" t="s">
        <v>258</v>
      </c>
      <c r="D482" s="43" t="s">
        <v>3</v>
      </c>
      <c r="E482" s="43">
        <v>930</v>
      </c>
      <c r="F482" s="70"/>
      <c r="G482" s="43">
        <f t="shared" si="69"/>
        <v>0</v>
      </c>
      <c r="H482" s="70"/>
      <c r="I482" s="43">
        <f t="shared" si="70"/>
        <v>0</v>
      </c>
      <c r="J482" s="43">
        <f t="shared" si="71"/>
        <v>0</v>
      </c>
      <c r="K482" s="59"/>
    </row>
    <row r="483" spans="1:15" ht="31.5" outlineLevel="2" x14ac:dyDescent="0.25">
      <c r="A483" s="74">
        <v>474</v>
      </c>
      <c r="B483" s="35"/>
      <c r="C483" s="56" t="s">
        <v>259</v>
      </c>
      <c r="D483" s="43" t="s">
        <v>3</v>
      </c>
      <c r="E483" s="43">
        <v>1061</v>
      </c>
      <c r="F483" s="70"/>
      <c r="G483" s="43">
        <f t="shared" si="69"/>
        <v>0</v>
      </c>
      <c r="H483" s="70"/>
      <c r="I483" s="43">
        <f t="shared" si="70"/>
        <v>0</v>
      </c>
      <c r="J483" s="43">
        <f t="shared" si="71"/>
        <v>0</v>
      </c>
      <c r="K483" s="59"/>
    </row>
    <row r="484" spans="1:15" ht="31.5" outlineLevel="3" x14ac:dyDescent="0.25">
      <c r="A484" s="74">
        <v>475</v>
      </c>
      <c r="B484" s="55"/>
      <c r="C484" s="56" t="s">
        <v>267</v>
      </c>
      <c r="D484" s="43" t="s">
        <v>176</v>
      </c>
      <c r="E484" s="43">
        <v>1.2732000000000001</v>
      </c>
      <c r="F484" s="70"/>
      <c r="G484" s="43">
        <f t="shared" si="69"/>
        <v>0</v>
      </c>
      <c r="H484" s="70"/>
      <c r="I484" s="43">
        <f t="shared" si="70"/>
        <v>0</v>
      </c>
      <c r="J484" s="43">
        <f t="shared" si="71"/>
        <v>0</v>
      </c>
      <c r="K484" s="59"/>
    </row>
    <row r="485" spans="1:15" outlineLevel="3" x14ac:dyDescent="0.25">
      <c r="A485" s="74">
        <v>476</v>
      </c>
      <c r="B485" s="55"/>
      <c r="C485" s="56" t="s">
        <v>280</v>
      </c>
      <c r="D485" s="43" t="s">
        <v>176</v>
      </c>
      <c r="E485" s="43">
        <v>0.22281000000000001</v>
      </c>
      <c r="F485" s="70"/>
      <c r="G485" s="43">
        <f t="shared" si="69"/>
        <v>0</v>
      </c>
      <c r="H485" s="70"/>
      <c r="I485" s="43">
        <f t="shared" si="70"/>
        <v>0</v>
      </c>
      <c r="J485" s="43">
        <f t="shared" si="71"/>
        <v>0</v>
      </c>
      <c r="K485" s="59"/>
    </row>
    <row r="486" spans="1:15" ht="31.5" outlineLevel="3" x14ac:dyDescent="0.25">
      <c r="A486" s="74">
        <v>477</v>
      </c>
      <c r="B486" s="55"/>
      <c r="C486" s="56" t="s">
        <v>273</v>
      </c>
      <c r="D486" s="43" t="s">
        <v>3</v>
      </c>
      <c r="E486" s="43">
        <v>1114.05</v>
      </c>
      <c r="F486" s="70"/>
      <c r="G486" s="43">
        <f t="shared" si="69"/>
        <v>0</v>
      </c>
      <c r="H486" s="70"/>
      <c r="I486" s="43">
        <f t="shared" si="70"/>
        <v>0</v>
      </c>
      <c r="J486" s="43">
        <f t="shared" si="71"/>
        <v>0</v>
      </c>
      <c r="K486" s="59"/>
    </row>
    <row r="487" spans="1:15" ht="31.5" outlineLevel="2" x14ac:dyDescent="0.25">
      <c r="A487" s="74">
        <v>478</v>
      </c>
      <c r="B487" s="35"/>
      <c r="C487" s="56" t="s">
        <v>260</v>
      </c>
      <c r="D487" s="43" t="s">
        <v>2</v>
      </c>
      <c r="E487" s="43">
        <v>1103.44</v>
      </c>
      <c r="F487" s="70"/>
      <c r="G487" s="43">
        <f t="shared" si="69"/>
        <v>0</v>
      </c>
      <c r="H487" s="70"/>
      <c r="I487" s="43">
        <f t="shared" si="70"/>
        <v>0</v>
      </c>
      <c r="J487" s="43">
        <f t="shared" si="71"/>
        <v>0</v>
      </c>
      <c r="K487" s="59"/>
    </row>
    <row r="488" spans="1:15" ht="31.5" outlineLevel="3" x14ac:dyDescent="0.25">
      <c r="A488" s="74">
        <v>479</v>
      </c>
      <c r="B488" s="55"/>
      <c r="C488" s="56" t="s">
        <v>267</v>
      </c>
      <c r="D488" s="43" t="s">
        <v>176</v>
      </c>
      <c r="E488" s="43">
        <v>1.324128</v>
      </c>
      <c r="F488" s="70"/>
      <c r="G488" s="43">
        <f t="shared" si="69"/>
        <v>0</v>
      </c>
      <c r="H488" s="70"/>
      <c r="I488" s="43">
        <f t="shared" si="70"/>
        <v>0</v>
      </c>
      <c r="J488" s="43">
        <f t="shared" si="71"/>
        <v>0</v>
      </c>
      <c r="K488" s="59"/>
    </row>
    <row r="489" spans="1:15" ht="31.5" outlineLevel="3" x14ac:dyDescent="0.25">
      <c r="A489" s="74">
        <v>480</v>
      </c>
      <c r="B489" s="55"/>
      <c r="C489" s="56" t="s">
        <v>273</v>
      </c>
      <c r="D489" s="43" t="s">
        <v>3</v>
      </c>
      <c r="E489" s="43">
        <v>173.79179999999999</v>
      </c>
      <c r="F489" s="70"/>
      <c r="G489" s="43">
        <f t="shared" si="69"/>
        <v>0</v>
      </c>
      <c r="H489" s="70"/>
      <c r="I489" s="43">
        <f t="shared" si="70"/>
        <v>0</v>
      </c>
      <c r="J489" s="43">
        <f t="shared" si="71"/>
        <v>0</v>
      </c>
      <c r="K489" s="59"/>
    </row>
    <row r="490" spans="1:15" outlineLevel="2" x14ac:dyDescent="0.25">
      <c r="A490" s="74">
        <v>481</v>
      </c>
      <c r="B490" s="35"/>
      <c r="C490" s="56" t="s">
        <v>256</v>
      </c>
      <c r="D490" s="43" t="s">
        <v>176</v>
      </c>
      <c r="E490" s="43">
        <v>1.5889536</v>
      </c>
      <c r="F490" s="70"/>
      <c r="G490" s="43">
        <f t="shared" si="69"/>
        <v>0</v>
      </c>
      <c r="H490" s="70"/>
      <c r="I490" s="43">
        <f t="shared" si="70"/>
        <v>0</v>
      </c>
      <c r="J490" s="43">
        <f t="shared" si="71"/>
        <v>0</v>
      </c>
      <c r="K490" s="59"/>
    </row>
    <row r="491" spans="1:15" outlineLevel="3" x14ac:dyDescent="0.25">
      <c r="A491" s="74">
        <v>482</v>
      </c>
      <c r="B491" s="55"/>
      <c r="C491" s="56" t="s">
        <v>280</v>
      </c>
      <c r="D491" s="43" t="s">
        <v>176</v>
      </c>
      <c r="E491" s="43">
        <v>3.4758400000000002E-2</v>
      </c>
      <c r="F491" s="70"/>
      <c r="G491" s="43">
        <f t="shared" si="69"/>
        <v>0</v>
      </c>
      <c r="H491" s="70"/>
      <c r="I491" s="43">
        <f t="shared" si="70"/>
        <v>0</v>
      </c>
      <c r="J491" s="43">
        <f t="shared" si="71"/>
        <v>0</v>
      </c>
      <c r="K491" s="59"/>
    </row>
    <row r="492" spans="1:15" ht="28.5" x14ac:dyDescent="0.2">
      <c r="A492" s="74">
        <v>483</v>
      </c>
      <c r="B492" s="91"/>
      <c r="C492" s="83" t="s">
        <v>337</v>
      </c>
      <c r="D492" s="75"/>
      <c r="E492" s="75"/>
      <c r="F492" s="96"/>
      <c r="G492" s="76">
        <f>SUM(G15:G491)</f>
        <v>0</v>
      </c>
      <c r="H492" s="96"/>
      <c r="I492" s="76">
        <f t="shared" ref="I492:J492" si="72">SUM(I15:I491)</f>
        <v>0</v>
      </c>
      <c r="J492" s="76">
        <f t="shared" si="72"/>
        <v>0</v>
      </c>
      <c r="K492" s="92"/>
    </row>
    <row r="493" spans="1:15" x14ac:dyDescent="0.25">
      <c r="A493" s="74">
        <v>484</v>
      </c>
      <c r="B493" s="86"/>
      <c r="C493" s="84" t="s">
        <v>308</v>
      </c>
      <c r="D493" s="77" t="s">
        <v>307</v>
      </c>
      <c r="E493" s="78">
        <v>1</v>
      </c>
      <c r="F493" s="70"/>
      <c r="G493" s="43">
        <f t="shared" si="69"/>
        <v>0</v>
      </c>
      <c r="H493" s="70"/>
      <c r="I493" s="43">
        <f t="shared" si="70"/>
        <v>0</v>
      </c>
      <c r="J493" s="43">
        <f t="shared" si="71"/>
        <v>0</v>
      </c>
      <c r="K493" s="89"/>
    </row>
    <row r="494" spans="1:15" s="20" customFormat="1" ht="36.75" customHeight="1" x14ac:dyDescent="0.25">
      <c r="A494" s="74">
        <v>485</v>
      </c>
      <c r="B494" s="87"/>
      <c r="C494" s="84" t="s">
        <v>309</v>
      </c>
      <c r="D494" s="77" t="s">
        <v>307</v>
      </c>
      <c r="E494" s="78">
        <v>1</v>
      </c>
      <c r="F494" s="99"/>
      <c r="G494" s="79"/>
      <c r="H494" s="97"/>
      <c r="I494" s="43">
        <f t="shared" si="70"/>
        <v>0</v>
      </c>
      <c r="J494" s="43">
        <f t="shared" si="71"/>
        <v>0</v>
      </c>
      <c r="K494" s="90"/>
      <c r="L494" s="1"/>
      <c r="M494" s="19"/>
      <c r="N494" s="19"/>
      <c r="O494" s="19"/>
    </row>
    <row r="495" spans="1:15" ht="29.25" x14ac:dyDescent="0.25">
      <c r="A495" s="74">
        <v>486</v>
      </c>
      <c r="B495" s="86"/>
      <c r="C495" s="84" t="s">
        <v>310</v>
      </c>
      <c r="D495" s="77" t="s">
        <v>307</v>
      </c>
      <c r="E495" s="78">
        <v>1</v>
      </c>
      <c r="F495" s="99"/>
      <c r="G495" s="79"/>
      <c r="H495" s="97"/>
      <c r="I495" s="43">
        <f t="shared" si="70"/>
        <v>0</v>
      </c>
      <c r="J495" s="43">
        <f t="shared" si="71"/>
        <v>0</v>
      </c>
      <c r="K495" s="88"/>
    </row>
    <row r="496" spans="1:15" ht="29.25" x14ac:dyDescent="0.25">
      <c r="A496" s="74">
        <v>487</v>
      </c>
      <c r="B496" s="86"/>
      <c r="C496" s="84" t="s">
        <v>311</v>
      </c>
      <c r="D496" s="77" t="s">
        <v>307</v>
      </c>
      <c r="E496" s="78">
        <v>1</v>
      </c>
      <c r="F496" s="99"/>
      <c r="G496" s="79"/>
      <c r="H496" s="97"/>
      <c r="I496" s="43">
        <f t="shared" si="70"/>
        <v>0</v>
      </c>
      <c r="J496" s="43">
        <f t="shared" si="71"/>
        <v>0</v>
      </c>
      <c r="K496" s="88"/>
    </row>
    <row r="497" spans="1:11" ht="37.5" x14ac:dyDescent="0.3">
      <c r="A497" s="74">
        <v>488</v>
      </c>
      <c r="B497" s="91"/>
      <c r="C497" s="85" t="s">
        <v>312</v>
      </c>
      <c r="D497" s="80"/>
      <c r="E497" s="80"/>
      <c r="F497" s="98"/>
      <c r="G497" s="81"/>
      <c r="H497" s="98"/>
      <c r="I497" s="81"/>
      <c r="J497" s="82">
        <f>SUM(J492:J496)</f>
        <v>0</v>
      </c>
      <c r="K497" s="92"/>
    </row>
    <row r="498" spans="1:11" ht="30.75" customHeight="1" x14ac:dyDescent="0.3">
      <c r="A498" s="74">
        <v>489</v>
      </c>
      <c r="B498" s="105" t="s">
        <v>313</v>
      </c>
      <c r="C498" s="106"/>
      <c r="D498" s="107" t="s">
        <v>338</v>
      </c>
      <c r="E498" s="108"/>
      <c r="F498" s="108"/>
      <c r="G498" s="108"/>
      <c r="H498" s="108"/>
      <c r="I498" s="108"/>
      <c r="J498" s="108"/>
      <c r="K498" s="108"/>
    </row>
    <row r="499" spans="1:11" ht="39" customHeight="1" x14ac:dyDescent="0.3">
      <c r="A499" s="74">
        <v>490</v>
      </c>
      <c r="B499" s="105" t="s">
        <v>314</v>
      </c>
      <c r="C499" s="106"/>
      <c r="D499" s="107" t="s">
        <v>315</v>
      </c>
      <c r="E499" s="108"/>
      <c r="F499" s="108"/>
      <c r="G499" s="108"/>
      <c r="H499" s="108"/>
      <c r="I499" s="108"/>
      <c r="J499" s="108"/>
      <c r="K499" s="108"/>
    </row>
    <row r="500" spans="1:11" ht="30.75" customHeight="1" x14ac:dyDescent="0.3">
      <c r="A500" s="74">
        <v>491</v>
      </c>
      <c r="B500" s="105" t="s">
        <v>316</v>
      </c>
      <c r="C500" s="106"/>
      <c r="D500" s="107" t="s">
        <v>317</v>
      </c>
      <c r="E500" s="108"/>
      <c r="F500" s="108"/>
      <c r="G500" s="108"/>
      <c r="H500" s="108"/>
      <c r="I500" s="108"/>
      <c r="J500" s="108"/>
      <c r="K500" s="108"/>
    </row>
    <row r="501" spans="1:11" ht="40.5" customHeight="1" x14ac:dyDescent="0.3">
      <c r="A501" s="74">
        <v>492</v>
      </c>
      <c r="B501" s="105" t="s">
        <v>318</v>
      </c>
      <c r="C501" s="106"/>
      <c r="D501" s="107" t="s">
        <v>319</v>
      </c>
      <c r="E501" s="108"/>
      <c r="F501" s="108"/>
      <c r="G501" s="108"/>
      <c r="H501" s="108"/>
      <c r="I501" s="108"/>
      <c r="J501" s="108"/>
      <c r="K501" s="108"/>
    </row>
    <row r="502" spans="1:11" ht="38.25" customHeight="1" x14ac:dyDescent="0.3">
      <c r="A502" s="74">
        <v>493</v>
      </c>
      <c r="B502" s="105" t="s">
        <v>320</v>
      </c>
      <c r="C502" s="106"/>
      <c r="D502" s="107" t="s">
        <v>319</v>
      </c>
      <c r="E502" s="108"/>
      <c r="F502" s="108"/>
      <c r="G502" s="108"/>
      <c r="H502" s="108"/>
      <c r="I502" s="108"/>
      <c r="J502" s="108"/>
      <c r="K502" s="108"/>
    </row>
    <row r="503" spans="1:11" ht="30.75" customHeight="1" x14ac:dyDescent="0.3">
      <c r="A503" s="74">
        <v>494</v>
      </c>
      <c r="B503" s="105" t="s">
        <v>321</v>
      </c>
      <c r="C503" s="106"/>
      <c r="D503" s="107" t="s">
        <v>322</v>
      </c>
      <c r="E503" s="108"/>
      <c r="F503" s="108"/>
      <c r="G503" s="108"/>
      <c r="H503" s="108"/>
      <c r="I503" s="108"/>
      <c r="J503" s="108"/>
      <c r="K503" s="108"/>
    </row>
    <row r="504" spans="1:11" ht="30.75" customHeight="1" x14ac:dyDescent="0.3">
      <c r="A504" s="74">
        <v>495</v>
      </c>
      <c r="B504" s="105" t="s">
        <v>323</v>
      </c>
      <c r="C504" s="106"/>
      <c r="D504" s="107" t="s">
        <v>319</v>
      </c>
      <c r="E504" s="108"/>
      <c r="F504" s="108"/>
      <c r="G504" s="108"/>
      <c r="H504" s="108"/>
      <c r="I504" s="108"/>
      <c r="J504" s="108"/>
      <c r="K504" s="108"/>
    </row>
    <row r="505" spans="1:11" ht="37.5" customHeight="1" x14ac:dyDescent="0.3">
      <c r="A505" s="74">
        <v>496</v>
      </c>
      <c r="B505" s="105" t="s">
        <v>324</v>
      </c>
      <c r="C505" s="106"/>
      <c r="D505" s="107" t="s">
        <v>325</v>
      </c>
      <c r="E505" s="108"/>
      <c r="F505" s="108"/>
      <c r="G505" s="108"/>
      <c r="H505" s="108"/>
      <c r="I505" s="108"/>
      <c r="J505" s="108"/>
      <c r="K505" s="108"/>
    </row>
    <row r="506" spans="1:11" ht="45" customHeight="1" x14ac:dyDescent="0.3">
      <c r="A506" s="74">
        <v>497</v>
      </c>
      <c r="B506" s="105" t="s">
        <v>326</v>
      </c>
      <c r="C506" s="106"/>
      <c r="D506" s="107"/>
      <c r="E506" s="108"/>
      <c r="F506" s="108"/>
      <c r="G506" s="108"/>
      <c r="H506" s="108"/>
      <c r="I506" s="108"/>
      <c r="J506" s="108"/>
      <c r="K506" s="108"/>
    </row>
    <row r="507" spans="1:11" ht="38.25" customHeight="1" x14ac:dyDescent="0.3">
      <c r="A507" s="74">
        <v>498</v>
      </c>
      <c r="B507" s="105" t="s">
        <v>327</v>
      </c>
      <c r="C507" s="106"/>
      <c r="D507" s="107" t="s">
        <v>328</v>
      </c>
      <c r="E507" s="108"/>
      <c r="F507" s="108"/>
      <c r="G507" s="108"/>
      <c r="H507" s="108"/>
      <c r="I507" s="108"/>
      <c r="J507" s="108"/>
      <c r="K507" s="108"/>
    </row>
    <row r="508" spans="1:11" ht="37.5" customHeight="1" x14ac:dyDescent="0.3">
      <c r="A508" s="74">
        <v>499</v>
      </c>
      <c r="B508" s="105" t="s">
        <v>329</v>
      </c>
      <c r="C508" s="106"/>
      <c r="D508" s="107" t="s">
        <v>319</v>
      </c>
      <c r="E508" s="108"/>
      <c r="F508" s="108"/>
      <c r="G508" s="108"/>
      <c r="H508" s="108"/>
      <c r="I508" s="108"/>
      <c r="J508" s="108"/>
      <c r="K508" s="108"/>
    </row>
    <row r="509" spans="1:11" ht="39" customHeight="1" x14ac:dyDescent="0.3">
      <c r="A509" s="74">
        <v>500</v>
      </c>
      <c r="B509" s="105" t="s">
        <v>330</v>
      </c>
      <c r="C509" s="106"/>
      <c r="D509" s="107" t="s">
        <v>331</v>
      </c>
      <c r="E509" s="108"/>
      <c r="F509" s="108"/>
      <c r="G509" s="108"/>
      <c r="H509" s="108"/>
      <c r="I509" s="108"/>
      <c r="J509" s="108"/>
      <c r="K509" s="108"/>
    </row>
    <row r="510" spans="1:11" ht="38.25" customHeight="1" x14ac:dyDescent="0.3">
      <c r="A510" s="74">
        <v>501</v>
      </c>
      <c r="B510" s="105" t="s">
        <v>332</v>
      </c>
      <c r="C510" s="106"/>
      <c r="D510" s="107"/>
      <c r="E510" s="108"/>
      <c r="F510" s="108"/>
      <c r="G510" s="108"/>
      <c r="H510" s="108"/>
      <c r="I510" s="108"/>
      <c r="J510" s="108"/>
      <c r="K510" s="108"/>
    </row>
    <row r="511" spans="1:11" ht="30.75" customHeight="1" x14ac:dyDescent="0.3">
      <c r="A511" s="74">
        <v>502</v>
      </c>
      <c r="B511" s="105" t="s">
        <v>333</v>
      </c>
      <c r="C511" s="106"/>
      <c r="D511" s="102"/>
      <c r="E511" s="103"/>
      <c r="F511" s="103"/>
      <c r="G511" s="103"/>
      <c r="H511" s="103"/>
      <c r="I511" s="103"/>
      <c r="J511" s="103"/>
      <c r="K511" s="104"/>
    </row>
    <row r="513" spans="3:3" ht="18" x14ac:dyDescent="0.25">
      <c r="C513" s="93" t="s">
        <v>334</v>
      </c>
    </row>
    <row r="514" spans="3:3" ht="18.75" x14ac:dyDescent="0.3">
      <c r="C514" s="94"/>
    </row>
    <row r="515" spans="3:3" ht="18.75" x14ac:dyDescent="0.3">
      <c r="C515" s="94"/>
    </row>
    <row r="516" spans="3:3" ht="18.75" x14ac:dyDescent="0.3">
      <c r="C516" s="94" t="s">
        <v>335</v>
      </c>
    </row>
    <row r="517" spans="3:3" ht="18.75" x14ac:dyDescent="0.3">
      <c r="C517" s="94"/>
    </row>
    <row r="518" spans="3:3" ht="18.75" x14ac:dyDescent="0.3">
      <c r="C518" s="94" t="s">
        <v>336</v>
      </c>
    </row>
  </sheetData>
  <autoFilter ref="B10:K511"/>
  <mergeCells count="35">
    <mergeCell ref="B510:C510"/>
    <mergeCell ref="B511:C511"/>
    <mergeCell ref="B504:C504"/>
    <mergeCell ref="B505:C505"/>
    <mergeCell ref="B506:C506"/>
    <mergeCell ref="B507:C507"/>
    <mergeCell ref="B508:C508"/>
    <mergeCell ref="B500:C500"/>
    <mergeCell ref="B501:C501"/>
    <mergeCell ref="B502:C502"/>
    <mergeCell ref="B503:C503"/>
    <mergeCell ref="B509:C509"/>
    <mergeCell ref="D511:K511"/>
    <mergeCell ref="B498:C498"/>
    <mergeCell ref="D498:K498"/>
    <mergeCell ref="D499:K499"/>
    <mergeCell ref="D500:K500"/>
    <mergeCell ref="D501:K501"/>
    <mergeCell ref="D502:K502"/>
    <mergeCell ref="D503:K503"/>
    <mergeCell ref="D504:K504"/>
    <mergeCell ref="D505:K505"/>
    <mergeCell ref="D506:K506"/>
    <mergeCell ref="D507:K507"/>
    <mergeCell ref="D508:K508"/>
    <mergeCell ref="D509:K509"/>
    <mergeCell ref="D510:K510"/>
    <mergeCell ref="B499:C499"/>
    <mergeCell ref="H8:J8"/>
    <mergeCell ref="H9:J9"/>
    <mergeCell ref="B2:J2"/>
    <mergeCell ref="B3:J3"/>
    <mergeCell ref="H5:J5"/>
    <mergeCell ref="H6:J6"/>
    <mergeCell ref="H7:J7"/>
  </mergeCells>
  <pageMargins left="0.59055118110236227" right="0.39370078740157483" top="0.39370078740157483" bottom="0.39370078740157483" header="0" footer="0"/>
  <pageSetup paperSize="9" scale="39" fitToHeight="0" orientation="portrait" horizontalDpi="300" verticalDpi="300" r:id="rId1"/>
  <rowBreaks count="1" manualBreakCount="1">
    <brk id="4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ВОиСР  (2)</vt:lpstr>
      <vt:lpstr>'ВОиСР  (2)'!Заголовки_для_печати</vt:lpstr>
      <vt:lpstr>'ВОиСР 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Тутыхина Екатерина Рамильевна</dc:creator>
  <cp:lastModifiedBy>Кокорев Кирилл Владимирович</cp:lastModifiedBy>
  <cp:lastPrinted>2024-12-04T16:09:42Z</cp:lastPrinted>
  <dcterms:created xsi:type="dcterms:W3CDTF">2022-08-16T13:27:29Z</dcterms:created>
  <dcterms:modified xsi:type="dcterms:W3CDTF">2025-01-24T08:03:37Z</dcterms:modified>
</cp:coreProperties>
</file>